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3040" windowHeight="9090"/>
  </bookViews>
  <sheets>
    <sheet name="2022" sheetId="1" r:id="rId1"/>
  </sheets>
  <definedNames>
    <definedName name="_tm2013">#REF!</definedName>
    <definedName name="_tm2021">#REF!</definedName>
    <definedName name="_xlnm.Print_Area" localSheetId="0">'2022'!$A:$N</definedName>
    <definedName name="_xlnm.Database" localSheetId="0">#REF!</definedName>
    <definedName name="_xlnm.Database">#REF!</definedName>
    <definedName name="RN_Dic20_agrup">#REF!</definedName>
    <definedName name="RNDic2020_agrup">#REF!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2" i="1" l="1"/>
  <c r="H42" i="1" s="1"/>
  <c r="D42" i="1"/>
  <c r="G42" i="1" s="1"/>
  <c r="E41" i="1"/>
  <c r="H41" i="1" s="1"/>
  <c r="D41" i="1"/>
  <c r="G41" i="1" s="1"/>
  <c r="H39" i="1"/>
  <c r="G39" i="1"/>
  <c r="F39" i="1"/>
  <c r="N23" i="1"/>
  <c r="N22" i="1"/>
  <c r="N21" i="1"/>
  <c r="N20" i="1"/>
  <c r="N19" i="1"/>
  <c r="N18" i="1"/>
  <c r="N17" i="1"/>
  <c r="N16" i="1"/>
  <c r="N15" i="1"/>
  <c r="N14" i="1"/>
  <c r="N13" i="1"/>
  <c r="N12" i="1"/>
  <c r="N11" i="1"/>
  <c r="N10" i="1"/>
  <c r="N9" i="1"/>
  <c r="N8" i="1"/>
  <c r="N7" i="1"/>
  <c r="N6" i="1"/>
  <c r="N5" i="1"/>
  <c r="N4" i="1"/>
  <c r="N3" i="1"/>
  <c r="F41" i="1" l="1"/>
  <c r="F42" i="1"/>
</calcChain>
</file>

<file path=xl/sharedStrings.xml><?xml version="1.0" encoding="utf-8"?>
<sst xmlns="http://schemas.openxmlformats.org/spreadsheetml/2006/main" count="62" uniqueCount="50">
  <si>
    <t>Superficie terrestre (ha)</t>
  </si>
  <si>
    <t>Superficie marina (ha)</t>
  </si>
  <si>
    <t>Total</t>
  </si>
  <si>
    <t>Andalucía</t>
  </si>
  <si>
    <t>Aragón</t>
  </si>
  <si>
    <t>Canarias</t>
  </si>
  <si>
    <t>Cantabria</t>
  </si>
  <si>
    <t>Castilla y León</t>
  </si>
  <si>
    <t>Castilla-La Mancha</t>
  </si>
  <si>
    <t>Cataluña</t>
  </si>
  <si>
    <t>Ciudad de Ceuta</t>
  </si>
  <si>
    <t>Ciudad de Melilla</t>
  </si>
  <si>
    <t>Comunidad Foral de Navarra</t>
  </si>
  <si>
    <t>Comunidad de Madrid</t>
  </si>
  <si>
    <t>Comunitat Valenciana</t>
  </si>
  <si>
    <t>Extremadura</t>
  </si>
  <si>
    <t>Galicia</t>
  </si>
  <si>
    <t>Illes Balears</t>
  </si>
  <si>
    <t>La Rioja</t>
  </si>
  <si>
    <t>País Vasco</t>
  </si>
  <si>
    <t>Principado de Asturias</t>
  </si>
  <si>
    <t>Región de Murcia</t>
  </si>
  <si>
    <t>Elaboración: Banco de Datos de la Naturaleza mediante un análisis SIG, de la cartografía suministrada, a efectos de elaboración de estadísticas</t>
  </si>
  <si>
    <t>Proyección:</t>
  </si>
  <si>
    <t xml:space="preserve">   Península y Baleares: http://www.opengis.net/def/crs/EPSG/0/25830</t>
  </si>
  <si>
    <t xml:space="preserve">   Canarias: http://www.opengis.net/def/crs/EPSG/0/32628</t>
  </si>
  <si>
    <t>Fuentes:</t>
  </si>
  <si>
    <t>% terrestre</t>
  </si>
  <si>
    <t>% marino</t>
  </si>
  <si>
    <t>Red Natura 2000</t>
  </si>
  <si>
    <t>ZEPA</t>
  </si>
  <si>
    <t>Sup. Terrestre</t>
  </si>
  <si>
    <t>Sup. Marina</t>
  </si>
  <si>
    <t>Nº LIC</t>
  </si>
  <si>
    <t>Nº ZEPA</t>
  </si>
  <si>
    <t>Territorios no asociados a ninguna autonomía</t>
  </si>
  <si>
    <t>Total general</t>
  </si>
  <si>
    <t xml:space="preserve">   Límites administrativos han sido elaborados por el Banco de Datos de la Naturaleza, según el acuerdo del Comité del Inventario Español del Patrimonio Natural y la Biodiversidad del 6 de octubre de 2021. </t>
  </si>
  <si>
    <t>% terrestre protegido</t>
  </si>
  <si>
    <t>AGE (Marino)</t>
  </si>
  <si>
    <r>
      <t xml:space="preserve">   Red Natura 2000: actualización a </t>
    </r>
    <r>
      <rPr>
        <b/>
        <sz val="10"/>
        <color theme="1"/>
        <rFont val="Calibri"/>
        <family val="2"/>
        <scheme val="minor"/>
      </rPr>
      <t>DICIEMBRE de 2022</t>
    </r>
    <r>
      <rPr>
        <sz val="10"/>
        <color theme="1"/>
        <rFont val="Calibri"/>
        <family val="2"/>
        <scheme val="minor"/>
      </rPr>
      <t xml:space="preserve"> según la información de los espacios Red Natura 2000 remitida por este Ministerio a la Comisión Europea hasta esa fecha.</t>
    </r>
  </si>
  <si>
    <t>Se elabora con la mejor información disponible a diciembre de 2020: Líneas interautonómicas,  según el Registro Central de Cartografía, 2020; línea de costa natural elaborada por los Institutos Cartográficos Autonómicos, 2013; línea de costa artificial, según el Instituto Hidrográfico de la Marina, 2020. La línea exterior de las Regiones Marinas ha sido proporcionada por la Subdirección General para la Protección del Mar (MITECO), siendo la última actualización en diciembre de 2022 (anterior en 2018)</t>
  </si>
  <si>
    <t xml:space="preserve">Administración Competente </t>
  </si>
  <si>
    <t xml:space="preserve"> RED NATURA 2000 (N2K)</t>
  </si>
  <si>
    <t>Demarcaciones marinas ha:</t>
  </si>
  <si>
    <t>Superficie terrestre ha:</t>
  </si>
  <si>
    <t>Código</t>
  </si>
  <si>
    <t>Terrestre</t>
  </si>
  <si>
    <t>Marino</t>
  </si>
  <si>
    <t>ZEC/LIC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</si>
</sst>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6"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sz val="10"/>
      <color rgb="FF000000"/>
      <name val="Calibri"/>
      <family val="2"/>
      <scheme val="minor"/>
    </font>
    <font>
      <sz val="10"/>
      <name val="Calibri"/>
      <family val="2"/>
      <scheme val="minor"/>
    </font>
    <font>
      <b/>
      <sz val="9"/>
      <color theme="1"/>
      <name val="Calibri"/>
      <family val="2"/>
      <scheme val="minor"/>
    </font>
    <font>
      <sz val="9"/>
      <color theme="1"/>
      <name val="Calibri"/>
      <family val="2"/>
      <scheme val="minor"/>
    </font>
    <font>
      <sz val="9"/>
      <name val="Calibri"/>
      <family val="2"/>
      <scheme val="minor"/>
    </font>
    <font>
      <b/>
      <sz val="9"/>
      <name val="Calibri"/>
      <family val="2"/>
      <scheme val="minor"/>
    </font>
    <font>
      <sz val="10"/>
      <name val="Arial"/>
      <family val="2"/>
    </font>
    <font>
      <b/>
      <i/>
      <sz val="9"/>
      <color theme="6" tint="-0.499984740745262"/>
      <name val="Calibri"/>
      <family val="2"/>
      <scheme val="minor"/>
    </font>
    <font>
      <b/>
      <i/>
      <sz val="9"/>
      <color theme="1"/>
      <name val="Calibri"/>
      <family val="2"/>
      <scheme val="minor"/>
    </font>
    <font>
      <b/>
      <sz val="12"/>
      <color theme="1"/>
      <name val="Calibri"/>
      <family val="2"/>
      <scheme val="minor"/>
    </font>
    <font>
      <b/>
      <sz val="10"/>
      <color theme="0"/>
      <name val="Calibri"/>
      <family val="2"/>
      <scheme val="minor"/>
    </font>
    <font>
      <b/>
      <sz val="10"/>
      <color rgb="FFFF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bgColor theme="4"/>
      </patternFill>
    </fill>
    <fill>
      <patternFill patternType="solid">
        <fgColor theme="8"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indexed="64"/>
      </left>
      <right style="medium">
        <color indexed="64"/>
      </right>
      <top style="medium">
        <color indexed="64"/>
      </top>
      <bottom style="thin">
        <color indexed="64"/>
      </bottom>
      <diagonal/>
    </border>
    <border>
      <left style="medium">
        <color indexed="64"/>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indexed="64"/>
      </left>
      <right style="medium">
        <color indexed="64"/>
      </right>
      <top style="medium">
        <color indexed="64"/>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right style="thin">
        <color indexed="64"/>
      </right>
      <top style="thin">
        <color indexed="64"/>
      </top>
      <bottom/>
      <diagonal/>
    </border>
    <border>
      <left/>
      <right/>
      <top style="thin">
        <color theme="4" tint="-0.249977111117893"/>
      </top>
      <bottom style="medium">
        <color theme="4" tint="-0.249977111117893"/>
      </bottom>
      <diagonal/>
    </border>
  </borders>
  <cellStyleXfs count="2">
    <xf numFmtId="0" fontId="0" fillId="0" borderId="0"/>
    <xf numFmtId="0" fontId="10" fillId="0" borderId="0"/>
  </cellStyleXfs>
  <cellXfs count="87">
    <xf numFmtId="0" fontId="0" fillId="0" borderId="0" xfId="0"/>
    <xf numFmtId="0" fontId="2" fillId="0" borderId="0" xfId="0" applyFont="1"/>
    <xf numFmtId="0" fontId="6" fillId="0" borderId="1" xfId="0" applyFont="1" applyBorder="1"/>
    <xf numFmtId="4" fontId="7" fillId="0" borderId="1" xfId="0" applyNumberFormat="1" applyFont="1" applyBorder="1"/>
    <xf numFmtId="4" fontId="7" fillId="0" borderId="8" xfId="0" applyNumberFormat="1" applyFont="1" applyBorder="1"/>
    <xf numFmtId="0" fontId="6" fillId="0" borderId="1" xfId="0" applyFont="1" applyFill="1" applyBorder="1"/>
    <xf numFmtId="4" fontId="7" fillId="0" borderId="11" xfId="0" applyNumberFormat="1" applyFont="1" applyBorder="1"/>
    <xf numFmtId="4" fontId="2" fillId="0" borderId="0" xfId="0" applyNumberFormat="1" applyFont="1"/>
    <xf numFmtId="4" fontId="2" fillId="0" borderId="3" xfId="0" applyNumberFormat="1" applyFont="1" applyBorder="1"/>
    <xf numFmtId="4" fontId="3" fillId="0" borderId="1" xfId="0" applyNumberFormat="1" applyFont="1" applyBorder="1"/>
    <xf numFmtId="0" fontId="7" fillId="0" borderId="1" xfId="0" applyFont="1" applyBorder="1" applyAlignment="1">
      <alignment horizontal="center" vertical="center" wrapText="1"/>
    </xf>
    <xf numFmtId="1" fontId="8" fillId="0" borderId="1" xfId="0" applyNumberFormat="1" applyFont="1" applyBorder="1" applyAlignment="1">
      <alignment horizontal="center" vertical="center" wrapText="1"/>
    </xf>
    <xf numFmtId="1" fontId="8" fillId="0" borderId="1" xfId="0" applyNumberFormat="1" applyFont="1" applyFill="1" applyBorder="1" applyAlignment="1">
      <alignment horizontal="center" vertical="center" wrapText="1"/>
    </xf>
    <xf numFmtId="1" fontId="8" fillId="0" borderId="4" xfId="0" applyNumberFormat="1" applyFont="1" applyBorder="1" applyAlignment="1">
      <alignment horizontal="center" vertical="center" wrapText="1"/>
    </xf>
    <xf numFmtId="4" fontId="7" fillId="0" borderId="4" xfId="0" applyNumberFormat="1" applyFont="1" applyBorder="1"/>
    <xf numFmtId="3" fontId="6" fillId="0" borderId="1" xfId="0" applyNumberFormat="1" applyFont="1" applyBorder="1"/>
    <xf numFmtId="4" fontId="7" fillId="0" borderId="14" xfId="0" applyNumberFormat="1" applyFont="1" applyBorder="1"/>
    <xf numFmtId="0" fontId="2" fillId="0" borderId="0" xfId="0" applyFont="1" applyAlignment="1"/>
    <xf numFmtId="0" fontId="5" fillId="0" borderId="0" xfId="0" applyFont="1" applyAlignment="1"/>
    <xf numFmtId="0" fontId="7" fillId="0" borderId="6" xfId="0" applyNumberFormat="1" applyFont="1" applyBorder="1" applyAlignment="1">
      <alignment horizontal="center" vertical="center" wrapText="1"/>
    </xf>
    <xf numFmtId="0" fontId="7" fillId="0" borderId="7" xfId="0" applyNumberFormat="1" applyFont="1" applyBorder="1" applyAlignment="1">
      <alignment horizontal="center" vertical="center" wrapText="1"/>
    </xf>
    <xf numFmtId="0" fontId="6" fillId="0" borderId="8" xfId="0" applyFont="1" applyBorder="1"/>
    <xf numFmtId="4" fontId="6" fillId="0" borderId="1" xfId="0" applyNumberFormat="1" applyFont="1" applyBorder="1"/>
    <xf numFmtId="164" fontId="6" fillId="0" borderId="1" xfId="0" applyNumberFormat="1" applyFont="1" applyBorder="1"/>
    <xf numFmtId="4" fontId="6" fillId="0" borderId="9" xfId="0" applyNumberFormat="1" applyFont="1" applyBorder="1"/>
    <xf numFmtId="0" fontId="7" fillId="0" borderId="13" xfId="0" applyFont="1" applyBorder="1"/>
    <xf numFmtId="0" fontId="7" fillId="0" borderId="0" xfId="0" applyFont="1" applyBorder="1"/>
    <xf numFmtId="0" fontId="7" fillId="0" borderId="19" xfId="0" applyFont="1" applyBorder="1"/>
    <xf numFmtId="0" fontId="7" fillId="0" borderId="8" xfId="0" applyFont="1" applyBorder="1"/>
    <xf numFmtId="4" fontId="7" fillId="0" borderId="9" xfId="0" applyNumberFormat="1" applyFont="1" applyBorder="1"/>
    <xf numFmtId="0" fontId="7" fillId="0" borderId="10" xfId="0" applyFont="1" applyBorder="1"/>
    <xf numFmtId="4" fontId="7" fillId="0" borderId="12" xfId="0" applyNumberFormat="1" applyFont="1" applyBorder="1"/>
    <xf numFmtId="0" fontId="2" fillId="2" borderId="0" xfId="0" applyFont="1" applyFill="1"/>
    <xf numFmtId="4" fontId="6" fillId="0" borderId="0" xfId="0" applyNumberFormat="1" applyFont="1" applyBorder="1" applyAlignment="1">
      <alignment horizontal="center" wrapText="1"/>
    </xf>
    <xf numFmtId="0" fontId="7" fillId="0" borderId="0" xfId="0" applyFont="1"/>
    <xf numFmtId="4" fontId="7" fillId="0" borderId="0" xfId="0" applyNumberFormat="1" applyFont="1"/>
    <xf numFmtId="1" fontId="5" fillId="0" borderId="5" xfId="0" applyNumberFormat="1" applyFont="1" applyFill="1" applyBorder="1" applyAlignment="1">
      <alignment horizontal="center" vertical="center" wrapText="1"/>
    </xf>
    <xf numFmtId="1" fontId="5" fillId="0" borderId="6" xfId="0" applyNumberFormat="1"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0" xfId="0" applyFont="1" applyBorder="1" applyAlignment="1">
      <alignment horizontal="center" vertical="center" wrapText="1"/>
    </xf>
    <xf numFmtId="0" fontId="7" fillId="0" borderId="1" xfId="0" applyFont="1" applyBorder="1"/>
    <xf numFmtId="0" fontId="6" fillId="0" borderId="4" xfId="0" applyFont="1" applyFill="1" applyBorder="1"/>
    <xf numFmtId="2" fontId="7" fillId="0" borderId="1" xfId="0" applyNumberFormat="1" applyFont="1" applyBorder="1"/>
    <xf numFmtId="4" fontId="7" fillId="0" borderId="0" xfId="0" applyNumberFormat="1" applyFont="1" applyBorder="1"/>
    <xf numFmtId="0" fontId="6" fillId="0" borderId="4" xfId="0" applyFont="1" applyBorder="1"/>
    <xf numFmtId="4" fontId="7" fillId="0" borderId="23" xfId="0" applyNumberFormat="1" applyFont="1" applyBorder="1"/>
    <xf numFmtId="4" fontId="7" fillId="0" borderId="24" xfId="0" applyNumberFormat="1" applyFont="1" applyBorder="1"/>
    <xf numFmtId="2" fontId="6" fillId="0" borderId="1" xfId="0" applyNumberFormat="1" applyFont="1" applyBorder="1"/>
    <xf numFmtId="3" fontId="12" fillId="0" borderId="1" xfId="0" applyNumberFormat="1" applyFont="1" applyBorder="1"/>
    <xf numFmtId="4" fontId="12" fillId="0" borderId="1" xfId="0" applyNumberFormat="1" applyFont="1" applyBorder="1"/>
    <xf numFmtId="4" fontId="2" fillId="2" borderId="0" xfId="0" applyNumberFormat="1" applyFont="1" applyFill="1"/>
    <xf numFmtId="0" fontId="0" fillId="0" borderId="25" xfId="0" applyBorder="1" applyAlignment="1"/>
    <xf numFmtId="0" fontId="2" fillId="0" borderId="0" xfId="0" applyFont="1" applyFill="1" applyBorder="1"/>
    <xf numFmtId="0" fontId="1" fillId="0" borderId="0" xfId="0" applyFont="1" applyFill="1" applyBorder="1"/>
    <xf numFmtId="4" fontId="13" fillId="0" borderId="0" xfId="0" applyNumberFormat="1" applyFont="1" applyFill="1" applyBorder="1"/>
    <xf numFmtId="0" fontId="2" fillId="0" borderId="0" xfId="0" applyFont="1" applyFill="1" applyBorder="1" applyAlignment="1">
      <alignment horizontal="right"/>
    </xf>
    <xf numFmtId="4" fontId="6" fillId="0" borderId="0" xfId="0" applyNumberFormat="1" applyFont="1" applyFill="1" applyBorder="1"/>
    <xf numFmtId="4" fontId="2" fillId="0" borderId="0" xfId="0" applyNumberFormat="1" applyFont="1" applyFill="1" applyBorder="1"/>
    <xf numFmtId="0" fontId="2" fillId="0" borderId="0" xfId="0" applyFont="1" applyFill="1" applyBorder="1" applyAlignment="1">
      <alignment horizontal="left"/>
    </xf>
    <xf numFmtId="0" fontId="7" fillId="0" borderId="0" xfId="0" applyFont="1" applyFill="1" applyBorder="1"/>
    <xf numFmtId="4" fontId="3" fillId="0" borderId="0" xfId="0" applyNumberFormat="1" applyFont="1" applyFill="1" applyBorder="1"/>
    <xf numFmtId="0" fontId="2" fillId="0" borderId="0" xfId="0" applyFont="1" applyAlignment="1">
      <alignment horizontal="left"/>
    </xf>
    <xf numFmtId="0" fontId="3" fillId="0" borderId="26" xfId="0" applyFont="1" applyBorder="1" applyAlignment="1">
      <alignment horizontal="left"/>
    </xf>
    <xf numFmtId="4" fontId="3" fillId="0" borderId="26" xfId="0" applyNumberFormat="1" applyFont="1" applyBorder="1"/>
    <xf numFmtId="0" fontId="15" fillId="0" borderId="0" xfId="0" applyFont="1"/>
    <xf numFmtId="0" fontId="4" fillId="0" borderId="0" xfId="0" applyFont="1" applyFill="1"/>
    <xf numFmtId="0" fontId="3" fillId="0" borderId="0" xfId="0" applyFont="1" applyFill="1" applyAlignment="1"/>
    <xf numFmtId="0" fontId="2" fillId="0" borderId="0" xfId="0" applyFont="1" applyFill="1" applyAlignment="1"/>
    <xf numFmtId="0" fontId="11"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0" xfId="0" applyFill="1" applyAlignment="1">
      <alignment wrapText="1"/>
    </xf>
    <xf numFmtId="0" fontId="6" fillId="0" borderId="5" xfId="0" applyFont="1" applyBorder="1" applyAlignment="1">
      <alignment horizontal="center" vertical="center"/>
    </xf>
    <xf numFmtId="0" fontId="14" fillId="3" borderId="0" xfId="0" applyFont="1" applyFill="1" applyBorder="1" applyAlignment="1">
      <alignment horizontal="center"/>
    </xf>
    <xf numFmtId="0" fontId="9" fillId="4" borderId="15" xfId="1" applyFont="1" applyFill="1" applyBorder="1" applyAlignment="1">
      <alignment horizontal="right"/>
    </xf>
    <xf numFmtId="4" fontId="6" fillId="4" borderId="16" xfId="0" applyNumberFormat="1" applyFont="1" applyFill="1" applyBorder="1"/>
    <xf numFmtId="0" fontId="9" fillId="4" borderId="17" xfId="1" applyFont="1" applyFill="1" applyBorder="1" applyAlignment="1">
      <alignment horizontal="right"/>
    </xf>
    <xf numFmtId="4" fontId="9" fillId="4" borderId="18" xfId="1" applyNumberFormat="1" applyFont="1" applyFill="1" applyBorder="1"/>
    <xf numFmtId="0" fontId="3" fillId="0"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4" xfId="0" applyFont="1" applyBorder="1" applyAlignment="1">
      <alignment horizontal="center" vertical="center"/>
    </xf>
    <xf numFmtId="0" fontId="4" fillId="0" borderId="20" xfId="0" applyFont="1" applyFill="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4" fontId="6" fillId="0" borderId="2" xfId="0" applyNumberFormat="1" applyFont="1" applyBorder="1" applyAlignment="1">
      <alignment horizontal="center" wrapText="1"/>
    </xf>
    <xf numFmtId="0" fontId="0" fillId="0" borderId="25" xfId="0" applyBorder="1" applyAlignment="1">
      <alignment wrapText="1"/>
    </xf>
    <xf numFmtId="0" fontId="3" fillId="0" borderId="0" xfId="0" applyFont="1" applyFill="1" applyAlignment="1">
      <alignment wrapText="1"/>
    </xf>
    <xf numFmtId="0" fontId="0" fillId="0" borderId="0" xfId="0" applyFill="1" applyAlignment="1">
      <alignment wrapText="1"/>
    </xf>
  </cellXfs>
  <cellStyles count="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52"/>
  <sheetViews>
    <sheetView showGridLines="0" tabSelected="1" zoomScale="90" zoomScaleNormal="90" workbookViewId="0"/>
  </sheetViews>
  <sheetFormatPr baseColWidth="10" defaultColWidth="11.5703125" defaultRowHeight="12.75" x14ac:dyDescent="0.2"/>
  <cols>
    <col min="1" max="1" width="32.85546875" style="1" customWidth="1"/>
    <col min="2" max="2" width="13.5703125" style="1" customWidth="1"/>
    <col min="3" max="3" width="14" style="1" customWidth="1"/>
    <col min="4" max="4" width="12.28515625" style="1" customWidth="1"/>
    <col min="5" max="5" width="12.28515625" style="1" bestFit="1" customWidth="1"/>
    <col min="6" max="6" width="12.42578125" style="1" customWidth="1"/>
    <col min="7" max="7" width="8.7109375" style="1" bestFit="1" customWidth="1"/>
    <col min="8" max="8" width="14.28515625" style="1" bestFit="1" customWidth="1"/>
    <col min="9" max="9" width="11.7109375" style="1" bestFit="1" customWidth="1"/>
    <col min="10" max="10" width="12.28515625" style="1" bestFit="1" customWidth="1"/>
    <col min="11" max="11" width="9.42578125" style="1" customWidth="1"/>
    <col min="12" max="12" width="12.7109375" style="1" bestFit="1" customWidth="1"/>
    <col min="13" max="13" width="11.28515625" style="1" bestFit="1" customWidth="1"/>
    <col min="14" max="14" width="12.7109375" style="1" bestFit="1" customWidth="1"/>
    <col min="15" max="15" width="11.7109375" style="1" bestFit="1" customWidth="1"/>
    <col min="16" max="16384" width="11.5703125" style="1"/>
  </cols>
  <sheetData>
    <row r="1" spans="1:17" s="32" customFormat="1" ht="27.6" customHeight="1" thickBot="1" x14ac:dyDescent="0.25">
      <c r="A1" s="33"/>
      <c r="B1" s="77" t="s">
        <v>49</v>
      </c>
      <c r="C1" s="78"/>
      <c r="D1" s="78"/>
      <c r="E1" s="78"/>
      <c r="F1" s="78"/>
      <c r="G1" s="77" t="s">
        <v>30</v>
      </c>
      <c r="H1" s="78"/>
      <c r="I1" s="78"/>
      <c r="J1" s="78"/>
      <c r="K1" s="79"/>
      <c r="L1" s="80" t="s">
        <v>43</v>
      </c>
      <c r="M1" s="81"/>
      <c r="N1" s="82"/>
    </row>
    <row r="2" spans="1:17" s="32" customFormat="1" ht="25.5" x14ac:dyDescent="0.2">
      <c r="A2" s="68" t="s">
        <v>42</v>
      </c>
      <c r="B2" s="68" t="s">
        <v>33</v>
      </c>
      <c r="C2" s="69" t="s">
        <v>0</v>
      </c>
      <c r="D2" s="69" t="s">
        <v>1</v>
      </c>
      <c r="E2" s="12" t="s">
        <v>2</v>
      </c>
      <c r="F2" s="12" t="s">
        <v>38</v>
      </c>
      <c r="G2" s="68" t="s">
        <v>34</v>
      </c>
      <c r="H2" s="10" t="s">
        <v>0</v>
      </c>
      <c r="I2" s="10" t="s">
        <v>1</v>
      </c>
      <c r="J2" s="11" t="s">
        <v>2</v>
      </c>
      <c r="K2" s="13" t="s">
        <v>38</v>
      </c>
      <c r="L2" s="36" t="s">
        <v>0</v>
      </c>
      <c r="M2" s="37" t="s">
        <v>1</v>
      </c>
      <c r="N2" s="38" t="s">
        <v>2</v>
      </c>
      <c r="O2" s="39"/>
    </row>
    <row r="3" spans="1:17" s="32" customFormat="1" x14ac:dyDescent="0.2">
      <c r="A3" s="40" t="s">
        <v>3</v>
      </c>
      <c r="B3" s="41">
        <v>190</v>
      </c>
      <c r="C3" s="3">
        <v>2538970.2431437923</v>
      </c>
      <c r="D3" s="3">
        <v>43233.503589131193</v>
      </c>
      <c r="E3" s="3">
        <v>2582203.7467329237</v>
      </c>
      <c r="F3" s="42">
        <v>28.977561100890483</v>
      </c>
      <c r="G3" s="2">
        <v>63</v>
      </c>
      <c r="H3" s="3">
        <v>1635031.354186235</v>
      </c>
      <c r="I3" s="3">
        <v>30273.721208447649</v>
      </c>
      <c r="J3" s="3">
        <v>1665305.0753946826</v>
      </c>
      <c r="K3" s="14">
        <v>18.660801990785703</v>
      </c>
      <c r="L3" s="4">
        <v>2612550.3234167802</v>
      </c>
      <c r="M3" s="3">
        <v>43233.503589131185</v>
      </c>
      <c r="N3" s="29">
        <f>SUM(L3:M3)</f>
        <v>2655783.8270059116</v>
      </c>
      <c r="O3" s="43"/>
      <c r="P3" s="43"/>
      <c r="Q3" s="43"/>
    </row>
    <row r="4" spans="1:17" s="32" customFormat="1" x14ac:dyDescent="0.2">
      <c r="A4" s="40" t="s">
        <v>4</v>
      </c>
      <c r="B4" s="44">
        <v>156</v>
      </c>
      <c r="C4" s="3">
        <v>1046611.1813941242</v>
      </c>
      <c r="D4" s="3">
        <v>0</v>
      </c>
      <c r="E4" s="3">
        <v>1046611.1813941242</v>
      </c>
      <c r="F4" s="42">
        <v>21.926595002072133</v>
      </c>
      <c r="G4" s="5">
        <v>49</v>
      </c>
      <c r="H4" s="3">
        <v>872999.29682658741</v>
      </c>
      <c r="I4" s="3">
        <v>0</v>
      </c>
      <c r="J4" s="3">
        <v>872999.29682658741</v>
      </c>
      <c r="K4" s="14">
        <v>18.289410966460945</v>
      </c>
      <c r="L4" s="4">
        <v>1361581.8419657219</v>
      </c>
      <c r="M4" s="3">
        <v>0</v>
      </c>
      <c r="N4" s="29">
        <f t="shared" ref="N4:N23" si="0">SUM(L4:M4)</f>
        <v>1361581.8419657219</v>
      </c>
      <c r="O4" s="43"/>
      <c r="P4" s="43"/>
      <c r="Q4" s="43"/>
    </row>
    <row r="5" spans="1:17" s="32" customFormat="1" x14ac:dyDescent="0.2">
      <c r="A5" s="40" t="s">
        <v>5</v>
      </c>
      <c r="B5" s="44">
        <v>153</v>
      </c>
      <c r="C5" s="3">
        <v>283125.2067726379</v>
      </c>
      <c r="D5" s="3">
        <v>7383.8241383546065</v>
      </c>
      <c r="E5" s="3">
        <v>290509.03091099253</v>
      </c>
      <c r="F5" s="42">
        <v>38.033678634481561</v>
      </c>
      <c r="G5" s="5">
        <v>45</v>
      </c>
      <c r="H5" s="3">
        <v>279024.1862954754</v>
      </c>
      <c r="I5" s="3">
        <v>5990.3526233935827</v>
      </c>
      <c r="J5" s="3">
        <v>285014.53891886899</v>
      </c>
      <c r="K5" s="14">
        <v>37.482767266752006</v>
      </c>
      <c r="L5" s="4">
        <v>351218.5078767963</v>
      </c>
      <c r="M5" s="3">
        <v>13316.327201020085</v>
      </c>
      <c r="N5" s="29">
        <f t="shared" si="0"/>
        <v>364534.83507781639</v>
      </c>
      <c r="O5" s="43"/>
      <c r="P5" s="43"/>
      <c r="Q5" s="43"/>
    </row>
    <row r="6" spans="1:17" s="32" customFormat="1" x14ac:dyDescent="0.2">
      <c r="A6" s="40" t="s">
        <v>6</v>
      </c>
      <c r="B6" s="44">
        <v>21</v>
      </c>
      <c r="C6" s="3">
        <v>135871.96008052948</v>
      </c>
      <c r="D6" s="3">
        <v>1842.0949148068421</v>
      </c>
      <c r="E6" s="3">
        <v>137714.05499533631</v>
      </c>
      <c r="F6" s="42">
        <v>25.56499859223883</v>
      </c>
      <c r="G6" s="5">
        <v>8</v>
      </c>
      <c r="H6" s="3">
        <v>78070.024739335713</v>
      </c>
      <c r="I6" s="3">
        <v>1074.334139906782</v>
      </c>
      <c r="J6" s="3">
        <v>79144.3588792425</v>
      </c>
      <c r="K6" s="14">
        <v>14.689271218095689</v>
      </c>
      <c r="L6" s="4">
        <v>145881.36469624078</v>
      </c>
      <c r="M6" s="3">
        <v>1857.2790902643419</v>
      </c>
      <c r="N6" s="29">
        <f t="shared" si="0"/>
        <v>147738.64378650513</v>
      </c>
      <c r="O6" s="43"/>
      <c r="P6" s="43"/>
      <c r="Q6" s="43"/>
    </row>
    <row r="7" spans="1:17" s="32" customFormat="1" x14ac:dyDescent="0.2">
      <c r="A7" s="40" t="s">
        <v>7</v>
      </c>
      <c r="B7" s="44">
        <v>120</v>
      </c>
      <c r="C7" s="3">
        <v>1895430.4838662532</v>
      </c>
      <c r="D7" s="3">
        <v>0</v>
      </c>
      <c r="E7" s="3">
        <v>1895430.4838662532</v>
      </c>
      <c r="F7" s="42">
        <v>20.116687446643375</v>
      </c>
      <c r="G7" s="5">
        <v>70</v>
      </c>
      <c r="H7" s="3">
        <v>2001298.7832134753</v>
      </c>
      <c r="I7" s="3">
        <v>0</v>
      </c>
      <c r="J7" s="3">
        <v>2001298.7832134753</v>
      </c>
      <c r="K7" s="14">
        <v>21.240294725624981</v>
      </c>
      <c r="L7" s="4">
        <v>2464088.8952457318</v>
      </c>
      <c r="M7" s="3">
        <v>0</v>
      </c>
      <c r="N7" s="29">
        <f t="shared" si="0"/>
        <v>2464088.8952457318</v>
      </c>
      <c r="O7" s="43"/>
      <c r="P7" s="43"/>
      <c r="Q7" s="43"/>
    </row>
    <row r="8" spans="1:17" s="32" customFormat="1" x14ac:dyDescent="0.2">
      <c r="A8" s="40" t="s">
        <v>8</v>
      </c>
      <c r="B8" s="41">
        <v>73</v>
      </c>
      <c r="C8" s="3">
        <v>1636782.6480905034</v>
      </c>
      <c r="D8" s="3">
        <v>0</v>
      </c>
      <c r="E8" s="3">
        <v>1636782.6480905034</v>
      </c>
      <c r="F8" s="42">
        <v>20.611744939008304</v>
      </c>
      <c r="G8" s="5">
        <v>39</v>
      </c>
      <c r="H8" s="3">
        <v>1633267.0386225849</v>
      </c>
      <c r="I8" s="3">
        <v>0</v>
      </c>
      <c r="J8" s="3">
        <v>1633267.0386225849</v>
      </c>
      <c r="K8" s="14">
        <v>20.56747342516837</v>
      </c>
      <c r="L8" s="4">
        <v>1836213.6422290574</v>
      </c>
      <c r="M8" s="3">
        <v>0</v>
      </c>
      <c r="N8" s="29">
        <f t="shared" si="0"/>
        <v>1836213.6422290574</v>
      </c>
      <c r="O8" s="43"/>
      <c r="P8" s="43"/>
      <c r="Q8" s="43"/>
    </row>
    <row r="9" spans="1:17" s="32" customFormat="1" x14ac:dyDescent="0.2">
      <c r="A9" s="40" t="s">
        <v>9</v>
      </c>
      <c r="B9" s="44">
        <v>115</v>
      </c>
      <c r="C9" s="3">
        <v>963277.15253374225</v>
      </c>
      <c r="D9" s="3">
        <v>85914.929093047234</v>
      </c>
      <c r="E9" s="3">
        <v>1049192.0816267894</v>
      </c>
      <c r="F9" s="42">
        <v>29.909437295890005</v>
      </c>
      <c r="G9" s="5">
        <v>73</v>
      </c>
      <c r="H9" s="3">
        <v>838714.88799839048</v>
      </c>
      <c r="I9" s="3">
        <v>76976.214380370817</v>
      </c>
      <c r="J9" s="3">
        <v>915691.10237876128</v>
      </c>
      <c r="K9" s="14">
        <v>26.041820140479828</v>
      </c>
      <c r="L9" s="4">
        <v>986713.15006068267</v>
      </c>
      <c r="M9" s="3">
        <v>85914.929093047249</v>
      </c>
      <c r="N9" s="29">
        <f t="shared" si="0"/>
        <v>1072628.0791537298</v>
      </c>
      <c r="O9" s="43"/>
      <c r="P9" s="43"/>
      <c r="Q9" s="43"/>
    </row>
    <row r="10" spans="1:17" s="32" customFormat="1" x14ac:dyDescent="0.2">
      <c r="A10" s="40" t="s">
        <v>10</v>
      </c>
      <c r="B10" s="44">
        <v>2</v>
      </c>
      <c r="C10" s="3">
        <v>628.02097979130008</v>
      </c>
      <c r="D10" s="3">
        <v>0</v>
      </c>
      <c r="E10" s="3">
        <v>628.02097979130008</v>
      </c>
      <c r="F10" s="42">
        <v>31.603834722582086</v>
      </c>
      <c r="G10" s="5">
        <v>2</v>
      </c>
      <c r="H10" s="3">
        <v>624.32546626778162</v>
      </c>
      <c r="I10" s="3">
        <v>0</v>
      </c>
      <c r="J10" s="3">
        <v>624.32546626778162</v>
      </c>
      <c r="K10" s="14">
        <v>31.417865778278415</v>
      </c>
      <c r="L10" s="4">
        <v>628.02115094218163</v>
      </c>
      <c r="M10" s="3">
        <v>0</v>
      </c>
      <c r="N10" s="29">
        <f t="shared" si="0"/>
        <v>628.02115094218163</v>
      </c>
      <c r="O10" s="43"/>
      <c r="P10" s="43"/>
      <c r="Q10" s="43"/>
    </row>
    <row r="11" spans="1:17" s="32" customFormat="1" x14ac:dyDescent="0.2">
      <c r="A11" s="40" t="s">
        <v>11</v>
      </c>
      <c r="B11" s="44">
        <v>2</v>
      </c>
      <c r="C11" s="3">
        <v>48.391671882499999</v>
      </c>
      <c r="D11" s="3">
        <v>43.188080842970002</v>
      </c>
      <c r="E11" s="3">
        <v>91.579752725470001</v>
      </c>
      <c r="F11" s="42">
        <v>3.5554472688936332</v>
      </c>
      <c r="G11" s="5">
        <v>0</v>
      </c>
      <c r="H11" s="3">
        <v>0</v>
      </c>
      <c r="I11" s="3">
        <v>0</v>
      </c>
      <c r="J11" s="3">
        <v>0</v>
      </c>
      <c r="K11" s="14">
        <v>0</v>
      </c>
      <c r="L11" s="4">
        <v>48.391671882499999</v>
      </c>
      <c r="M11" s="3">
        <v>43.188080842970002</v>
      </c>
      <c r="N11" s="29">
        <f t="shared" si="0"/>
        <v>91.579752725470001</v>
      </c>
      <c r="O11" s="43"/>
      <c r="P11" s="43"/>
      <c r="Q11" s="43"/>
    </row>
    <row r="12" spans="1:17" s="32" customFormat="1" x14ac:dyDescent="0.2">
      <c r="A12" s="40" t="s">
        <v>12</v>
      </c>
      <c r="B12" s="44">
        <v>42</v>
      </c>
      <c r="C12" s="3">
        <v>280888.93384188227</v>
      </c>
      <c r="D12" s="3">
        <v>0</v>
      </c>
      <c r="E12" s="3">
        <v>280888.93384188227</v>
      </c>
      <c r="F12" s="42">
        <v>27.044632550230407</v>
      </c>
      <c r="G12" s="5">
        <v>17</v>
      </c>
      <c r="H12" s="3">
        <v>86358.208051605689</v>
      </c>
      <c r="I12" s="3">
        <v>0</v>
      </c>
      <c r="J12" s="3">
        <v>86358.208051605689</v>
      </c>
      <c r="K12" s="14">
        <v>8.3147668813707583</v>
      </c>
      <c r="L12" s="4">
        <v>280999.65321288968</v>
      </c>
      <c r="M12" s="3">
        <v>0</v>
      </c>
      <c r="N12" s="29">
        <f t="shared" si="0"/>
        <v>280999.65321288968</v>
      </c>
      <c r="O12" s="43"/>
      <c r="P12" s="43"/>
      <c r="Q12" s="43"/>
    </row>
    <row r="13" spans="1:17" s="32" customFormat="1" x14ac:dyDescent="0.2">
      <c r="A13" s="40" t="s">
        <v>13</v>
      </c>
      <c r="B13" s="44">
        <v>7</v>
      </c>
      <c r="C13" s="3">
        <v>319444.78275443468</v>
      </c>
      <c r="D13" s="3">
        <v>0</v>
      </c>
      <c r="E13" s="3">
        <v>319444.78275443468</v>
      </c>
      <c r="F13" s="42">
        <v>39.804470168816493</v>
      </c>
      <c r="G13" s="5">
        <v>7</v>
      </c>
      <c r="H13" s="3">
        <v>185387.11476421345</v>
      </c>
      <c r="I13" s="3">
        <v>0</v>
      </c>
      <c r="J13" s="3">
        <v>185387.11476421345</v>
      </c>
      <c r="K13" s="14">
        <v>23.100192201253449</v>
      </c>
      <c r="L13" s="4">
        <v>319448.84166471305</v>
      </c>
      <c r="M13" s="3">
        <v>0</v>
      </c>
      <c r="N13" s="29">
        <f t="shared" si="0"/>
        <v>319448.84166471305</v>
      </c>
      <c r="O13" s="43"/>
      <c r="P13" s="43"/>
      <c r="Q13" s="43"/>
    </row>
    <row r="14" spans="1:17" s="32" customFormat="1" x14ac:dyDescent="0.2">
      <c r="A14" s="40" t="s">
        <v>14</v>
      </c>
      <c r="B14" s="44">
        <v>93</v>
      </c>
      <c r="C14" s="3">
        <v>623255.57067417901</v>
      </c>
      <c r="D14" s="3">
        <v>15753.513873207497</v>
      </c>
      <c r="E14" s="3">
        <v>639009.0845473865</v>
      </c>
      <c r="F14" s="42">
        <v>26.777218378616105</v>
      </c>
      <c r="G14" s="5">
        <v>40</v>
      </c>
      <c r="H14" s="3">
        <v>737149.13629815693</v>
      </c>
      <c r="I14" s="3">
        <v>17840.633276689397</v>
      </c>
      <c r="J14" s="3">
        <v>754989.76957484637</v>
      </c>
      <c r="K14" s="14">
        <v>31.670480504349804</v>
      </c>
      <c r="L14" s="4">
        <v>881270.86537168093</v>
      </c>
      <c r="M14" s="3">
        <v>17872.190283575696</v>
      </c>
      <c r="N14" s="29">
        <f t="shared" si="0"/>
        <v>899143.05565525661</v>
      </c>
      <c r="O14" s="43"/>
      <c r="P14" s="43"/>
      <c r="Q14" s="43"/>
    </row>
    <row r="15" spans="1:17" s="32" customFormat="1" x14ac:dyDescent="0.2">
      <c r="A15" s="40" t="s">
        <v>15</v>
      </c>
      <c r="B15" s="44">
        <v>89</v>
      </c>
      <c r="C15" s="3">
        <v>933785.39038034214</v>
      </c>
      <c r="D15" s="3">
        <v>0</v>
      </c>
      <c r="E15" s="3">
        <v>933785.39038034214</v>
      </c>
      <c r="F15" s="42">
        <v>22.403343062883778</v>
      </c>
      <c r="G15" s="5">
        <v>71</v>
      </c>
      <c r="H15" s="3">
        <v>1102407.9322189824</v>
      </c>
      <c r="I15" s="3">
        <v>0</v>
      </c>
      <c r="J15" s="3">
        <v>1102407.9322189824</v>
      </c>
      <c r="K15" s="14">
        <v>26.448928581637528</v>
      </c>
      <c r="L15" s="4">
        <v>1263936.3927422031</v>
      </c>
      <c r="M15" s="3">
        <v>0</v>
      </c>
      <c r="N15" s="29">
        <f t="shared" si="0"/>
        <v>1263936.3927422031</v>
      </c>
      <c r="O15" s="43"/>
      <c r="P15" s="43"/>
      <c r="Q15" s="43"/>
    </row>
    <row r="16" spans="1:17" s="32" customFormat="1" x14ac:dyDescent="0.2">
      <c r="A16" s="40" t="s">
        <v>16</v>
      </c>
      <c r="B16" s="44">
        <v>59</v>
      </c>
      <c r="C16" s="3">
        <v>348405.54368219688</v>
      </c>
      <c r="D16" s="3">
        <v>27445.765807302352</v>
      </c>
      <c r="E16" s="3">
        <v>375851.30948949925</v>
      </c>
      <c r="F16" s="42">
        <v>11.736509435929072</v>
      </c>
      <c r="G16" s="5">
        <v>16</v>
      </c>
      <c r="H16" s="3">
        <v>88589.936593669641</v>
      </c>
      <c r="I16" s="3">
        <v>13079.153550615214</v>
      </c>
      <c r="J16" s="3">
        <v>101669.09014428486</v>
      </c>
      <c r="K16" s="14">
        <v>2.9842711908980775</v>
      </c>
      <c r="L16" s="4">
        <v>355419.55934824003</v>
      </c>
      <c r="M16" s="3">
        <v>35667.31106767826</v>
      </c>
      <c r="N16" s="29">
        <f t="shared" si="0"/>
        <v>391086.8704159183</v>
      </c>
      <c r="O16" s="43"/>
      <c r="P16" s="43"/>
      <c r="Q16" s="43"/>
    </row>
    <row r="17" spans="1:17" s="32" customFormat="1" x14ac:dyDescent="0.2">
      <c r="A17" s="40" t="s">
        <v>17</v>
      </c>
      <c r="B17" s="44">
        <v>138</v>
      </c>
      <c r="C17" s="3">
        <v>96402.157107728024</v>
      </c>
      <c r="D17" s="3">
        <v>106405.46278819955</v>
      </c>
      <c r="E17" s="3">
        <v>202807.61989592758</v>
      </c>
      <c r="F17" s="42">
        <v>19.217013556742778</v>
      </c>
      <c r="G17" s="5">
        <v>65</v>
      </c>
      <c r="H17" s="3">
        <v>100107.48450886057</v>
      </c>
      <c r="I17" s="3">
        <v>51197.960411621629</v>
      </c>
      <c r="J17" s="3">
        <v>151305.4449204822</v>
      </c>
      <c r="K17" s="14">
        <v>19.955641498648305</v>
      </c>
      <c r="L17" s="4">
        <v>124942.84023727971</v>
      </c>
      <c r="M17" s="3">
        <v>106405.46278819955</v>
      </c>
      <c r="N17" s="29">
        <f t="shared" si="0"/>
        <v>231348.30302547925</v>
      </c>
      <c r="O17" s="43"/>
      <c r="P17" s="43"/>
      <c r="Q17" s="43"/>
    </row>
    <row r="18" spans="1:17" s="32" customFormat="1" x14ac:dyDescent="0.2">
      <c r="A18" s="40" t="s">
        <v>18</v>
      </c>
      <c r="B18" s="44">
        <v>6</v>
      </c>
      <c r="C18" s="3">
        <v>179915.77190692935</v>
      </c>
      <c r="D18" s="3">
        <v>0</v>
      </c>
      <c r="E18" s="3">
        <v>179915.77190692935</v>
      </c>
      <c r="F18" s="42">
        <v>35.685837416697289</v>
      </c>
      <c r="G18" s="5">
        <v>6</v>
      </c>
      <c r="H18" s="3">
        <v>179897.28257546335</v>
      </c>
      <c r="I18" s="3">
        <v>0</v>
      </c>
      <c r="J18" s="3">
        <v>179897.28257546335</v>
      </c>
      <c r="K18" s="14">
        <v>35.682170104656521</v>
      </c>
      <c r="L18" s="4">
        <v>179915.77190692935</v>
      </c>
      <c r="M18" s="3">
        <v>0</v>
      </c>
      <c r="N18" s="29">
        <f t="shared" si="0"/>
        <v>179915.77190692935</v>
      </c>
      <c r="O18" s="43"/>
      <c r="P18" s="43"/>
      <c r="Q18" s="43"/>
    </row>
    <row r="19" spans="1:17" s="32" customFormat="1" x14ac:dyDescent="0.2">
      <c r="A19" s="40" t="s">
        <v>19</v>
      </c>
      <c r="B19" s="41">
        <v>51</v>
      </c>
      <c r="C19" s="3">
        <v>146202.92760177207</v>
      </c>
      <c r="D19" s="3">
        <v>414.62214579063755</v>
      </c>
      <c r="E19" s="3">
        <v>146617.54974756271</v>
      </c>
      <c r="F19" s="42">
        <v>20.239766191084644</v>
      </c>
      <c r="G19" s="2">
        <v>7</v>
      </c>
      <c r="H19" s="3">
        <v>40698.99888118542</v>
      </c>
      <c r="I19" s="3">
        <v>1426.0097575173534</v>
      </c>
      <c r="J19" s="3">
        <v>42125.008638702777</v>
      </c>
      <c r="K19" s="14">
        <v>5.6342115378845818</v>
      </c>
      <c r="L19" s="4">
        <v>150559.62750654898</v>
      </c>
      <c r="M19" s="3">
        <v>1443.2611886506379</v>
      </c>
      <c r="N19" s="29">
        <f t="shared" si="0"/>
        <v>152002.88869519962</v>
      </c>
      <c r="O19" s="43"/>
      <c r="P19" s="43"/>
      <c r="Q19" s="43"/>
    </row>
    <row r="20" spans="1:17" s="32" customFormat="1" x14ac:dyDescent="0.2">
      <c r="A20" s="40" t="s">
        <v>20</v>
      </c>
      <c r="B20" s="44">
        <v>49</v>
      </c>
      <c r="C20" s="3">
        <v>285746.47818079434</v>
      </c>
      <c r="D20" s="3">
        <v>19777.908586851121</v>
      </c>
      <c r="E20" s="3">
        <v>305524.38676764548</v>
      </c>
      <c r="F20" s="42">
        <v>26.918668502167616</v>
      </c>
      <c r="G20" s="2">
        <v>13</v>
      </c>
      <c r="H20" s="3">
        <v>223468.50594781569</v>
      </c>
      <c r="I20" s="3">
        <v>16556.968235067856</v>
      </c>
      <c r="J20" s="3">
        <v>240025.47418288354</v>
      </c>
      <c r="K20" s="14">
        <v>21.051789231424504</v>
      </c>
      <c r="L20" s="4">
        <v>286069.41577655944</v>
      </c>
      <c r="M20" s="3">
        <v>19779.650821718293</v>
      </c>
      <c r="N20" s="29">
        <f t="shared" si="0"/>
        <v>305849.06659827771</v>
      </c>
      <c r="O20" s="43"/>
      <c r="P20" s="43"/>
      <c r="Q20" s="43"/>
    </row>
    <row r="21" spans="1:17" s="32" customFormat="1" x14ac:dyDescent="0.2">
      <c r="A21" s="40" t="s">
        <v>21</v>
      </c>
      <c r="B21" s="44">
        <v>49</v>
      </c>
      <c r="C21" s="3">
        <v>167661.48484188004</v>
      </c>
      <c r="D21" s="3">
        <v>27228.062692504398</v>
      </c>
      <c r="E21" s="3">
        <v>194889.54753438444</v>
      </c>
      <c r="F21" s="42">
        <v>14.821794103786928</v>
      </c>
      <c r="G21" s="2">
        <v>24</v>
      </c>
      <c r="H21" s="3">
        <v>192912.63533592873</v>
      </c>
      <c r="I21" s="3">
        <v>13770.06698244267</v>
      </c>
      <c r="J21" s="3">
        <v>206682.70231837139</v>
      </c>
      <c r="K21" s="14">
        <v>17.05407394945032</v>
      </c>
      <c r="L21" s="4">
        <v>266737.50484875863</v>
      </c>
      <c r="M21" s="3">
        <v>27284.326118679041</v>
      </c>
      <c r="N21" s="29">
        <f t="shared" si="0"/>
        <v>294021.83096743765</v>
      </c>
      <c r="O21" s="43"/>
      <c r="P21" s="43"/>
      <c r="Q21" s="43"/>
    </row>
    <row r="22" spans="1:17" s="32" customFormat="1" x14ac:dyDescent="0.2">
      <c r="A22" s="40" t="s">
        <v>39</v>
      </c>
      <c r="B22" s="41">
        <v>53</v>
      </c>
      <c r="C22" s="3">
        <v>473.43308485346739</v>
      </c>
      <c r="D22" s="3">
        <v>5166345.214124037</v>
      </c>
      <c r="E22" s="3">
        <v>5166818.6472088909</v>
      </c>
      <c r="F22" s="42">
        <v>0</v>
      </c>
      <c r="G22" s="5">
        <v>47</v>
      </c>
      <c r="H22" s="3">
        <v>7.9359138852368485</v>
      </c>
      <c r="I22" s="3">
        <v>4970345.090343859</v>
      </c>
      <c r="J22" s="3">
        <v>4970353.0262577441</v>
      </c>
      <c r="K22" s="14">
        <v>0</v>
      </c>
      <c r="L22" s="4">
        <v>476.14946007642368</v>
      </c>
      <c r="M22" s="3">
        <v>8183350.5970249772</v>
      </c>
      <c r="N22" s="29">
        <f t="shared" si="0"/>
        <v>8183826.7464850536</v>
      </c>
      <c r="O22" s="43"/>
      <c r="P22" s="43"/>
      <c r="Q22" s="43"/>
    </row>
    <row r="23" spans="1:17" s="32" customFormat="1" ht="13.5" thickBot="1" x14ac:dyDescent="0.25">
      <c r="A23" s="40" t="s">
        <v>35</v>
      </c>
      <c r="B23" s="34">
        <v>0</v>
      </c>
      <c r="C23" s="3">
        <v>0</v>
      </c>
      <c r="D23" s="3">
        <v>0</v>
      </c>
      <c r="E23" s="3">
        <v>0</v>
      </c>
      <c r="F23" s="42">
        <v>0</v>
      </c>
      <c r="G23" s="40">
        <v>0</v>
      </c>
      <c r="H23" s="3">
        <v>0</v>
      </c>
      <c r="I23" s="3">
        <v>0</v>
      </c>
      <c r="J23" s="3">
        <v>0</v>
      </c>
      <c r="K23" s="14">
        <v>0</v>
      </c>
      <c r="L23" s="45">
        <v>0</v>
      </c>
      <c r="M23" s="46">
        <v>0</v>
      </c>
      <c r="N23" s="31">
        <f t="shared" si="0"/>
        <v>0</v>
      </c>
      <c r="O23" s="43"/>
      <c r="P23" s="43"/>
      <c r="Q23" s="43"/>
    </row>
    <row r="24" spans="1:17" s="32" customFormat="1" x14ac:dyDescent="0.2">
      <c r="A24" s="40" t="s">
        <v>36</v>
      </c>
      <c r="B24" s="15">
        <v>1468</v>
      </c>
      <c r="C24" s="22">
        <v>11882927.762590246</v>
      </c>
      <c r="D24" s="22">
        <v>5501788.0898340754</v>
      </c>
      <c r="E24" s="22">
        <v>17384715.852424324</v>
      </c>
      <c r="F24" s="47">
        <v>23.472702371885305</v>
      </c>
      <c r="G24" s="48">
        <v>662</v>
      </c>
      <c r="H24" s="49">
        <v>10276015.06843812</v>
      </c>
      <c r="I24" s="49">
        <v>5198530.5049099317</v>
      </c>
      <c r="J24" s="49">
        <v>15474545.573348051</v>
      </c>
      <c r="K24" s="49">
        <v>20.298519698976815</v>
      </c>
      <c r="L24" s="50"/>
      <c r="N24" s="50"/>
      <c r="O24" s="43"/>
      <c r="P24" s="43"/>
      <c r="Q24" s="43"/>
    </row>
    <row r="25" spans="1:17" s="32" customFormat="1" ht="14.45" customHeight="1" x14ac:dyDescent="0.25">
      <c r="A25" s="83"/>
      <c r="B25" s="84"/>
      <c r="C25" s="22">
        <v>23.472702371885305</v>
      </c>
      <c r="D25" s="22">
        <v>5.1080487809192174</v>
      </c>
      <c r="E25" s="16"/>
      <c r="F25" s="34"/>
      <c r="G25" s="51"/>
      <c r="H25" s="49">
        <v>20.298519698976815</v>
      </c>
      <c r="I25" s="49">
        <v>4.8264940369554239</v>
      </c>
      <c r="J25" s="35"/>
      <c r="K25" s="34"/>
      <c r="O25" s="43"/>
      <c r="P25" s="43"/>
      <c r="Q25" s="43"/>
    </row>
    <row r="26" spans="1:17" x14ac:dyDescent="0.2">
      <c r="A26" s="1" t="s">
        <v>22</v>
      </c>
      <c r="E26" s="8"/>
      <c r="O26" s="43"/>
      <c r="P26" s="43"/>
      <c r="Q26" s="43"/>
    </row>
    <row r="27" spans="1:17" x14ac:dyDescent="0.2">
      <c r="A27" s="1" t="s">
        <v>23</v>
      </c>
      <c r="O27" s="43"/>
      <c r="P27" s="43"/>
      <c r="Q27" s="43"/>
    </row>
    <row r="28" spans="1:17" x14ac:dyDescent="0.2">
      <c r="A28" s="1" t="s">
        <v>24</v>
      </c>
      <c r="O28" s="43"/>
      <c r="P28" s="43"/>
      <c r="Q28" s="43"/>
    </row>
    <row r="29" spans="1:17" x14ac:dyDescent="0.2">
      <c r="A29" s="1" t="s">
        <v>25</v>
      </c>
      <c r="O29" s="43"/>
      <c r="P29" s="43"/>
      <c r="Q29" s="43"/>
    </row>
    <row r="30" spans="1:17" x14ac:dyDescent="0.2">
      <c r="A30" s="1" t="s">
        <v>26</v>
      </c>
      <c r="O30" s="43"/>
      <c r="P30" s="43"/>
      <c r="Q30" s="43"/>
    </row>
    <row r="31" spans="1:17" x14ac:dyDescent="0.2">
      <c r="A31" s="1" t="s">
        <v>40</v>
      </c>
      <c r="O31" s="43"/>
      <c r="P31" s="43"/>
      <c r="Q31" s="43"/>
    </row>
    <row r="32" spans="1:17" x14ac:dyDescent="0.2">
      <c r="L32" s="17"/>
      <c r="M32" s="17"/>
      <c r="N32" s="17"/>
    </row>
    <row r="33" spans="1:14" s="17" customFormat="1" x14ac:dyDescent="0.2">
      <c r="A33" s="65" t="s">
        <v>37</v>
      </c>
      <c r="B33" s="66"/>
      <c r="C33" s="66"/>
      <c r="D33" s="66"/>
      <c r="E33" s="66"/>
      <c r="F33" s="66"/>
      <c r="G33" s="66"/>
      <c r="H33" s="67"/>
      <c r="I33" s="67"/>
      <c r="J33" s="67"/>
      <c r="K33" s="67"/>
      <c r="L33" s="18"/>
      <c r="M33" s="18"/>
      <c r="N33" s="18"/>
    </row>
    <row r="34" spans="1:14" s="18" customFormat="1" x14ac:dyDescent="0.2">
      <c r="A34" s="85" t="s">
        <v>41</v>
      </c>
      <c r="B34" s="86"/>
      <c r="C34" s="86"/>
      <c r="D34" s="86"/>
      <c r="E34" s="86"/>
      <c r="F34" s="86"/>
      <c r="G34" s="86"/>
      <c r="H34" s="86"/>
      <c r="I34" s="86"/>
      <c r="J34" s="86"/>
      <c r="K34" s="86"/>
    </row>
    <row r="35" spans="1:14" s="18" customFormat="1" x14ac:dyDescent="0.2">
      <c r="A35" s="86"/>
      <c r="B35" s="86"/>
      <c r="C35" s="86"/>
      <c r="D35" s="86"/>
      <c r="E35" s="86"/>
      <c r="F35" s="86"/>
      <c r="G35" s="86"/>
      <c r="H35" s="86"/>
      <c r="I35" s="86"/>
      <c r="J35" s="86"/>
      <c r="K35" s="86"/>
      <c r="L35" s="17"/>
      <c r="M35" s="17"/>
      <c r="N35" s="17"/>
    </row>
    <row r="36" spans="1:14" s="17" customFormat="1" x14ac:dyDescent="0.2">
      <c r="A36" s="86"/>
      <c r="B36" s="86"/>
      <c r="C36" s="86"/>
      <c r="D36" s="86"/>
      <c r="E36" s="86"/>
      <c r="F36" s="86"/>
      <c r="G36" s="86"/>
      <c r="H36" s="86"/>
      <c r="I36" s="86"/>
      <c r="J36" s="86"/>
      <c r="K36" s="86"/>
      <c r="L36" s="1"/>
      <c r="M36" s="1"/>
      <c r="N36" s="1"/>
    </row>
    <row r="37" spans="1:14" s="17" customFormat="1" ht="15.75" thickBot="1" x14ac:dyDescent="0.3">
      <c r="A37" s="70"/>
      <c r="B37" s="70"/>
      <c r="C37" s="70"/>
      <c r="D37" s="70"/>
      <c r="E37" s="70"/>
      <c r="F37" s="70"/>
      <c r="G37" s="70"/>
      <c r="H37" s="70"/>
      <c r="I37" s="70"/>
      <c r="J37" s="70"/>
      <c r="K37" s="70"/>
      <c r="L37" s="1"/>
      <c r="M37" s="1"/>
      <c r="N37" s="1"/>
    </row>
    <row r="38" spans="1:14" ht="24" x14ac:dyDescent="0.25">
      <c r="A38" s="73" t="s">
        <v>44</v>
      </c>
      <c r="B38" s="74">
        <v>107708213.5624</v>
      </c>
      <c r="C38" s="71">
        <v>2022</v>
      </c>
      <c r="D38" s="19" t="s">
        <v>31</v>
      </c>
      <c r="E38" s="19" t="s">
        <v>32</v>
      </c>
      <c r="F38" s="19" t="s">
        <v>2</v>
      </c>
      <c r="G38" s="19" t="s">
        <v>27</v>
      </c>
      <c r="H38" s="20" t="s">
        <v>28</v>
      </c>
      <c r="I38" s="52"/>
      <c r="J38" s="53"/>
      <c r="K38" s="54"/>
      <c r="L38" s="52"/>
      <c r="M38" s="52"/>
    </row>
    <row r="39" spans="1:14" ht="13.5" thickBot="1" x14ac:dyDescent="0.25">
      <c r="A39" s="75" t="s">
        <v>45</v>
      </c>
      <c r="B39" s="76">
        <v>50624455.484999999</v>
      </c>
      <c r="C39" s="21" t="s">
        <v>29</v>
      </c>
      <c r="D39" s="9">
        <v>13868491.779858947</v>
      </c>
      <c r="E39" s="9">
        <v>8458836.2527388167</v>
      </c>
      <c r="F39" s="22">
        <f>SUM(D39:E39)</f>
        <v>22327328.032597765</v>
      </c>
      <c r="G39" s="23">
        <f>D39*100/B39</f>
        <v>27.394846318827415</v>
      </c>
      <c r="H39" s="24">
        <f>E39*100/B38</f>
        <v>7.8534737258809413</v>
      </c>
      <c r="I39" s="55"/>
      <c r="J39" s="56"/>
      <c r="K39" s="56"/>
      <c r="L39" s="56"/>
      <c r="M39" s="57"/>
    </row>
    <row r="40" spans="1:14" x14ac:dyDescent="0.2">
      <c r="C40" s="25"/>
      <c r="D40" s="26"/>
      <c r="E40" s="26"/>
      <c r="F40" s="26"/>
      <c r="G40" s="26"/>
      <c r="H40" s="27"/>
      <c r="I40" s="58"/>
      <c r="J40" s="56"/>
      <c r="K40" s="56"/>
      <c r="L40" s="52"/>
      <c r="M40" s="52"/>
    </row>
    <row r="41" spans="1:14" x14ac:dyDescent="0.2">
      <c r="C41" s="28" t="s">
        <v>49</v>
      </c>
      <c r="D41" s="3">
        <f>SUM(D46,D48)</f>
        <v>11882927.762590254</v>
      </c>
      <c r="E41" s="3">
        <f>SUM(E46,E48)</f>
        <v>5501788.0898340726</v>
      </c>
      <c r="F41" s="3">
        <f>SUM(D41:E41)</f>
        <v>17384715.852424327</v>
      </c>
      <c r="G41" s="3">
        <f>D41*100/B39</f>
        <v>23.472702370322104</v>
      </c>
      <c r="H41" s="29">
        <f>E41*100/B38</f>
        <v>5.1080487809285318</v>
      </c>
      <c r="I41" s="52"/>
      <c r="J41" s="56"/>
      <c r="K41" s="56"/>
      <c r="L41" s="57"/>
      <c r="M41" s="52"/>
    </row>
    <row r="42" spans="1:14" ht="13.5" thickBot="1" x14ac:dyDescent="0.25">
      <c r="C42" s="30" t="s">
        <v>30</v>
      </c>
      <c r="D42" s="6">
        <f>SUM(D47:D48)</f>
        <v>10276015.06843812</v>
      </c>
      <c r="E42" s="6">
        <f>SUM(E47:E48)</f>
        <v>5198530.5049099326</v>
      </c>
      <c r="F42" s="6">
        <f>SUM(D42:E42)</f>
        <v>15474545.573348053</v>
      </c>
      <c r="G42" s="6">
        <f>SUM(D42*100/B39)</f>
        <v>20.29851969762499</v>
      </c>
      <c r="H42" s="31">
        <f>E42*100/B38</f>
        <v>4.8264940369642284</v>
      </c>
      <c r="I42" s="52"/>
      <c r="J42" s="52"/>
      <c r="K42" s="57"/>
      <c r="L42" s="52"/>
      <c r="M42" s="52"/>
    </row>
    <row r="43" spans="1:14" x14ac:dyDescent="0.2">
      <c r="C43" s="59"/>
      <c r="D43" s="34"/>
      <c r="E43" s="34"/>
      <c r="F43" s="34"/>
      <c r="G43" s="34"/>
      <c r="H43" s="34"/>
      <c r="I43" s="52"/>
      <c r="J43" s="60"/>
      <c r="K43" s="60"/>
      <c r="L43" s="52"/>
      <c r="M43" s="52"/>
    </row>
    <row r="44" spans="1:14" x14ac:dyDescent="0.2">
      <c r="I44" s="52"/>
      <c r="J44" s="52"/>
      <c r="K44" s="52"/>
      <c r="L44" s="52"/>
      <c r="M44" s="52"/>
    </row>
    <row r="45" spans="1:14" x14ac:dyDescent="0.2">
      <c r="C45" s="72" t="s">
        <v>46</v>
      </c>
      <c r="D45" s="72" t="s">
        <v>47</v>
      </c>
      <c r="E45" s="72" t="s">
        <v>48</v>
      </c>
      <c r="F45" s="72" t="s">
        <v>2</v>
      </c>
    </row>
    <row r="46" spans="1:14" x14ac:dyDescent="0.2">
      <c r="C46" s="61">
        <v>1</v>
      </c>
      <c r="D46" s="7">
        <v>3592476.7114208261</v>
      </c>
      <c r="E46" s="7">
        <v>3260305.747828885</v>
      </c>
      <c r="F46" s="7">
        <v>6852782.4592497107</v>
      </c>
      <c r="H46" s="7"/>
    </row>
    <row r="47" spans="1:14" x14ac:dyDescent="0.2">
      <c r="C47" s="61">
        <v>2</v>
      </c>
      <c r="D47" s="7">
        <v>1985564.0172686938</v>
      </c>
      <c r="E47" s="7">
        <v>2957048.1629047445</v>
      </c>
      <c r="F47" s="7">
        <v>4942612.180173438</v>
      </c>
      <c r="H47" s="7"/>
    </row>
    <row r="48" spans="1:14" x14ac:dyDescent="0.2">
      <c r="C48" s="61">
        <v>3</v>
      </c>
      <c r="D48" s="7">
        <v>8290451.0511694271</v>
      </c>
      <c r="E48" s="7">
        <v>2241482.3420051876</v>
      </c>
      <c r="F48" s="7">
        <v>10531933.393174615</v>
      </c>
    </row>
    <row r="49" spans="3:6" ht="13.5" thickBot="1" x14ac:dyDescent="0.25">
      <c r="C49" s="62" t="s">
        <v>36</v>
      </c>
      <c r="D49" s="63">
        <v>13868491.779858947</v>
      </c>
      <c r="E49" s="63">
        <v>8458836.2527388167</v>
      </c>
      <c r="F49" s="63">
        <v>22327328.032597765</v>
      </c>
    </row>
    <row r="50" spans="3:6" x14ac:dyDescent="0.2">
      <c r="C50" s="64"/>
    </row>
    <row r="51" spans="3:6" x14ac:dyDescent="0.2">
      <c r="D51" s="7"/>
      <c r="E51" s="7"/>
      <c r="F51" s="7"/>
    </row>
    <row r="52" spans="3:6" x14ac:dyDescent="0.2">
      <c r="D52" s="7"/>
      <c r="E52" s="7"/>
      <c r="F52" s="7"/>
    </row>
  </sheetData>
  <mergeCells count="5">
    <mergeCell ref="B1:F1"/>
    <mergeCell ref="G1:K1"/>
    <mergeCell ref="L1:N1"/>
    <mergeCell ref="A25:B25"/>
    <mergeCell ref="A34:K36"/>
  </mergeCells>
  <printOptions horizontalCentered="1" verticalCentered="1"/>
  <pageMargins left="0.31496062992125984" right="0.31496062992125984" top="0.35433070866141736" bottom="0.19685039370078741" header="0" footer="0.11811023622047245"/>
  <pageSetup paperSize="8" scale="9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2022</vt:lpstr>
      <vt:lpstr>'2022'!Área_de_impresión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2023-02-08T09:02:16Z</dcterms:created>
  <dcterms:modified xsi:type="dcterms:W3CDTF">2023-02-08T09:02:40Z</dcterms:modified>
</cp:coreProperties>
</file>