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nsr\Documents\00_NOELIA\000_ESTADISTICAS\A2_AEF\4_AEF2023\9_version Web\Tablas Excel AEF 2023\Datos desglosados 2023\"/>
    </mc:Choice>
  </mc:AlternateContent>
  <bookViews>
    <workbookView xWindow="0" yWindow="0" windowWidth="14160" windowHeight="10680" tabRatio="659"/>
  </bookViews>
  <sheets>
    <sheet name="1. RESUMEN REPOBLACIONES" sheetId="2" r:id="rId1"/>
    <sheet name="2. REPOBLACIONES PROPIEDAD" sheetId="3" r:id="rId2"/>
    <sheet name="3. REPOBLACIONES ESPECIE" sheetId="9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A" localSheetId="2">#REF!</definedName>
    <definedName name="\A">#REF!</definedName>
    <definedName name="\B" localSheetId="2">#REF!</definedName>
    <definedName name="\B">#REF!</definedName>
    <definedName name="\C" localSheetId="2">#REF!</definedName>
    <definedName name="\C">#REF!</definedName>
    <definedName name="\D">'[1]19.11-12'!$B$51</definedName>
    <definedName name="\G" localSheetId="2">#REF!</definedName>
    <definedName name="\G">#REF!</definedName>
    <definedName name="\I" localSheetId="2">#REF!</definedName>
    <definedName name="\I">#REF!</definedName>
    <definedName name="\L">'[1]19.11-12'!$B$53</definedName>
    <definedName name="\N" localSheetId="2">#REF!</definedName>
    <definedName name="\N">#REF!</definedName>
    <definedName name="\T" localSheetId="2">'[1]19.18-19'!#REF!</definedName>
    <definedName name="\T">'[1]19.18-19'!#REF!</definedName>
    <definedName name="\x">[2]Arlleg01!$IR$8190</definedName>
    <definedName name="\z">[2]Arlleg01!$IR$8190</definedName>
    <definedName name="__123Graph_A" hidden="1">'[1]19.14-15'!$B$34:$B$37</definedName>
    <definedName name="__123Graph_ACurrent" hidden="1">'[1]19.14-15'!$B$34:$B$37</definedName>
    <definedName name="__123Graph_AGrßfico1" hidden="1">'[1]19.14-15'!$B$34:$B$37</definedName>
    <definedName name="__123Graph_B" hidden="1">[1]p122!#REF!</definedName>
    <definedName name="__123Graph_BCurrent" hidden="1">'[1]19.14-15'!#REF!</definedName>
    <definedName name="__123Graph_BGrßfico1" hidden="1">'[1]19.14-15'!#REF!</definedName>
    <definedName name="__123Graph_C" hidden="1">'[1]19.14-15'!$C$34:$C$37</definedName>
    <definedName name="__123Graph_CCurrent" hidden="1">'[1]19.14-15'!$C$34:$C$37</definedName>
    <definedName name="__123Graph_CGrßfico1" hidden="1">'[1]19.14-15'!$C$34:$C$37</definedName>
    <definedName name="__123Graph_D" hidden="1">[1]p122!#REF!</definedName>
    <definedName name="__123Graph_DCurrent" hidden="1">'[1]19.14-15'!#REF!</definedName>
    <definedName name="__123Graph_DGrßfico1" hidden="1">'[1]19.14-15'!#REF!</definedName>
    <definedName name="__123Graph_E" hidden="1">'[1]19.14-15'!$D$34:$D$37</definedName>
    <definedName name="__123Graph_ECurrent" hidden="1">'[1]19.14-15'!$D$34:$D$37</definedName>
    <definedName name="__123Graph_EGrßfico1" hidden="1">'[1]19.14-15'!$D$34:$D$37</definedName>
    <definedName name="__123Graph_F" hidden="1">[1]p122!#REF!</definedName>
    <definedName name="__123Graph_FCurrent" hidden="1">'[1]19.14-15'!#REF!</definedName>
    <definedName name="__123Graph_FGrßfico1" hidden="1">'[1]19.14-15'!#REF!</definedName>
    <definedName name="__123Graph_X" hidden="1">[1]p122!#REF!</definedName>
    <definedName name="__123Graph_XCurrent" hidden="1">'[1]19.14-15'!#REF!</definedName>
    <definedName name="__123Graph_XGrßfico1" hidden="1">'[1]19.14-15'!#REF!</definedName>
    <definedName name="_xlnm._FilterDatabase" localSheetId="2" hidden="1">'3. REPOBLACIONES ESPECIE'!$A$8:$L$9</definedName>
    <definedName name="_opf2">'[3]19.11-12'!$B$51</definedName>
    <definedName name="_p421">[4]CARNE1!$B$44</definedName>
    <definedName name="_p431" hidden="1">[4]CARNE7!$G$11:$G$93</definedName>
    <definedName name="_p7" hidden="1">'[5]19.14-15'!#REF!</definedName>
    <definedName name="_PEP1">'[6]19.11-12'!$B$51</definedName>
    <definedName name="_PEP2">[7]GANADE1!$B$75</definedName>
    <definedName name="_PEP3">'[6]19.11-12'!$B$53</definedName>
    <definedName name="_PEP4" hidden="1">'[6]19.14-15'!$B$34:$B$37</definedName>
    <definedName name="_PP1">[7]GANADE1!$B$77</definedName>
    <definedName name="_PP10" hidden="1">'[6]19.14-15'!$C$34:$C$37</definedName>
    <definedName name="_PP11" hidden="1">'[6]19.14-15'!$C$34:$C$37</definedName>
    <definedName name="_PP12" hidden="1">'[6]19.14-15'!$C$34:$C$37</definedName>
    <definedName name="_PP13" hidden="1">'[6]19.14-15'!#REF!</definedName>
    <definedName name="_PP14" hidden="1">'[6]19.14-15'!#REF!</definedName>
    <definedName name="_PP15" hidden="1">'[6]19.14-15'!#REF!</definedName>
    <definedName name="_PP16" hidden="1">'[6]19.14-15'!$D$34:$D$37</definedName>
    <definedName name="_PP17" hidden="1">'[6]19.14-15'!$D$34:$D$37</definedName>
    <definedName name="_pp18" hidden="1">'[6]19.14-15'!$D$34:$D$37</definedName>
    <definedName name="_pp19" hidden="1">'[6]19.14-15'!#REF!</definedName>
    <definedName name="_PP2">'[6]19.22'!#REF!</definedName>
    <definedName name="_PP20" hidden="1">'[6]19.14-15'!#REF!</definedName>
    <definedName name="_PP21" hidden="1">'[6]19.14-15'!#REF!</definedName>
    <definedName name="_PP22" hidden="1">'[6]19.14-15'!#REF!</definedName>
    <definedName name="_pp23" hidden="1">'[6]19.14-15'!#REF!</definedName>
    <definedName name="_pp24" hidden="1">'[6]19.14-15'!#REF!</definedName>
    <definedName name="_pp25" hidden="1">'[6]19.14-15'!#REF!</definedName>
    <definedName name="_pp26" hidden="1">'[6]19.14-15'!#REF!</definedName>
    <definedName name="_pp27" hidden="1">'[6]19.14-15'!#REF!</definedName>
    <definedName name="_PP3">[7]GANADE1!$B$79</definedName>
    <definedName name="_PP4">'[6]19.11-12'!$B$51</definedName>
    <definedName name="_PP5" hidden="1">'[6]19.14-15'!$B$34:$B$37</definedName>
    <definedName name="_PP6" hidden="1">'[6]19.14-15'!$B$34:$B$37</definedName>
    <definedName name="_PP7" hidden="1">'[6]19.14-15'!#REF!</definedName>
    <definedName name="_PP8" hidden="1">'[6]19.14-15'!#REF!</definedName>
    <definedName name="_PP9" hidden="1">'[6]19.14-15'!#REF!</definedName>
    <definedName name="A_impresión_IM" localSheetId="2">#REF!</definedName>
    <definedName name="A_impresión_IM">#REF!</definedName>
    <definedName name="alk">'[8]19.11-12'!$B$53</definedName>
    <definedName name="balan.xls" hidden="1">'[9]7.24'!$D$6:$D$27</definedName>
    <definedName name="daniel">#REF!</definedName>
    <definedName name="eee">'[3]19.18-19'!#REF!</definedName>
    <definedName name="GUION" localSheetId="2">#REF!</definedName>
    <definedName name="GUION">#REF!</definedName>
    <definedName name="Imprimir_área_IM" localSheetId="2">#REF!</definedName>
    <definedName name="Imprimir_área_IM">#REF!</definedName>
    <definedName name="kk" localSheetId="2" hidden="1">'[5]19.14-15'!#REF!</definedName>
    <definedName name="kk" hidden="1">'[5]19.14-15'!#REF!</definedName>
    <definedName name="kkjkj" localSheetId="2">#REF!</definedName>
    <definedName name="kkjkj">#REF!</definedName>
    <definedName name="PEP">[7]GANADE1!$B$79</definedName>
    <definedName name="prueba">'[3]19.11-12'!$B$53</definedName>
    <definedName name="RUTINA" localSheetId="2">#REF!</definedName>
    <definedName name="RUTINA">#REF!</definedName>
  </definedNames>
  <calcPr calcId="162913"/>
</workbook>
</file>

<file path=xl/calcChain.xml><?xml version="1.0" encoding="utf-8"?>
<calcChain xmlns="http://schemas.openxmlformats.org/spreadsheetml/2006/main">
  <c r="K235" i="9" l="1"/>
  <c r="K229" i="9"/>
  <c r="K230" i="9"/>
  <c r="K231" i="9"/>
  <c r="K228" i="9"/>
  <c r="K223" i="9"/>
  <c r="K224" i="9"/>
  <c r="K225" i="9"/>
  <c r="K222" i="9"/>
  <c r="K218" i="9"/>
  <c r="K219" i="9"/>
  <c r="K217" i="9"/>
  <c r="K213" i="9"/>
  <c r="K214" i="9"/>
  <c r="K212" i="9"/>
  <c r="K194" i="9"/>
  <c r="K188" i="9"/>
  <c r="K189" i="9"/>
  <c r="K190" i="9"/>
  <c r="K191" i="9"/>
  <c r="K187" i="9"/>
  <c r="K183" i="9"/>
  <c r="K184" i="9"/>
  <c r="K182" i="9"/>
  <c r="K178" i="9"/>
  <c r="K177" i="9"/>
  <c r="K174" i="9"/>
  <c r="K173" i="9"/>
  <c r="K165" i="9"/>
  <c r="K164" i="9"/>
  <c r="K161" i="9"/>
  <c r="K157" i="9"/>
  <c r="K158" i="9"/>
  <c r="K156" i="9"/>
  <c r="K153" i="9"/>
  <c r="K154" i="9"/>
  <c r="K152" i="9"/>
  <c r="K147" i="9"/>
  <c r="K146" i="9"/>
  <c r="K143" i="9"/>
  <c r="K141" i="9"/>
  <c r="K133" i="9"/>
  <c r="K132" i="9"/>
  <c r="K128" i="9"/>
  <c r="K126" i="9"/>
  <c r="K119" i="9"/>
  <c r="K118" i="9"/>
  <c r="K115" i="9"/>
  <c r="K116" i="9"/>
  <c r="K114" i="9"/>
  <c r="K108" i="9"/>
  <c r="K106" i="9"/>
  <c r="K105" i="9"/>
  <c r="K101" i="9"/>
  <c r="K100" i="9"/>
  <c r="H314" i="9"/>
  <c r="H315" i="9"/>
  <c r="H316" i="9"/>
  <c r="H313" i="9"/>
  <c r="F255" i="9"/>
  <c r="G255" i="9"/>
  <c r="I255" i="9"/>
  <c r="E255" i="9"/>
  <c r="H257" i="9"/>
  <c r="H258" i="9"/>
  <c r="H259" i="9"/>
  <c r="H260" i="9"/>
  <c r="H261" i="9"/>
  <c r="H262" i="9"/>
  <c r="H263" i="9"/>
  <c r="H264" i="9"/>
  <c r="H265" i="9"/>
  <c r="H266" i="9"/>
  <c r="H267" i="9"/>
  <c r="H268" i="9"/>
  <c r="H269" i="9"/>
  <c r="H270" i="9"/>
  <c r="H271" i="9"/>
  <c r="H272" i="9"/>
  <c r="H273" i="9"/>
  <c r="H274" i="9"/>
  <c r="H275" i="9"/>
  <c r="H276" i="9"/>
  <c r="H277" i="9"/>
  <c r="H278" i="9"/>
  <c r="H279" i="9"/>
  <c r="H280" i="9"/>
  <c r="H281" i="9"/>
  <c r="H282" i="9"/>
  <c r="H283" i="9"/>
  <c r="H284" i="9"/>
  <c r="H285" i="9"/>
  <c r="H286" i="9"/>
  <c r="H287" i="9"/>
  <c r="H288" i="9"/>
  <c r="H289" i="9"/>
  <c r="H290" i="9"/>
  <c r="H291" i="9"/>
  <c r="H292" i="9"/>
  <c r="H293" i="9"/>
  <c r="H294" i="9"/>
  <c r="H295" i="9"/>
  <c r="H296" i="9"/>
  <c r="H297" i="9"/>
  <c r="H298" i="9"/>
  <c r="H299" i="9"/>
  <c r="H300" i="9"/>
  <c r="H301" i="9"/>
  <c r="H302" i="9"/>
  <c r="H303" i="9"/>
  <c r="H304" i="9"/>
  <c r="H305" i="9"/>
  <c r="H306" i="9"/>
  <c r="H307" i="9"/>
  <c r="H308" i="9"/>
  <c r="H309" i="9"/>
  <c r="H256" i="9"/>
  <c r="H253" i="9"/>
  <c r="H254" i="9"/>
  <c r="H252" i="9"/>
  <c r="H235" i="9"/>
  <c r="H208" i="9"/>
  <c r="H204" i="9"/>
  <c r="H205" i="9"/>
  <c r="H203" i="9"/>
  <c r="H201" i="9"/>
  <c r="H197" i="9"/>
  <c r="H178" i="9"/>
  <c r="H177" i="9"/>
  <c r="H174" i="9"/>
  <c r="H173" i="9"/>
  <c r="H165" i="9"/>
  <c r="H164" i="9"/>
  <c r="H161" i="9"/>
  <c r="H153" i="9"/>
  <c r="H154" i="9"/>
  <c r="H152" i="9"/>
  <c r="H149" i="9"/>
  <c r="H147" i="9"/>
  <c r="H146" i="9"/>
  <c r="H141" i="9"/>
  <c r="H120" i="9"/>
  <c r="H121" i="9"/>
  <c r="H122" i="9"/>
  <c r="H123" i="9"/>
  <c r="H119" i="9"/>
  <c r="H115" i="9"/>
  <c r="H116" i="9"/>
  <c r="H114" i="9"/>
  <c r="H109" i="9"/>
  <c r="H110" i="9"/>
  <c r="H111" i="9"/>
  <c r="H108" i="9"/>
  <c r="H106" i="9"/>
  <c r="H105" i="9"/>
  <c r="H98" i="9"/>
  <c r="H97" i="9"/>
  <c r="H93" i="9"/>
  <c r="H92" i="9"/>
  <c r="H89" i="9"/>
  <c r="H90" i="9"/>
  <c r="H88" i="9"/>
  <c r="H82" i="9"/>
  <c r="H83" i="9"/>
  <c r="H84" i="9"/>
  <c r="H85" i="9"/>
  <c r="H81" i="9"/>
  <c r="H79" i="9"/>
  <c r="H78" i="9"/>
  <c r="H74" i="9"/>
  <c r="H71" i="9"/>
  <c r="H68" i="9"/>
  <c r="H34" i="9"/>
  <c r="H35" i="9"/>
  <c r="H36" i="9"/>
  <c r="H37" i="9"/>
  <c r="H38" i="9"/>
  <c r="H39" i="9"/>
  <c r="H40" i="9"/>
  <c r="H41" i="9"/>
  <c r="H42" i="9"/>
  <c r="H43" i="9"/>
  <c r="H44" i="9"/>
  <c r="H33" i="9"/>
  <c r="H24" i="9"/>
  <c r="H25" i="9"/>
  <c r="H26" i="9"/>
  <c r="H27" i="9"/>
  <c r="H28" i="9"/>
  <c r="H29" i="9"/>
  <c r="H30" i="9"/>
  <c r="H23" i="9"/>
  <c r="H19" i="9"/>
  <c r="H16" i="9"/>
  <c r="H13" i="9"/>
  <c r="H10" i="9"/>
  <c r="H255" i="9" l="1"/>
  <c r="K74" i="9"/>
  <c r="K93" i="9"/>
  <c r="K92" i="9"/>
  <c r="F77" i="9"/>
  <c r="G77" i="9"/>
  <c r="H77" i="9"/>
  <c r="I77" i="9"/>
  <c r="E77" i="9"/>
  <c r="K129" i="9"/>
  <c r="K109" i="9"/>
  <c r="K110" i="9"/>
  <c r="K111" i="9"/>
  <c r="L19" i="9"/>
  <c r="K19" i="9"/>
  <c r="F20" i="9"/>
  <c r="F21" i="9" s="1"/>
  <c r="G20" i="9"/>
  <c r="G21" i="9" s="1"/>
  <c r="H20" i="9"/>
  <c r="H21" i="9" s="1"/>
  <c r="I20" i="9"/>
  <c r="I21" i="9" s="1"/>
  <c r="J20" i="9"/>
  <c r="J21" i="9" s="1"/>
  <c r="K20" i="9"/>
  <c r="K21" i="9" s="1"/>
  <c r="E20" i="9"/>
  <c r="E21" i="9" s="1"/>
  <c r="K16" i="9"/>
  <c r="L16" i="9" s="1"/>
  <c r="J17" i="9"/>
  <c r="J18" i="9" s="1"/>
  <c r="K13" i="9"/>
  <c r="L13" i="9" s="1"/>
  <c r="F14" i="9"/>
  <c r="F15" i="9" s="1"/>
  <c r="G14" i="9"/>
  <c r="G15" i="9" s="1"/>
  <c r="H14" i="9"/>
  <c r="H15" i="9" s="1"/>
  <c r="I14" i="9"/>
  <c r="I15" i="9" s="1"/>
  <c r="J14" i="9"/>
  <c r="J15" i="9" s="1"/>
  <c r="E14" i="9"/>
  <c r="E15" i="9" s="1"/>
  <c r="K10" i="9"/>
  <c r="K11" i="9" s="1"/>
  <c r="K12" i="9" s="1"/>
  <c r="F11" i="9"/>
  <c r="F12" i="9" s="1"/>
  <c r="G11" i="9"/>
  <c r="G12" i="9" s="1"/>
  <c r="H11" i="9"/>
  <c r="H12" i="9" s="1"/>
  <c r="I11" i="9"/>
  <c r="I12" i="9" s="1"/>
  <c r="J11" i="9"/>
  <c r="J12" i="9" s="1"/>
  <c r="E11" i="9"/>
  <c r="E12" i="9" s="1"/>
  <c r="K23" i="9"/>
  <c r="L23" i="9" s="1"/>
  <c r="F455" i="9"/>
  <c r="F456" i="9" s="1"/>
  <c r="G455" i="9"/>
  <c r="E455" i="9"/>
  <c r="E456" i="9" s="1"/>
  <c r="E457" i="9" s="1"/>
  <c r="H451" i="9"/>
  <c r="H452" i="9"/>
  <c r="H453" i="9"/>
  <c r="H454" i="9"/>
  <c r="H450" i="9"/>
  <c r="F447" i="9"/>
  <c r="G447" i="9"/>
  <c r="E447" i="9"/>
  <c r="H438" i="9"/>
  <c r="H439" i="9"/>
  <c r="H440" i="9"/>
  <c r="H441" i="9"/>
  <c r="H442" i="9"/>
  <c r="H443" i="9"/>
  <c r="H444" i="9"/>
  <c r="H445" i="9"/>
  <c r="H446" i="9"/>
  <c r="F426" i="9"/>
  <c r="G426" i="9"/>
  <c r="E426" i="9"/>
  <c r="E448" i="9" s="1"/>
  <c r="E449" i="9" s="1"/>
  <c r="H425" i="9"/>
  <c r="H427" i="9"/>
  <c r="H428" i="9"/>
  <c r="H429" i="9"/>
  <c r="H430" i="9"/>
  <c r="H431" i="9"/>
  <c r="H432" i="9"/>
  <c r="H433" i="9"/>
  <c r="H434" i="9"/>
  <c r="H435" i="9"/>
  <c r="H436" i="9"/>
  <c r="H437" i="9"/>
  <c r="F422" i="9"/>
  <c r="G422" i="9"/>
  <c r="G423" i="9" s="1"/>
  <c r="G424" i="9" s="1"/>
  <c r="E422" i="9"/>
  <c r="E423" i="9" s="1"/>
  <c r="E424" i="9" s="1"/>
  <c r="H416" i="9"/>
  <c r="H417" i="9"/>
  <c r="H418" i="9"/>
  <c r="H419" i="9"/>
  <c r="H420" i="9"/>
  <c r="H421" i="9"/>
  <c r="H415" i="9"/>
  <c r="F412" i="9"/>
  <c r="G412" i="9"/>
  <c r="E412" i="9"/>
  <c r="F410" i="9"/>
  <c r="G410" i="9"/>
  <c r="E410" i="9"/>
  <c r="F407" i="9"/>
  <c r="F408" i="9" s="1"/>
  <c r="G407" i="9"/>
  <c r="G408" i="9" s="1"/>
  <c r="E407" i="9"/>
  <c r="E408" i="9" s="1"/>
  <c r="F403" i="9"/>
  <c r="F404" i="9" s="1"/>
  <c r="G403" i="9"/>
  <c r="E403" i="9"/>
  <c r="E404" i="9" s="1"/>
  <c r="F400" i="9"/>
  <c r="F401" i="9" s="1"/>
  <c r="G400" i="9"/>
  <c r="G401" i="9" s="1"/>
  <c r="E400" i="9"/>
  <c r="E401" i="9" s="1"/>
  <c r="F397" i="9"/>
  <c r="F398" i="9" s="1"/>
  <c r="G397" i="9"/>
  <c r="G398" i="9" s="1"/>
  <c r="E397" i="9"/>
  <c r="E398" i="9" s="1"/>
  <c r="F394" i="9"/>
  <c r="G394" i="9"/>
  <c r="E394" i="9"/>
  <c r="H392" i="9"/>
  <c r="H393" i="9"/>
  <c r="H391" i="9"/>
  <c r="F390" i="9"/>
  <c r="G390" i="9"/>
  <c r="E390" i="9"/>
  <c r="F387" i="9"/>
  <c r="G387" i="9"/>
  <c r="E387" i="9"/>
  <c r="F385" i="9"/>
  <c r="G385" i="9"/>
  <c r="E385" i="9"/>
  <c r="E388" i="9" s="1"/>
  <c r="F381" i="9"/>
  <c r="F382" i="9" s="1"/>
  <c r="G381" i="9"/>
  <c r="G382" i="9" s="1"/>
  <c r="E381" i="9"/>
  <c r="E382" i="9" s="1"/>
  <c r="F375" i="9"/>
  <c r="G375" i="9"/>
  <c r="E375" i="9"/>
  <c r="F378" i="9"/>
  <c r="G378" i="9"/>
  <c r="E378" i="9"/>
  <c r="H376" i="9"/>
  <c r="H377" i="9"/>
  <c r="F372" i="9"/>
  <c r="G372" i="9"/>
  <c r="E372" i="9"/>
  <c r="F370" i="9"/>
  <c r="G370" i="9"/>
  <c r="E370" i="9"/>
  <c r="H365" i="9"/>
  <c r="F366" i="9"/>
  <c r="F367" i="9" s="1"/>
  <c r="G366" i="9"/>
  <c r="G367" i="9" s="1"/>
  <c r="G368" i="9" s="1"/>
  <c r="E366" i="9"/>
  <c r="E367" i="9" s="1"/>
  <c r="E368" i="9" s="1"/>
  <c r="H360" i="9"/>
  <c r="F361" i="9"/>
  <c r="G361" i="9"/>
  <c r="E361" i="9"/>
  <c r="F359" i="9"/>
  <c r="G359" i="9"/>
  <c r="E359" i="9"/>
  <c r="F355" i="9"/>
  <c r="F356" i="9" s="1"/>
  <c r="F357" i="9" s="1"/>
  <c r="G355" i="9"/>
  <c r="G356" i="9" s="1"/>
  <c r="E355" i="9"/>
  <c r="E356" i="9" s="1"/>
  <c r="E357" i="9" s="1"/>
  <c r="H349" i="9"/>
  <c r="H350" i="9"/>
  <c r="H351" i="9"/>
  <c r="H352" i="9"/>
  <c r="H353" i="9"/>
  <c r="H354" i="9"/>
  <c r="H358" i="9"/>
  <c r="H364" i="9"/>
  <c r="H369" i="9"/>
  <c r="H371" i="9"/>
  <c r="H374" i="9"/>
  <c r="H380" i="9"/>
  <c r="H383" i="9"/>
  <c r="H386" i="9"/>
  <c r="H389" i="9"/>
  <c r="H396" i="9"/>
  <c r="H399" i="9"/>
  <c r="H402" i="9"/>
  <c r="H406" i="9"/>
  <c r="H409" i="9"/>
  <c r="H411" i="9"/>
  <c r="H348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27" i="9"/>
  <c r="H328" i="9"/>
  <c r="H329" i="9"/>
  <c r="H330" i="9"/>
  <c r="H331" i="9"/>
  <c r="H332" i="9"/>
  <c r="H333" i="9"/>
  <c r="H334" i="9"/>
  <c r="H335" i="9"/>
  <c r="H336" i="9"/>
  <c r="H337" i="9"/>
  <c r="H338" i="9"/>
  <c r="H339" i="9"/>
  <c r="H340" i="9"/>
  <c r="H327" i="9"/>
  <c r="F341" i="9"/>
  <c r="G341" i="9"/>
  <c r="I341" i="9"/>
  <c r="J341" i="9"/>
  <c r="E341" i="9"/>
  <c r="F326" i="9"/>
  <c r="G326" i="9"/>
  <c r="I326" i="9"/>
  <c r="J326" i="9"/>
  <c r="E326" i="9"/>
  <c r="K321" i="9"/>
  <c r="K322" i="9"/>
  <c r="K323" i="9"/>
  <c r="K324" i="9"/>
  <c r="K325" i="9"/>
  <c r="K320" i="9"/>
  <c r="H321" i="9"/>
  <c r="H322" i="9"/>
  <c r="H323" i="9"/>
  <c r="H324" i="9"/>
  <c r="H325" i="9"/>
  <c r="H320" i="9"/>
  <c r="F317" i="9"/>
  <c r="F318" i="9" s="1"/>
  <c r="F319" i="9" s="1"/>
  <c r="G317" i="9"/>
  <c r="G318" i="9" s="1"/>
  <c r="G319" i="9" s="1"/>
  <c r="H317" i="9"/>
  <c r="H318" i="9" s="1"/>
  <c r="H319" i="9" s="1"/>
  <c r="I317" i="9"/>
  <c r="I318" i="9" s="1"/>
  <c r="I319" i="9" s="1"/>
  <c r="J317" i="9"/>
  <c r="J318" i="9" s="1"/>
  <c r="J319" i="9" s="1"/>
  <c r="E317" i="9"/>
  <c r="E318" i="9" s="1"/>
  <c r="E319" i="9" s="1"/>
  <c r="K314" i="9"/>
  <c r="L314" i="9" s="1"/>
  <c r="K315" i="9"/>
  <c r="L315" i="9" s="1"/>
  <c r="K316" i="9"/>
  <c r="L316" i="9" s="1"/>
  <c r="K313" i="9"/>
  <c r="F310" i="9"/>
  <c r="F311" i="9" s="1"/>
  <c r="F312" i="9" s="1"/>
  <c r="G310" i="9"/>
  <c r="G311" i="9" s="1"/>
  <c r="G312" i="9" s="1"/>
  <c r="H310" i="9"/>
  <c r="H311" i="9" s="1"/>
  <c r="H312" i="9" s="1"/>
  <c r="I310" i="9"/>
  <c r="I311" i="9" s="1"/>
  <c r="I312" i="9" s="1"/>
  <c r="J310" i="9"/>
  <c r="E310" i="9"/>
  <c r="E311" i="9" s="1"/>
  <c r="E312" i="9" s="1"/>
  <c r="K257" i="9"/>
  <c r="L257" i="9" s="1"/>
  <c r="K258" i="9"/>
  <c r="L258" i="9" s="1"/>
  <c r="K259" i="9"/>
  <c r="L259" i="9" s="1"/>
  <c r="K260" i="9"/>
  <c r="L260" i="9" s="1"/>
  <c r="K261" i="9"/>
  <c r="L261" i="9" s="1"/>
  <c r="K262" i="9"/>
  <c r="L262" i="9" s="1"/>
  <c r="K263" i="9"/>
  <c r="L263" i="9" s="1"/>
  <c r="K264" i="9"/>
  <c r="L264" i="9" s="1"/>
  <c r="K265" i="9"/>
  <c r="L265" i="9" s="1"/>
  <c r="K266" i="9"/>
  <c r="L266" i="9" s="1"/>
  <c r="K267" i="9"/>
  <c r="L267" i="9" s="1"/>
  <c r="K268" i="9"/>
  <c r="L268" i="9" s="1"/>
  <c r="K269" i="9"/>
  <c r="L269" i="9" s="1"/>
  <c r="K270" i="9"/>
  <c r="L270" i="9" s="1"/>
  <c r="K271" i="9"/>
  <c r="L271" i="9" s="1"/>
  <c r="K272" i="9"/>
  <c r="L272" i="9" s="1"/>
  <c r="K273" i="9"/>
  <c r="L273" i="9" s="1"/>
  <c r="K274" i="9"/>
  <c r="L274" i="9" s="1"/>
  <c r="K275" i="9"/>
  <c r="L275" i="9" s="1"/>
  <c r="K276" i="9"/>
  <c r="L276" i="9" s="1"/>
  <c r="K277" i="9"/>
  <c r="L277" i="9" s="1"/>
  <c r="K278" i="9"/>
  <c r="L278" i="9" s="1"/>
  <c r="K279" i="9"/>
  <c r="L279" i="9" s="1"/>
  <c r="K280" i="9"/>
  <c r="L280" i="9" s="1"/>
  <c r="K281" i="9"/>
  <c r="L281" i="9" s="1"/>
  <c r="K282" i="9"/>
  <c r="L282" i="9" s="1"/>
  <c r="K283" i="9"/>
  <c r="L283" i="9" s="1"/>
  <c r="K284" i="9"/>
  <c r="L284" i="9" s="1"/>
  <c r="K285" i="9"/>
  <c r="L285" i="9" s="1"/>
  <c r="K286" i="9"/>
  <c r="L286" i="9" s="1"/>
  <c r="K287" i="9"/>
  <c r="L287" i="9" s="1"/>
  <c r="K288" i="9"/>
  <c r="L288" i="9" s="1"/>
  <c r="K289" i="9"/>
  <c r="L289" i="9" s="1"/>
  <c r="K290" i="9"/>
  <c r="L290" i="9" s="1"/>
  <c r="K291" i="9"/>
  <c r="L291" i="9" s="1"/>
  <c r="K292" i="9"/>
  <c r="L292" i="9" s="1"/>
  <c r="K293" i="9"/>
  <c r="L293" i="9" s="1"/>
  <c r="K294" i="9"/>
  <c r="L294" i="9" s="1"/>
  <c r="K295" i="9"/>
  <c r="L295" i="9" s="1"/>
  <c r="K296" i="9"/>
  <c r="L296" i="9" s="1"/>
  <c r="K297" i="9"/>
  <c r="L297" i="9" s="1"/>
  <c r="K298" i="9"/>
  <c r="L298" i="9" s="1"/>
  <c r="K299" i="9"/>
  <c r="L299" i="9" s="1"/>
  <c r="K300" i="9"/>
  <c r="L300" i="9" s="1"/>
  <c r="K301" i="9"/>
  <c r="L301" i="9" s="1"/>
  <c r="K302" i="9"/>
  <c r="L302" i="9" s="1"/>
  <c r="K303" i="9"/>
  <c r="L303" i="9" s="1"/>
  <c r="K304" i="9"/>
  <c r="L304" i="9" s="1"/>
  <c r="K305" i="9"/>
  <c r="L305" i="9" s="1"/>
  <c r="K306" i="9"/>
  <c r="L306" i="9" s="1"/>
  <c r="K307" i="9"/>
  <c r="L307" i="9" s="1"/>
  <c r="K308" i="9"/>
  <c r="L308" i="9" s="1"/>
  <c r="K309" i="9"/>
  <c r="L309" i="9" s="1"/>
  <c r="K256" i="9"/>
  <c r="L256" i="9" s="1"/>
  <c r="K253" i="9"/>
  <c r="L253" i="9" s="1"/>
  <c r="K254" i="9"/>
  <c r="L254" i="9" s="1"/>
  <c r="K252" i="9"/>
  <c r="J255" i="9"/>
  <c r="F249" i="9"/>
  <c r="G249" i="9"/>
  <c r="I249" i="9"/>
  <c r="J249" i="9"/>
  <c r="E249" i="9"/>
  <c r="K238" i="9"/>
  <c r="K239" i="9"/>
  <c r="K240" i="9"/>
  <c r="K241" i="9"/>
  <c r="K242" i="9"/>
  <c r="K243" i="9"/>
  <c r="K244" i="9"/>
  <c r="K245" i="9"/>
  <c r="K246" i="9"/>
  <c r="K247" i="9"/>
  <c r="K248" i="9"/>
  <c r="K237" i="9"/>
  <c r="H238" i="9"/>
  <c r="H239" i="9"/>
  <c r="L239" i="9" s="1"/>
  <c r="H240" i="9"/>
  <c r="L240" i="9" s="1"/>
  <c r="H241" i="9"/>
  <c r="L241" i="9" s="1"/>
  <c r="H242" i="9"/>
  <c r="L242" i="9" s="1"/>
  <c r="H243" i="9"/>
  <c r="L243" i="9" s="1"/>
  <c r="H244" i="9"/>
  <c r="L244" i="9" s="1"/>
  <c r="H245" i="9"/>
  <c r="L245" i="9" s="1"/>
  <c r="H246" i="9"/>
  <c r="L246" i="9" s="1"/>
  <c r="H247" i="9"/>
  <c r="L247" i="9" s="1"/>
  <c r="H248" i="9"/>
  <c r="L248" i="9" s="1"/>
  <c r="H237" i="9"/>
  <c r="L237" i="9" s="1"/>
  <c r="F236" i="9"/>
  <c r="G236" i="9"/>
  <c r="H236" i="9"/>
  <c r="I236" i="9"/>
  <c r="J236" i="9"/>
  <c r="K236" i="9"/>
  <c r="E236" i="9"/>
  <c r="L235" i="9"/>
  <c r="F232" i="9"/>
  <c r="F233" i="9" s="1"/>
  <c r="G232" i="9"/>
  <c r="G233" i="9" s="1"/>
  <c r="I232" i="9"/>
  <c r="I233" i="9" s="1"/>
  <c r="J232" i="9"/>
  <c r="J233" i="9" s="1"/>
  <c r="K232" i="9"/>
  <c r="K233" i="9" s="1"/>
  <c r="E232" i="9"/>
  <c r="H229" i="9"/>
  <c r="L229" i="9" s="1"/>
  <c r="H230" i="9"/>
  <c r="L230" i="9" s="1"/>
  <c r="H231" i="9"/>
  <c r="L231" i="9" s="1"/>
  <c r="H228" i="9"/>
  <c r="H223" i="9"/>
  <c r="L223" i="9" s="1"/>
  <c r="H224" i="9"/>
  <c r="L224" i="9" s="1"/>
  <c r="H225" i="9"/>
  <c r="L225" i="9" s="1"/>
  <c r="H222" i="9"/>
  <c r="L222" i="9" s="1"/>
  <c r="F226" i="9"/>
  <c r="F227" i="9" s="1"/>
  <c r="G226" i="9"/>
  <c r="G227" i="9" s="1"/>
  <c r="I226" i="9"/>
  <c r="I227" i="9" s="1"/>
  <c r="J226" i="9"/>
  <c r="J227" i="9" s="1"/>
  <c r="K226" i="9"/>
  <c r="K227" i="9" s="1"/>
  <c r="E226" i="9"/>
  <c r="E227" i="9" s="1"/>
  <c r="F220" i="9"/>
  <c r="F221" i="9" s="1"/>
  <c r="G220" i="9"/>
  <c r="G221" i="9" s="1"/>
  <c r="I220" i="9"/>
  <c r="I221" i="9" s="1"/>
  <c r="J220" i="9"/>
  <c r="J221" i="9" s="1"/>
  <c r="K220" i="9"/>
  <c r="K221" i="9" s="1"/>
  <c r="E220" i="9"/>
  <c r="H218" i="9"/>
  <c r="L218" i="9" s="1"/>
  <c r="H219" i="9"/>
  <c r="L219" i="9" s="1"/>
  <c r="H217" i="9"/>
  <c r="L217" i="9" s="1"/>
  <c r="H213" i="9"/>
  <c r="L213" i="9" s="1"/>
  <c r="H214" i="9"/>
  <c r="L214" i="9" s="1"/>
  <c r="H212" i="9"/>
  <c r="L212" i="9" s="1"/>
  <c r="F215" i="9"/>
  <c r="F216" i="9" s="1"/>
  <c r="G215" i="9"/>
  <c r="G216" i="9" s="1"/>
  <c r="I215" i="9"/>
  <c r="I216" i="9" s="1"/>
  <c r="J215" i="9"/>
  <c r="J216" i="9" s="1"/>
  <c r="K215" i="9"/>
  <c r="K216" i="9" s="1"/>
  <c r="E215" i="9"/>
  <c r="E216" i="9" s="1"/>
  <c r="K208" i="9"/>
  <c r="K209" i="9" s="1"/>
  <c r="K210" i="9" s="1"/>
  <c r="F209" i="9"/>
  <c r="F210" i="9" s="1"/>
  <c r="G209" i="9"/>
  <c r="G210" i="9" s="1"/>
  <c r="H209" i="9"/>
  <c r="H210" i="9" s="1"/>
  <c r="I209" i="9"/>
  <c r="I210" i="9" s="1"/>
  <c r="J209" i="9"/>
  <c r="J210" i="9" s="1"/>
  <c r="E209" i="9"/>
  <c r="E210" i="9" s="1"/>
  <c r="K204" i="9"/>
  <c r="L204" i="9" s="1"/>
  <c r="K205" i="9"/>
  <c r="L205" i="9" s="1"/>
  <c r="K203" i="9"/>
  <c r="L203" i="9" s="1"/>
  <c r="K201" i="9"/>
  <c r="K202" i="9" s="1"/>
  <c r="F206" i="9"/>
  <c r="G206" i="9"/>
  <c r="H206" i="9"/>
  <c r="I206" i="9"/>
  <c r="J206" i="9"/>
  <c r="E206" i="9"/>
  <c r="F202" i="9"/>
  <c r="G202" i="9"/>
  <c r="H202" i="9"/>
  <c r="I202" i="9"/>
  <c r="J202" i="9"/>
  <c r="E202" i="9"/>
  <c r="K197" i="9"/>
  <c r="K198" i="9" s="1"/>
  <c r="K199" i="9" s="1"/>
  <c r="F198" i="9"/>
  <c r="F199" i="9" s="1"/>
  <c r="G198" i="9"/>
  <c r="G199" i="9" s="1"/>
  <c r="H198" i="9"/>
  <c r="H199" i="9" s="1"/>
  <c r="I198" i="9"/>
  <c r="I199" i="9" s="1"/>
  <c r="J198" i="9"/>
  <c r="J199" i="9" s="1"/>
  <c r="E198" i="9"/>
  <c r="H194" i="9"/>
  <c r="H195" i="9" s="1"/>
  <c r="F195" i="9"/>
  <c r="F196" i="9" s="1"/>
  <c r="G195" i="9"/>
  <c r="G196" i="9" s="1"/>
  <c r="I195" i="9"/>
  <c r="I196" i="9" s="1"/>
  <c r="J195" i="9"/>
  <c r="J196" i="9" s="1"/>
  <c r="K195" i="9"/>
  <c r="K196" i="9" s="1"/>
  <c r="E195" i="9"/>
  <c r="E196" i="9" s="1"/>
  <c r="H188" i="9"/>
  <c r="L188" i="9" s="1"/>
  <c r="H189" i="9"/>
  <c r="L189" i="9" s="1"/>
  <c r="H190" i="9"/>
  <c r="L190" i="9" s="1"/>
  <c r="H191" i="9"/>
  <c r="L191" i="9" s="1"/>
  <c r="H187" i="9"/>
  <c r="L187" i="9" s="1"/>
  <c r="F192" i="9"/>
  <c r="F193" i="9" s="1"/>
  <c r="G192" i="9"/>
  <c r="G193" i="9" s="1"/>
  <c r="I192" i="9"/>
  <c r="I193" i="9" s="1"/>
  <c r="J192" i="9"/>
  <c r="J193" i="9" s="1"/>
  <c r="K192" i="9"/>
  <c r="K193" i="9" s="1"/>
  <c r="E192" i="9"/>
  <c r="H183" i="9"/>
  <c r="L183" i="9" s="1"/>
  <c r="H184" i="9"/>
  <c r="L184" i="9" s="1"/>
  <c r="H182" i="9"/>
  <c r="L182" i="9" s="1"/>
  <c r="G185" i="9"/>
  <c r="G186" i="9" s="1"/>
  <c r="I185" i="9"/>
  <c r="I186" i="9" s="1"/>
  <c r="J185" i="9"/>
  <c r="J186" i="9" s="1"/>
  <c r="K185" i="9"/>
  <c r="K186" i="9" s="1"/>
  <c r="F185" i="9"/>
  <c r="F186" i="9" s="1"/>
  <c r="F448" i="9" l="1"/>
  <c r="F449" i="9" s="1"/>
  <c r="G388" i="9"/>
  <c r="L10" i="9"/>
  <c r="F388" i="9"/>
  <c r="L11" i="9"/>
  <c r="L12" i="9" s="1"/>
  <c r="H447" i="9"/>
  <c r="E22" i="9"/>
  <c r="K17" i="9"/>
  <c r="K18" i="9" s="1"/>
  <c r="I22" i="9"/>
  <c r="H22" i="9"/>
  <c r="J22" i="9"/>
  <c r="F22" i="9"/>
  <c r="K14" i="9"/>
  <c r="K15" i="9" s="1"/>
  <c r="G22" i="9"/>
  <c r="H455" i="9"/>
  <c r="G456" i="9"/>
  <c r="G457" i="9" s="1"/>
  <c r="F457" i="9"/>
  <c r="H388" i="9"/>
  <c r="G448" i="9"/>
  <c r="G449" i="9" s="1"/>
  <c r="H449" i="9" s="1"/>
  <c r="E413" i="9"/>
  <c r="E414" i="9" s="1"/>
  <c r="G362" i="9"/>
  <c r="G363" i="9" s="1"/>
  <c r="H400" i="9"/>
  <c r="H390" i="9"/>
  <c r="G413" i="9"/>
  <c r="G414" i="9" s="1"/>
  <c r="H412" i="9"/>
  <c r="F373" i="9"/>
  <c r="H422" i="9"/>
  <c r="H426" i="9"/>
  <c r="F423" i="9"/>
  <c r="F424" i="9" s="1"/>
  <c r="H424" i="9" s="1"/>
  <c r="H410" i="9"/>
  <c r="F413" i="9"/>
  <c r="F414" i="9" s="1"/>
  <c r="H408" i="9"/>
  <c r="H394" i="9"/>
  <c r="H403" i="9"/>
  <c r="H407" i="9"/>
  <c r="F379" i="9"/>
  <c r="G395" i="9"/>
  <c r="F395" i="9"/>
  <c r="E395" i="9"/>
  <c r="G404" i="9"/>
  <c r="H404" i="9" s="1"/>
  <c r="H401" i="9"/>
  <c r="H398" i="9"/>
  <c r="H397" i="9"/>
  <c r="F362" i="9"/>
  <c r="F363" i="9" s="1"/>
  <c r="H361" i="9"/>
  <c r="H370" i="9"/>
  <c r="G373" i="9"/>
  <c r="E379" i="9"/>
  <c r="H387" i="9"/>
  <c r="G379" i="9"/>
  <c r="H385" i="9"/>
  <c r="H382" i="9"/>
  <c r="I342" i="9"/>
  <c r="I343" i="9" s="1"/>
  <c r="J342" i="9"/>
  <c r="J343" i="9" s="1"/>
  <c r="E362" i="9"/>
  <c r="E363" i="9" s="1"/>
  <c r="H381" i="9"/>
  <c r="E373" i="9"/>
  <c r="E342" i="9"/>
  <c r="E343" i="9" s="1"/>
  <c r="F342" i="9"/>
  <c r="F343" i="9" s="1"/>
  <c r="H375" i="9"/>
  <c r="H378" i="9"/>
  <c r="H372" i="9"/>
  <c r="H367" i="9"/>
  <c r="F368" i="9"/>
  <c r="H368" i="9" s="1"/>
  <c r="H366" i="9"/>
  <c r="H359" i="9"/>
  <c r="G342" i="9"/>
  <c r="G343" i="9" s="1"/>
  <c r="H356" i="9"/>
  <c r="G357" i="9"/>
  <c r="H357" i="9" s="1"/>
  <c r="H355" i="9"/>
  <c r="L324" i="9"/>
  <c r="K326" i="9"/>
  <c r="L327" i="9"/>
  <c r="L238" i="9"/>
  <c r="L339" i="9"/>
  <c r="L335" i="9"/>
  <c r="L331" i="9"/>
  <c r="L333" i="9"/>
  <c r="L329" i="9"/>
  <c r="L337" i="9"/>
  <c r="L325" i="9"/>
  <c r="L321" i="9"/>
  <c r="L338" i="9"/>
  <c r="L334" i="9"/>
  <c r="L330" i="9"/>
  <c r="L323" i="9"/>
  <c r="L340" i="9"/>
  <c r="L336" i="9"/>
  <c r="L332" i="9"/>
  <c r="L320" i="9"/>
  <c r="L322" i="9"/>
  <c r="K317" i="9"/>
  <c r="L317" i="9" s="1"/>
  <c r="L318" i="9" s="1"/>
  <c r="H326" i="9"/>
  <c r="H341" i="9"/>
  <c r="L328" i="9"/>
  <c r="K341" i="9"/>
  <c r="K342" i="9" s="1"/>
  <c r="K343" i="9" s="1"/>
  <c r="L313" i="9"/>
  <c r="J311" i="9"/>
  <c r="J312" i="9" s="1"/>
  <c r="K255" i="9"/>
  <c r="L255" i="9" s="1"/>
  <c r="K310" i="9"/>
  <c r="L252" i="9"/>
  <c r="I250" i="9"/>
  <c r="I251" i="9" s="1"/>
  <c r="K249" i="9"/>
  <c r="K250" i="9" s="1"/>
  <c r="K251" i="9" s="1"/>
  <c r="E250" i="9"/>
  <c r="J250" i="9"/>
  <c r="J251" i="9" s="1"/>
  <c r="G250" i="9"/>
  <c r="G251" i="9" s="1"/>
  <c r="F250" i="9"/>
  <c r="F251" i="9" s="1"/>
  <c r="E251" i="9"/>
  <c r="H249" i="9"/>
  <c r="L236" i="9"/>
  <c r="H232" i="9"/>
  <c r="H233" i="9" s="1"/>
  <c r="K234" i="9"/>
  <c r="F234" i="9"/>
  <c r="I234" i="9"/>
  <c r="L228" i="9"/>
  <c r="G234" i="9"/>
  <c r="J234" i="9"/>
  <c r="E233" i="9"/>
  <c r="H226" i="9"/>
  <c r="H227" i="9" s="1"/>
  <c r="L227" i="9" s="1"/>
  <c r="H215" i="9"/>
  <c r="L215" i="9" s="1"/>
  <c r="H220" i="9"/>
  <c r="H221" i="9" s="1"/>
  <c r="E221" i="9"/>
  <c r="L210" i="9"/>
  <c r="L209" i="9"/>
  <c r="L208" i="9"/>
  <c r="H207" i="9"/>
  <c r="H211" i="9" s="1"/>
  <c r="J207" i="9"/>
  <c r="J211" i="9" s="1"/>
  <c r="F207" i="9"/>
  <c r="F211" i="9" s="1"/>
  <c r="G207" i="9"/>
  <c r="G211" i="9" s="1"/>
  <c r="I207" i="9"/>
  <c r="I211" i="9" s="1"/>
  <c r="L202" i="9"/>
  <c r="E207" i="9"/>
  <c r="E211" i="9" s="1"/>
  <c r="L201" i="9"/>
  <c r="K206" i="9"/>
  <c r="K207" i="9" s="1"/>
  <c r="K211" i="9" s="1"/>
  <c r="L198" i="9"/>
  <c r="H192" i="9"/>
  <c r="H193" i="9" s="1"/>
  <c r="I200" i="9"/>
  <c r="L195" i="9"/>
  <c r="J200" i="9"/>
  <c r="F200" i="9"/>
  <c r="G200" i="9"/>
  <c r="K200" i="9"/>
  <c r="H196" i="9"/>
  <c r="L196" i="9" s="1"/>
  <c r="E193" i="9"/>
  <c r="E199" i="9"/>
  <c r="L199" i="9" s="1"/>
  <c r="L197" i="9"/>
  <c r="L194" i="9"/>
  <c r="H185" i="9"/>
  <c r="H448" i="9" l="1"/>
  <c r="K22" i="9"/>
  <c r="L14" i="9"/>
  <c r="L15" i="9" s="1"/>
  <c r="H456" i="9"/>
  <c r="H457" i="9"/>
  <c r="H414" i="9"/>
  <c r="H413" i="9"/>
  <c r="H362" i="9"/>
  <c r="E405" i="9"/>
  <c r="E458" i="9" s="1"/>
  <c r="H423" i="9"/>
  <c r="H363" i="9"/>
  <c r="F405" i="9"/>
  <c r="F458" i="9" s="1"/>
  <c r="G405" i="9"/>
  <c r="G458" i="9" s="1"/>
  <c r="H379" i="9"/>
  <c r="H395" i="9"/>
  <c r="H373" i="9"/>
  <c r="L326" i="9"/>
  <c r="K318" i="9"/>
  <c r="K319" i="9" s="1"/>
  <c r="L319" i="9" s="1"/>
  <c r="L341" i="9"/>
  <c r="H342" i="9"/>
  <c r="L310" i="9"/>
  <c r="K311" i="9"/>
  <c r="L249" i="9"/>
  <c r="H250" i="9"/>
  <c r="H251" i="9" s="1"/>
  <c r="L251" i="9" s="1"/>
  <c r="L233" i="9"/>
  <c r="L232" i="9"/>
  <c r="L226" i="9"/>
  <c r="L221" i="9"/>
  <c r="E234" i="9"/>
  <c r="H216" i="9"/>
  <c r="L211" i="9"/>
  <c r="L220" i="9"/>
  <c r="L207" i="9"/>
  <c r="L206" i="9"/>
  <c r="L192" i="9"/>
  <c r="L193" i="9"/>
  <c r="E200" i="9"/>
  <c r="H186" i="9"/>
  <c r="L185" i="9"/>
  <c r="L174" i="9"/>
  <c r="L177" i="9"/>
  <c r="L178" i="9"/>
  <c r="L173" i="9"/>
  <c r="F175" i="9"/>
  <c r="F176" i="9" s="1"/>
  <c r="G175" i="9"/>
  <c r="G176" i="9" s="1"/>
  <c r="H175" i="9"/>
  <c r="H176" i="9" s="1"/>
  <c r="I175" i="9"/>
  <c r="I176" i="9" s="1"/>
  <c r="J175" i="9"/>
  <c r="J176" i="9" s="1"/>
  <c r="K175" i="9"/>
  <c r="K176" i="9" s="1"/>
  <c r="E175" i="9"/>
  <c r="E176" i="9" s="1"/>
  <c r="F179" i="9"/>
  <c r="F180" i="9" s="1"/>
  <c r="G179" i="9"/>
  <c r="G180" i="9" s="1"/>
  <c r="H179" i="9"/>
  <c r="H180" i="9" s="1"/>
  <c r="I179" i="9"/>
  <c r="I180" i="9" s="1"/>
  <c r="J179" i="9"/>
  <c r="J180" i="9" s="1"/>
  <c r="K179" i="9"/>
  <c r="K180" i="9" s="1"/>
  <c r="E179" i="9"/>
  <c r="F170" i="9"/>
  <c r="G170" i="9"/>
  <c r="I170" i="9"/>
  <c r="J170" i="9"/>
  <c r="E170" i="9"/>
  <c r="K168" i="9"/>
  <c r="K169" i="9"/>
  <c r="K167" i="9"/>
  <c r="H168" i="9"/>
  <c r="H169" i="9"/>
  <c r="H167" i="9"/>
  <c r="L165" i="9"/>
  <c r="L164" i="9"/>
  <c r="F166" i="9"/>
  <c r="G166" i="9"/>
  <c r="H166" i="9"/>
  <c r="I166" i="9"/>
  <c r="J166" i="9"/>
  <c r="K166" i="9"/>
  <c r="E166" i="9"/>
  <c r="L161" i="9"/>
  <c r="F162" i="9"/>
  <c r="F163" i="9" s="1"/>
  <c r="G162" i="9"/>
  <c r="G163" i="9" s="1"/>
  <c r="H162" i="9"/>
  <c r="H163" i="9" s="1"/>
  <c r="I162" i="9"/>
  <c r="I163" i="9" s="1"/>
  <c r="J162" i="9"/>
  <c r="J163" i="9" s="1"/>
  <c r="K162" i="9"/>
  <c r="K163" i="9" s="1"/>
  <c r="E162" i="9"/>
  <c r="L153" i="9"/>
  <c r="L154" i="9"/>
  <c r="L152" i="9"/>
  <c r="H157" i="9"/>
  <c r="L157" i="9" s="1"/>
  <c r="H158" i="9"/>
  <c r="L158" i="9" s="1"/>
  <c r="H156" i="9"/>
  <c r="L156" i="9" s="1"/>
  <c r="F159" i="9"/>
  <c r="G159" i="9"/>
  <c r="I159" i="9"/>
  <c r="J159" i="9"/>
  <c r="K159" i="9"/>
  <c r="E159" i="9"/>
  <c r="F155" i="9"/>
  <c r="G155" i="9"/>
  <c r="H155" i="9"/>
  <c r="I155" i="9"/>
  <c r="J155" i="9"/>
  <c r="K155" i="9"/>
  <c r="E155" i="9"/>
  <c r="L147" i="9"/>
  <c r="L146" i="9"/>
  <c r="F150" i="9"/>
  <c r="G150" i="9"/>
  <c r="H150" i="9"/>
  <c r="I150" i="9"/>
  <c r="J150" i="9"/>
  <c r="E150" i="9"/>
  <c r="F148" i="9"/>
  <c r="G148" i="9"/>
  <c r="H148" i="9"/>
  <c r="I148" i="9"/>
  <c r="J148" i="9"/>
  <c r="K148" i="9"/>
  <c r="E148" i="9"/>
  <c r="K149" i="9"/>
  <c r="K150" i="9" s="1"/>
  <c r="L141" i="9"/>
  <c r="H143" i="9"/>
  <c r="L143" i="9" s="1"/>
  <c r="F144" i="9"/>
  <c r="G144" i="9"/>
  <c r="I144" i="9"/>
  <c r="J144" i="9"/>
  <c r="K144" i="9"/>
  <c r="E144" i="9"/>
  <c r="F142" i="9"/>
  <c r="G142" i="9"/>
  <c r="H142" i="9"/>
  <c r="I142" i="9"/>
  <c r="J142" i="9"/>
  <c r="K142" i="9"/>
  <c r="E142" i="9"/>
  <c r="K136" i="9"/>
  <c r="K137" i="9"/>
  <c r="K138" i="9"/>
  <c r="K135" i="9"/>
  <c r="H136" i="9"/>
  <c r="L136" i="9" s="1"/>
  <c r="H137" i="9"/>
  <c r="L137" i="9" s="1"/>
  <c r="H138" i="9"/>
  <c r="H135" i="9"/>
  <c r="H133" i="9"/>
  <c r="L133" i="9" s="1"/>
  <c r="H132" i="9"/>
  <c r="L132" i="9" s="1"/>
  <c r="F139" i="9"/>
  <c r="G139" i="9"/>
  <c r="I139" i="9"/>
  <c r="J139" i="9"/>
  <c r="E139" i="9"/>
  <c r="F134" i="9"/>
  <c r="G134" i="9"/>
  <c r="I134" i="9"/>
  <c r="J134" i="9"/>
  <c r="K134" i="9"/>
  <c r="E134" i="9"/>
  <c r="F130" i="9"/>
  <c r="G130" i="9"/>
  <c r="I130" i="9"/>
  <c r="J130" i="9"/>
  <c r="K130" i="9"/>
  <c r="E130" i="9"/>
  <c r="F127" i="9"/>
  <c r="G127" i="9"/>
  <c r="I127" i="9"/>
  <c r="J127" i="9"/>
  <c r="K127" i="9"/>
  <c r="E127" i="9"/>
  <c r="H129" i="9"/>
  <c r="L129" i="9" s="1"/>
  <c r="H128" i="9"/>
  <c r="L128" i="9" s="1"/>
  <c r="H126" i="9"/>
  <c r="L126" i="9" s="1"/>
  <c r="K120" i="9"/>
  <c r="K121" i="9"/>
  <c r="K122" i="9"/>
  <c r="K123" i="9"/>
  <c r="H118" i="9"/>
  <c r="L115" i="9"/>
  <c r="L116" i="9"/>
  <c r="L114" i="9"/>
  <c r="F124" i="9"/>
  <c r="G124" i="9"/>
  <c r="I124" i="9"/>
  <c r="J124" i="9"/>
  <c r="E124" i="9"/>
  <c r="F117" i="9"/>
  <c r="G117" i="9"/>
  <c r="H117" i="9"/>
  <c r="I117" i="9"/>
  <c r="J117" i="9"/>
  <c r="K117" i="9"/>
  <c r="E117" i="9"/>
  <c r="L106" i="9"/>
  <c r="L108" i="9"/>
  <c r="L109" i="9"/>
  <c r="L110" i="9"/>
  <c r="L111" i="9"/>
  <c r="L105" i="9"/>
  <c r="F107" i="9"/>
  <c r="G107" i="9"/>
  <c r="I107" i="9"/>
  <c r="J107" i="9"/>
  <c r="K107" i="9"/>
  <c r="E107" i="9"/>
  <c r="J112" i="9"/>
  <c r="K112" i="9"/>
  <c r="F112" i="9"/>
  <c r="G112" i="9"/>
  <c r="H112" i="9"/>
  <c r="I112" i="9"/>
  <c r="E112" i="9"/>
  <c r="H100" i="9"/>
  <c r="L100" i="9" s="1"/>
  <c r="H101" i="9"/>
  <c r="F102" i="9"/>
  <c r="G102" i="9"/>
  <c r="I102" i="9"/>
  <c r="J102" i="9"/>
  <c r="K102" i="9"/>
  <c r="E102" i="9"/>
  <c r="K98" i="9"/>
  <c r="L98" i="9" s="1"/>
  <c r="K97" i="9"/>
  <c r="F99" i="9"/>
  <c r="G99" i="9"/>
  <c r="H99" i="9"/>
  <c r="I99" i="9"/>
  <c r="J99" i="9"/>
  <c r="E99" i="9"/>
  <c r="F94" i="9"/>
  <c r="G94" i="9"/>
  <c r="H94" i="9"/>
  <c r="I94" i="9"/>
  <c r="J94" i="9"/>
  <c r="E94" i="9"/>
  <c r="K89" i="9"/>
  <c r="L89" i="9" s="1"/>
  <c r="K90" i="9"/>
  <c r="L90" i="9" s="1"/>
  <c r="K88" i="9"/>
  <c r="L88" i="9" s="1"/>
  <c r="F91" i="9"/>
  <c r="G91" i="9"/>
  <c r="H91" i="9"/>
  <c r="I91" i="9"/>
  <c r="J91" i="9"/>
  <c r="E91" i="9"/>
  <c r="F87" i="9"/>
  <c r="G87" i="9"/>
  <c r="H87" i="9"/>
  <c r="E87" i="9"/>
  <c r="K82" i="9"/>
  <c r="L82" i="9" s="1"/>
  <c r="K83" i="9"/>
  <c r="L83" i="9" s="1"/>
  <c r="K84" i="9"/>
  <c r="L84" i="9" s="1"/>
  <c r="K85" i="9"/>
  <c r="L85" i="9" s="1"/>
  <c r="K81" i="9"/>
  <c r="L81" i="9" s="1"/>
  <c r="J86" i="9"/>
  <c r="I86" i="9"/>
  <c r="J80" i="9"/>
  <c r="K79" i="9"/>
  <c r="L79" i="9" s="1"/>
  <c r="K78" i="9"/>
  <c r="L78" i="9" s="1"/>
  <c r="I80" i="9"/>
  <c r="L74" i="9"/>
  <c r="K75" i="9"/>
  <c r="L75" i="9" s="1"/>
  <c r="K71" i="9"/>
  <c r="L71" i="9" s="1"/>
  <c r="K68" i="9"/>
  <c r="K69" i="9" s="1"/>
  <c r="J75" i="9"/>
  <c r="J76" i="9" s="1"/>
  <c r="J72" i="9"/>
  <c r="J73" i="9" s="1"/>
  <c r="J69" i="9"/>
  <c r="J70" i="9" s="1"/>
  <c r="K63" i="9"/>
  <c r="K64" i="9"/>
  <c r="K62" i="9"/>
  <c r="H63" i="9"/>
  <c r="H64" i="9"/>
  <c r="H62" i="9"/>
  <c r="F65" i="9"/>
  <c r="G65" i="9"/>
  <c r="I65" i="9"/>
  <c r="J65" i="9"/>
  <c r="E65" i="9"/>
  <c r="K49" i="9"/>
  <c r="K50" i="9"/>
  <c r="K51" i="9"/>
  <c r="K52" i="9"/>
  <c r="K53" i="9"/>
  <c r="K54" i="9"/>
  <c r="K55" i="9"/>
  <c r="K56" i="9"/>
  <c r="K57" i="9"/>
  <c r="K58" i="9"/>
  <c r="K59" i="9"/>
  <c r="K60" i="9"/>
  <c r="K48" i="9"/>
  <c r="H49" i="9"/>
  <c r="H50" i="9"/>
  <c r="H51" i="9"/>
  <c r="H52" i="9"/>
  <c r="H53" i="9"/>
  <c r="H54" i="9"/>
  <c r="H55" i="9"/>
  <c r="H56" i="9"/>
  <c r="H57" i="9"/>
  <c r="H58" i="9"/>
  <c r="H59" i="9"/>
  <c r="H60" i="9"/>
  <c r="H48" i="9"/>
  <c r="F61" i="9"/>
  <c r="G61" i="9"/>
  <c r="I61" i="9"/>
  <c r="J61" i="9"/>
  <c r="E61" i="9"/>
  <c r="K34" i="9"/>
  <c r="L34" i="9" s="1"/>
  <c r="K35" i="9"/>
  <c r="L35" i="9" s="1"/>
  <c r="K36" i="9"/>
  <c r="L36" i="9" s="1"/>
  <c r="K37" i="9"/>
  <c r="L37" i="9" s="1"/>
  <c r="K38" i="9"/>
  <c r="L38" i="9" s="1"/>
  <c r="K39" i="9"/>
  <c r="L39" i="9" s="1"/>
  <c r="K40" i="9"/>
  <c r="L40" i="9" s="1"/>
  <c r="K41" i="9"/>
  <c r="L41" i="9" s="1"/>
  <c r="K42" i="9"/>
  <c r="L42" i="9" s="1"/>
  <c r="K43" i="9"/>
  <c r="L43" i="9" s="1"/>
  <c r="K44" i="9"/>
  <c r="L44" i="9" s="1"/>
  <c r="K33" i="9"/>
  <c r="L33" i="9" s="1"/>
  <c r="F45" i="9"/>
  <c r="F46" i="9" s="1"/>
  <c r="G45" i="9"/>
  <c r="G46" i="9" s="1"/>
  <c r="H45" i="9"/>
  <c r="H46" i="9" s="1"/>
  <c r="I45" i="9"/>
  <c r="I46" i="9" s="1"/>
  <c r="J45" i="9"/>
  <c r="J46" i="9" s="1"/>
  <c r="E45" i="9"/>
  <c r="E46" i="9" s="1"/>
  <c r="F31" i="9"/>
  <c r="F32" i="9" s="1"/>
  <c r="G31" i="9"/>
  <c r="G32" i="9" s="1"/>
  <c r="H31" i="9"/>
  <c r="H32" i="9" s="1"/>
  <c r="I31" i="9"/>
  <c r="I32" i="9" s="1"/>
  <c r="J31" i="9"/>
  <c r="J32" i="9" s="1"/>
  <c r="E31" i="9"/>
  <c r="E32" i="9" s="1"/>
  <c r="K24" i="9"/>
  <c r="K25" i="9"/>
  <c r="L25" i="9" s="1"/>
  <c r="K26" i="9"/>
  <c r="L26" i="9" s="1"/>
  <c r="K27" i="9"/>
  <c r="L27" i="9" s="1"/>
  <c r="K28" i="9"/>
  <c r="L28" i="9" s="1"/>
  <c r="K29" i="9"/>
  <c r="L29" i="9" s="1"/>
  <c r="K30" i="9"/>
  <c r="L30" i="9" s="1"/>
  <c r="E172" i="3"/>
  <c r="E173" i="3" s="1"/>
  <c r="F172" i="3"/>
  <c r="F173" i="3" s="1"/>
  <c r="D172" i="3"/>
  <c r="D173" i="3" s="1"/>
  <c r="G173" i="3" s="1"/>
  <c r="E169" i="3"/>
  <c r="E170" i="3" s="1"/>
  <c r="F169" i="3"/>
  <c r="F170" i="3" s="1"/>
  <c r="D169" i="3"/>
  <c r="D170" i="3" s="1"/>
  <c r="F166" i="3"/>
  <c r="E165" i="3"/>
  <c r="E166" i="3" s="1"/>
  <c r="F165" i="3"/>
  <c r="D165" i="3"/>
  <c r="D166" i="3" s="1"/>
  <c r="G164" i="3"/>
  <c r="E162" i="3"/>
  <c r="F162" i="3"/>
  <c r="D162" i="3"/>
  <c r="E159" i="3"/>
  <c r="G159" i="3" s="1"/>
  <c r="F159" i="3"/>
  <c r="D159" i="3"/>
  <c r="E156" i="3"/>
  <c r="F156" i="3"/>
  <c r="D156" i="3"/>
  <c r="E154" i="3"/>
  <c r="F154" i="3"/>
  <c r="D154" i="3"/>
  <c r="E152" i="3"/>
  <c r="F152" i="3"/>
  <c r="D152" i="3"/>
  <c r="E150" i="3"/>
  <c r="G150" i="3" s="1"/>
  <c r="F150" i="3"/>
  <c r="D150" i="3"/>
  <c r="E147" i="3"/>
  <c r="F147" i="3"/>
  <c r="D147" i="3"/>
  <c r="E144" i="3"/>
  <c r="F144" i="3"/>
  <c r="D144" i="3"/>
  <c r="E142" i="3"/>
  <c r="F142" i="3"/>
  <c r="D142" i="3"/>
  <c r="E139" i="3"/>
  <c r="G139" i="3" s="1"/>
  <c r="F139" i="3"/>
  <c r="D139" i="3"/>
  <c r="G149" i="3"/>
  <c r="E132" i="3"/>
  <c r="E133" i="3" s="1"/>
  <c r="F132" i="3"/>
  <c r="F133" i="3" s="1"/>
  <c r="D132" i="3"/>
  <c r="E135" i="3"/>
  <c r="E136" i="3" s="1"/>
  <c r="F135" i="3"/>
  <c r="F136" i="3" s="1"/>
  <c r="D135" i="3"/>
  <c r="D136" i="3" s="1"/>
  <c r="G131" i="3"/>
  <c r="G137" i="3"/>
  <c r="G138" i="3"/>
  <c r="G140" i="3"/>
  <c r="G143" i="3"/>
  <c r="G145" i="3"/>
  <c r="G146" i="3"/>
  <c r="G148" i="3"/>
  <c r="G151" i="3"/>
  <c r="G153" i="3"/>
  <c r="G155" i="3"/>
  <c r="G158" i="3"/>
  <c r="G160" i="3"/>
  <c r="G161" i="3"/>
  <c r="G167" i="3"/>
  <c r="G168" i="3"/>
  <c r="G171" i="3"/>
  <c r="G172" i="3"/>
  <c r="G130" i="3"/>
  <c r="G134" i="3"/>
  <c r="G127" i="3"/>
  <c r="E128" i="3"/>
  <c r="E129" i="3" s="1"/>
  <c r="F128" i="3"/>
  <c r="F129" i="3" s="1"/>
  <c r="D128" i="3"/>
  <c r="D129" i="3" s="1"/>
  <c r="E113" i="3"/>
  <c r="F113" i="3"/>
  <c r="G113" i="3"/>
  <c r="D113" i="3"/>
  <c r="D120" i="3"/>
  <c r="J118" i="3"/>
  <c r="J117" i="3"/>
  <c r="G118" i="3"/>
  <c r="G117" i="3"/>
  <c r="F119" i="3"/>
  <c r="F120" i="3" s="1"/>
  <c r="H119" i="3"/>
  <c r="H120" i="3" s="1"/>
  <c r="I119" i="3"/>
  <c r="I120" i="3" s="1"/>
  <c r="E119" i="3"/>
  <c r="E120" i="3" s="1"/>
  <c r="E116" i="3"/>
  <c r="F116" i="3"/>
  <c r="G116" i="3"/>
  <c r="H116" i="3"/>
  <c r="I116" i="3"/>
  <c r="D116" i="3"/>
  <c r="J115" i="3"/>
  <c r="J116" i="3" s="1"/>
  <c r="J114" i="3"/>
  <c r="K114" i="3" s="1"/>
  <c r="J111" i="3"/>
  <c r="K111" i="3" s="1"/>
  <c r="J110" i="3"/>
  <c r="K110" i="3" s="1"/>
  <c r="I112" i="3"/>
  <c r="I113" i="3" s="1"/>
  <c r="H112" i="3"/>
  <c r="H113" i="3" s="1"/>
  <c r="J107" i="3"/>
  <c r="J106" i="3"/>
  <c r="G107" i="3"/>
  <c r="G106" i="3"/>
  <c r="E109" i="3"/>
  <c r="F109" i="3"/>
  <c r="H109" i="3"/>
  <c r="I109" i="3"/>
  <c r="D109" i="3"/>
  <c r="G98" i="3"/>
  <c r="K98" i="3" s="1"/>
  <c r="G99" i="3"/>
  <c r="K99" i="3" s="1"/>
  <c r="G100" i="3"/>
  <c r="K100" i="3" s="1"/>
  <c r="G101" i="3"/>
  <c r="K101" i="3" s="1"/>
  <c r="G102" i="3"/>
  <c r="K102" i="3" s="1"/>
  <c r="G103" i="3"/>
  <c r="K103" i="3" s="1"/>
  <c r="G104" i="3"/>
  <c r="K104" i="3" s="1"/>
  <c r="G97" i="3"/>
  <c r="K97" i="3" s="1"/>
  <c r="F105" i="3"/>
  <c r="H105" i="3"/>
  <c r="I105" i="3"/>
  <c r="J105" i="3"/>
  <c r="E105" i="3"/>
  <c r="J94" i="3"/>
  <c r="K94" i="3" s="1"/>
  <c r="I95" i="3"/>
  <c r="I93" i="3"/>
  <c r="H93" i="3"/>
  <c r="H96" i="3" s="1"/>
  <c r="J92" i="3"/>
  <c r="K92" i="3" s="1"/>
  <c r="J91" i="3"/>
  <c r="J89" i="3"/>
  <c r="J90" i="3" s="1"/>
  <c r="J88" i="3"/>
  <c r="G88" i="3"/>
  <c r="G86" i="3"/>
  <c r="K86" i="3" s="1"/>
  <c r="G84" i="3"/>
  <c r="K84" i="3" s="1"/>
  <c r="G82" i="3"/>
  <c r="G83" i="3" s="1"/>
  <c r="K83" i="3" s="1"/>
  <c r="F90" i="3"/>
  <c r="H90" i="3"/>
  <c r="I90" i="3"/>
  <c r="E90" i="3"/>
  <c r="K75" i="3"/>
  <c r="K77" i="3"/>
  <c r="K79" i="3"/>
  <c r="K73" i="3"/>
  <c r="E80" i="3"/>
  <c r="F80" i="3"/>
  <c r="G80" i="3"/>
  <c r="H80" i="3"/>
  <c r="I80" i="3"/>
  <c r="J80" i="3"/>
  <c r="D80" i="3"/>
  <c r="E78" i="3"/>
  <c r="F78" i="3"/>
  <c r="G78" i="3"/>
  <c r="H78" i="3"/>
  <c r="I78" i="3"/>
  <c r="J78" i="3"/>
  <c r="D78" i="3"/>
  <c r="E76" i="3"/>
  <c r="F76" i="3"/>
  <c r="G76" i="3"/>
  <c r="H76" i="3"/>
  <c r="I76" i="3"/>
  <c r="J76" i="3"/>
  <c r="D76" i="3"/>
  <c r="E74" i="3"/>
  <c r="F74" i="3"/>
  <c r="G74" i="3"/>
  <c r="H74" i="3"/>
  <c r="I74" i="3"/>
  <c r="J74" i="3"/>
  <c r="D74" i="3"/>
  <c r="J70" i="3"/>
  <c r="J69" i="3"/>
  <c r="J62" i="3"/>
  <c r="K62" i="3" s="1"/>
  <c r="J61" i="3"/>
  <c r="K61" i="3" s="1"/>
  <c r="J56" i="3"/>
  <c r="J55" i="3"/>
  <c r="J53" i="3"/>
  <c r="J52" i="3"/>
  <c r="J50" i="3"/>
  <c r="J49" i="3"/>
  <c r="E68" i="3"/>
  <c r="F68" i="3"/>
  <c r="G68" i="3"/>
  <c r="H68" i="3"/>
  <c r="I68" i="3"/>
  <c r="J68" i="3"/>
  <c r="D68" i="3"/>
  <c r="K67" i="3"/>
  <c r="J47" i="3"/>
  <c r="K47" i="3" s="1"/>
  <c r="J46" i="3"/>
  <c r="K46" i="3" s="1"/>
  <c r="G70" i="3"/>
  <c r="K70" i="3" s="1"/>
  <c r="G69" i="3"/>
  <c r="F71" i="3"/>
  <c r="H71" i="3"/>
  <c r="I71" i="3"/>
  <c r="E71" i="3"/>
  <c r="F66" i="3"/>
  <c r="H66" i="3"/>
  <c r="I66" i="3"/>
  <c r="J66" i="3"/>
  <c r="E66" i="3"/>
  <c r="G65" i="3"/>
  <c r="K65" i="3" s="1"/>
  <c r="G64" i="3"/>
  <c r="K64" i="3" s="1"/>
  <c r="G59" i="3"/>
  <c r="K59" i="3" s="1"/>
  <c r="G58" i="3"/>
  <c r="G56" i="3"/>
  <c r="G55" i="3"/>
  <c r="G53" i="3"/>
  <c r="G52" i="3"/>
  <c r="G50" i="3"/>
  <c r="G49" i="3"/>
  <c r="D71" i="3"/>
  <c r="D66" i="3"/>
  <c r="E63" i="3"/>
  <c r="F63" i="3"/>
  <c r="G63" i="3"/>
  <c r="H63" i="3"/>
  <c r="I63" i="3"/>
  <c r="D63" i="3"/>
  <c r="E60" i="3"/>
  <c r="F60" i="3"/>
  <c r="H60" i="3"/>
  <c r="I60" i="3"/>
  <c r="J60" i="3"/>
  <c r="D60" i="3"/>
  <c r="E57" i="3"/>
  <c r="F57" i="3"/>
  <c r="H57" i="3"/>
  <c r="I57" i="3"/>
  <c r="D57" i="3"/>
  <c r="E54" i="3"/>
  <c r="F54" i="3"/>
  <c r="H54" i="3"/>
  <c r="I54" i="3"/>
  <c r="D54" i="3"/>
  <c r="E51" i="3"/>
  <c r="F51" i="3"/>
  <c r="H51" i="3"/>
  <c r="I51" i="3"/>
  <c r="D51" i="3"/>
  <c r="E48" i="3"/>
  <c r="F48" i="3"/>
  <c r="G48" i="3"/>
  <c r="H48" i="3"/>
  <c r="I48" i="3"/>
  <c r="D48" i="3"/>
  <c r="J43" i="3"/>
  <c r="J42" i="3"/>
  <c r="G43" i="3"/>
  <c r="G42" i="3"/>
  <c r="E44" i="3"/>
  <c r="E45" i="3" s="1"/>
  <c r="F44" i="3"/>
  <c r="F45" i="3" s="1"/>
  <c r="H44" i="3"/>
  <c r="H45" i="3" s="1"/>
  <c r="I44" i="3"/>
  <c r="I45" i="3" s="1"/>
  <c r="D44" i="3"/>
  <c r="D45" i="3" s="1"/>
  <c r="I34" i="3"/>
  <c r="J39" i="3"/>
  <c r="K39" i="3" s="1"/>
  <c r="J38" i="3"/>
  <c r="K38" i="3" s="1"/>
  <c r="J36" i="3"/>
  <c r="K36" i="3" s="1"/>
  <c r="J35" i="3"/>
  <c r="K35" i="3" s="1"/>
  <c r="H37" i="3"/>
  <c r="H40" i="3"/>
  <c r="J40" i="3" s="1"/>
  <c r="K40" i="3" s="1"/>
  <c r="J29" i="3"/>
  <c r="K29" i="3" s="1"/>
  <c r="J30" i="3"/>
  <c r="K30" i="3" s="1"/>
  <c r="J31" i="3"/>
  <c r="K31" i="3" s="1"/>
  <c r="J32" i="3"/>
  <c r="K32" i="3" s="1"/>
  <c r="J33" i="3"/>
  <c r="K33" i="3" s="1"/>
  <c r="J28" i="3"/>
  <c r="K28" i="3" s="1"/>
  <c r="J25" i="3"/>
  <c r="J24" i="3"/>
  <c r="G25" i="3"/>
  <c r="G24" i="3"/>
  <c r="F26" i="3"/>
  <c r="F27" i="3" s="1"/>
  <c r="H26" i="3"/>
  <c r="H27" i="3" s="1"/>
  <c r="I26" i="3"/>
  <c r="I27" i="3" s="1"/>
  <c r="E26" i="3"/>
  <c r="E27" i="3" s="1"/>
  <c r="I23" i="3"/>
  <c r="J20" i="3"/>
  <c r="K20" i="3" s="1"/>
  <c r="J21" i="3"/>
  <c r="K21" i="3" s="1"/>
  <c r="J22" i="3"/>
  <c r="K22" i="3" s="1"/>
  <c r="J19" i="3"/>
  <c r="K19" i="3" s="1"/>
  <c r="H23" i="3"/>
  <c r="J11" i="3"/>
  <c r="J12" i="3"/>
  <c r="J13" i="3"/>
  <c r="J14" i="3"/>
  <c r="J15" i="3"/>
  <c r="J16" i="3"/>
  <c r="J17" i="3"/>
  <c r="J10" i="3"/>
  <c r="G11" i="3"/>
  <c r="G12" i="3"/>
  <c r="G13" i="3"/>
  <c r="G14" i="3"/>
  <c r="G15" i="3"/>
  <c r="G16" i="3"/>
  <c r="K16" i="3" s="1"/>
  <c r="G17" i="3"/>
  <c r="K17" i="3" s="1"/>
  <c r="G10" i="3"/>
  <c r="K10" i="3" s="1"/>
  <c r="D18" i="3"/>
  <c r="E18" i="3"/>
  <c r="F18" i="3"/>
  <c r="H18" i="3"/>
  <c r="I18" i="3"/>
  <c r="C18" i="3"/>
  <c r="F91" i="2"/>
  <c r="E92" i="2"/>
  <c r="F92" i="2" s="1"/>
  <c r="E74" i="2"/>
  <c r="D74" i="2"/>
  <c r="C74" i="2"/>
  <c r="F80" i="2"/>
  <c r="F81" i="2"/>
  <c r="F82" i="2"/>
  <c r="F83" i="2"/>
  <c r="F84" i="2"/>
  <c r="F85" i="2"/>
  <c r="F86" i="2"/>
  <c r="F88" i="2"/>
  <c r="F89" i="2"/>
  <c r="F93" i="2"/>
  <c r="F95" i="2"/>
  <c r="F79" i="2"/>
  <c r="F75" i="2"/>
  <c r="F73" i="2"/>
  <c r="D26" i="2"/>
  <c r="E26" i="2"/>
  <c r="F26" i="2"/>
  <c r="G26" i="2"/>
  <c r="H26" i="2"/>
  <c r="I26" i="2"/>
  <c r="C26" i="2"/>
  <c r="J61" i="2"/>
  <c r="J62" i="2" s="1"/>
  <c r="I61" i="2"/>
  <c r="F61" i="2"/>
  <c r="F62" i="2" s="1"/>
  <c r="I59" i="2"/>
  <c r="J59" i="2" s="1"/>
  <c r="J60" i="2" s="1"/>
  <c r="I57" i="2"/>
  <c r="J57" i="2" s="1"/>
  <c r="J58" i="2" s="1"/>
  <c r="I55" i="2"/>
  <c r="F55" i="2"/>
  <c r="I51" i="2"/>
  <c r="I52" i="2"/>
  <c r="I53" i="2"/>
  <c r="I50" i="2"/>
  <c r="F51" i="2"/>
  <c r="J51" i="2" s="1"/>
  <c r="F52" i="2"/>
  <c r="J52" i="2" s="1"/>
  <c r="F53" i="2"/>
  <c r="J53" i="2" s="1"/>
  <c r="F50" i="2"/>
  <c r="J50" i="2" s="1"/>
  <c r="I48" i="2"/>
  <c r="I47" i="2"/>
  <c r="F48" i="2"/>
  <c r="F47" i="2"/>
  <c r="I43" i="2"/>
  <c r="I44" i="2"/>
  <c r="I45" i="2"/>
  <c r="I42" i="2"/>
  <c r="F43" i="2"/>
  <c r="J43" i="2" s="1"/>
  <c r="F44" i="2"/>
  <c r="J44" i="2" s="1"/>
  <c r="F45" i="2"/>
  <c r="J45" i="2" s="1"/>
  <c r="F42" i="2"/>
  <c r="J42" i="2" s="1"/>
  <c r="D46" i="2"/>
  <c r="E46" i="2"/>
  <c r="G46" i="2"/>
  <c r="H46" i="2"/>
  <c r="C46" i="2"/>
  <c r="J40" i="2"/>
  <c r="I40" i="2"/>
  <c r="I39" i="2"/>
  <c r="F40" i="2"/>
  <c r="F39" i="2"/>
  <c r="F41" i="2" s="1"/>
  <c r="I30" i="2"/>
  <c r="I31" i="2"/>
  <c r="I32" i="2"/>
  <c r="I33" i="2"/>
  <c r="I34" i="2"/>
  <c r="I35" i="2"/>
  <c r="I36" i="2"/>
  <c r="I37" i="2"/>
  <c r="I29" i="2"/>
  <c r="F30" i="2"/>
  <c r="F31" i="2"/>
  <c r="F32" i="2"/>
  <c r="F33" i="2"/>
  <c r="F34" i="2"/>
  <c r="F35" i="2"/>
  <c r="F36" i="2"/>
  <c r="F37" i="2"/>
  <c r="F29" i="2"/>
  <c r="I27" i="2"/>
  <c r="I28" i="2" s="1"/>
  <c r="F27" i="2"/>
  <c r="F28" i="2" s="1"/>
  <c r="J25" i="2"/>
  <c r="I21" i="2"/>
  <c r="J21" i="2" s="1"/>
  <c r="I22" i="2"/>
  <c r="J22" i="2" s="1"/>
  <c r="I20" i="2"/>
  <c r="J20" i="2" s="1"/>
  <c r="I18" i="2"/>
  <c r="I19" i="2" s="1"/>
  <c r="F18" i="2"/>
  <c r="I16" i="2"/>
  <c r="I15" i="2"/>
  <c r="F16" i="2"/>
  <c r="F15" i="2"/>
  <c r="D17" i="2"/>
  <c r="E17" i="2"/>
  <c r="G17" i="2"/>
  <c r="H17" i="2"/>
  <c r="C17" i="2"/>
  <c r="I11" i="2"/>
  <c r="I12" i="2"/>
  <c r="I13" i="2"/>
  <c r="F11" i="2"/>
  <c r="F12" i="2"/>
  <c r="F13" i="2"/>
  <c r="F10" i="2"/>
  <c r="I10" i="2"/>
  <c r="D14" i="2"/>
  <c r="E14" i="2"/>
  <c r="G14" i="2"/>
  <c r="H14" i="2"/>
  <c r="C14" i="2"/>
  <c r="D96" i="2"/>
  <c r="E96" i="2"/>
  <c r="C96" i="2"/>
  <c r="D94" i="2"/>
  <c r="E94" i="2"/>
  <c r="C94" i="2"/>
  <c r="F94" i="2" s="1"/>
  <c r="D90" i="2"/>
  <c r="E90" i="2"/>
  <c r="C90" i="2"/>
  <c r="D87" i="2"/>
  <c r="E87" i="2"/>
  <c r="C87" i="2"/>
  <c r="D78" i="2"/>
  <c r="E78" i="2"/>
  <c r="C78" i="2"/>
  <c r="D76" i="2"/>
  <c r="E76" i="2"/>
  <c r="C76" i="2"/>
  <c r="F77" i="2"/>
  <c r="D66" i="2"/>
  <c r="E66" i="2"/>
  <c r="F66" i="2"/>
  <c r="G66" i="2"/>
  <c r="H66" i="2"/>
  <c r="I66" i="2"/>
  <c r="J66" i="2"/>
  <c r="C66" i="2"/>
  <c r="D62" i="2"/>
  <c r="E62" i="2"/>
  <c r="G62" i="2"/>
  <c r="H62" i="2"/>
  <c r="I62" i="2"/>
  <c r="C62" i="2"/>
  <c r="D60" i="2"/>
  <c r="E60" i="2"/>
  <c r="F60" i="2"/>
  <c r="G60" i="2"/>
  <c r="H60" i="2"/>
  <c r="I60" i="2"/>
  <c r="C60" i="2"/>
  <c r="D58" i="2"/>
  <c r="E58" i="2"/>
  <c r="F58" i="2"/>
  <c r="G58" i="2"/>
  <c r="H58" i="2"/>
  <c r="C58" i="2"/>
  <c r="D56" i="2"/>
  <c r="E56" i="2"/>
  <c r="F56" i="2"/>
  <c r="G56" i="2"/>
  <c r="H56" i="2"/>
  <c r="C56" i="2"/>
  <c r="D54" i="2"/>
  <c r="E54" i="2"/>
  <c r="G54" i="2"/>
  <c r="H54" i="2"/>
  <c r="C54" i="2"/>
  <c r="D49" i="2"/>
  <c r="E49" i="2"/>
  <c r="G49" i="2"/>
  <c r="H49" i="2"/>
  <c r="C49" i="2"/>
  <c r="D41" i="2"/>
  <c r="E41" i="2"/>
  <c r="G41" i="2"/>
  <c r="H41" i="2"/>
  <c r="C41" i="2"/>
  <c r="D38" i="2"/>
  <c r="E38" i="2"/>
  <c r="G38" i="2"/>
  <c r="H38" i="2"/>
  <c r="C38" i="2"/>
  <c r="D28" i="2"/>
  <c r="E28" i="2"/>
  <c r="G28" i="2"/>
  <c r="H28" i="2"/>
  <c r="C28" i="2"/>
  <c r="D23" i="2"/>
  <c r="E23" i="2"/>
  <c r="F23" i="2"/>
  <c r="G23" i="2"/>
  <c r="H23" i="2"/>
  <c r="C23" i="2"/>
  <c r="D19" i="2"/>
  <c r="E19" i="2"/>
  <c r="F19" i="2"/>
  <c r="G19" i="2"/>
  <c r="H19" i="2"/>
  <c r="C19" i="2"/>
  <c r="G113" i="9" l="1"/>
  <c r="F113" i="9"/>
  <c r="F103" i="9"/>
  <c r="F104" i="9" s="1"/>
  <c r="K15" i="3"/>
  <c r="K14" i="3"/>
  <c r="D157" i="3"/>
  <c r="D163" i="3"/>
  <c r="K13" i="3"/>
  <c r="F157" i="3"/>
  <c r="F174" i="3" s="1"/>
  <c r="F163" i="3"/>
  <c r="K12" i="3"/>
  <c r="K11" i="3"/>
  <c r="G162" i="3"/>
  <c r="G142" i="3"/>
  <c r="F66" i="9"/>
  <c r="F67" i="9" s="1"/>
  <c r="E66" i="9"/>
  <c r="I66" i="9"/>
  <c r="J77" i="9"/>
  <c r="G66" i="9"/>
  <c r="G67" i="9" s="1"/>
  <c r="J66" i="9"/>
  <c r="J67" i="9" s="1"/>
  <c r="I67" i="9"/>
  <c r="L17" i="9"/>
  <c r="L18" i="9" s="1"/>
  <c r="L20" i="9" s="1"/>
  <c r="L21" i="9" s="1"/>
  <c r="L22" i="9" s="1"/>
  <c r="J35" i="2"/>
  <c r="J31" i="2"/>
  <c r="H458" i="9"/>
  <c r="H405" i="9"/>
  <c r="I87" i="9"/>
  <c r="H343" i="9"/>
  <c r="L343" i="9" s="1"/>
  <c r="L342" i="9"/>
  <c r="K312" i="9"/>
  <c r="L312" i="9" s="1"/>
  <c r="L311" i="9"/>
  <c r="L250" i="9"/>
  <c r="L216" i="9"/>
  <c r="H234" i="9"/>
  <c r="L234" i="9" s="1"/>
  <c r="L186" i="9"/>
  <c r="H200" i="9"/>
  <c r="L200" i="9" s="1"/>
  <c r="J160" i="9"/>
  <c r="I171" i="9"/>
  <c r="H181" i="9"/>
  <c r="J181" i="9"/>
  <c r="F181" i="9"/>
  <c r="K131" i="9"/>
  <c r="F131" i="9"/>
  <c r="L162" i="9"/>
  <c r="L166" i="9"/>
  <c r="K170" i="9"/>
  <c r="K171" i="9" s="1"/>
  <c r="L179" i="9"/>
  <c r="K181" i="9"/>
  <c r="G181" i="9"/>
  <c r="F171" i="9"/>
  <c r="L176" i="9"/>
  <c r="I181" i="9"/>
  <c r="E180" i="9"/>
  <c r="L180" i="9" s="1"/>
  <c r="L175" i="9"/>
  <c r="I151" i="9"/>
  <c r="G171" i="9"/>
  <c r="L167" i="9"/>
  <c r="J171" i="9"/>
  <c r="L168" i="9"/>
  <c r="H170" i="9"/>
  <c r="H171" i="9" s="1"/>
  <c r="E171" i="9"/>
  <c r="E160" i="9"/>
  <c r="L150" i="9"/>
  <c r="L169" i="9"/>
  <c r="E163" i="9"/>
  <c r="L163" i="9" s="1"/>
  <c r="G160" i="9"/>
  <c r="G151" i="9"/>
  <c r="F160" i="9"/>
  <c r="I160" i="9"/>
  <c r="L149" i="9"/>
  <c r="E151" i="9"/>
  <c r="H151" i="9"/>
  <c r="K151" i="9"/>
  <c r="J151" i="9"/>
  <c r="F151" i="9"/>
  <c r="K160" i="9"/>
  <c r="H159" i="9"/>
  <c r="H160" i="9" s="1"/>
  <c r="L155" i="9"/>
  <c r="I113" i="9"/>
  <c r="J131" i="9"/>
  <c r="J140" i="9"/>
  <c r="I145" i="9"/>
  <c r="H144" i="9"/>
  <c r="L144" i="9" s="1"/>
  <c r="L148" i="9"/>
  <c r="F145" i="9"/>
  <c r="G131" i="9"/>
  <c r="F140" i="9"/>
  <c r="L142" i="9"/>
  <c r="L64" i="9"/>
  <c r="K139" i="9"/>
  <c r="K140" i="9" s="1"/>
  <c r="K145" i="9"/>
  <c r="J145" i="9"/>
  <c r="J113" i="9"/>
  <c r="E131" i="9"/>
  <c r="E140" i="9"/>
  <c r="G140" i="9"/>
  <c r="E145" i="9"/>
  <c r="L121" i="9"/>
  <c r="I131" i="9"/>
  <c r="I140" i="9"/>
  <c r="I95" i="9"/>
  <c r="H127" i="9"/>
  <c r="L127" i="9" s="1"/>
  <c r="H139" i="9"/>
  <c r="G145" i="9"/>
  <c r="H130" i="9"/>
  <c r="L51" i="9"/>
  <c r="H95" i="9"/>
  <c r="H96" i="9" s="1"/>
  <c r="E125" i="9"/>
  <c r="H124" i="9"/>
  <c r="H125" i="9" s="1"/>
  <c r="L120" i="9"/>
  <c r="L122" i="9"/>
  <c r="L135" i="9"/>
  <c r="L138" i="9"/>
  <c r="H134" i="9"/>
  <c r="L134" i="9" s="1"/>
  <c r="I103" i="9"/>
  <c r="I104" i="9" s="1"/>
  <c r="K99" i="9"/>
  <c r="K103" i="9" s="1"/>
  <c r="K104" i="9" s="1"/>
  <c r="H102" i="9"/>
  <c r="L102" i="9" s="1"/>
  <c r="J87" i="9"/>
  <c r="E95" i="9"/>
  <c r="E96" i="9" s="1"/>
  <c r="G103" i="9"/>
  <c r="G104" i="9" s="1"/>
  <c r="E113" i="9"/>
  <c r="J125" i="9"/>
  <c r="F125" i="9"/>
  <c r="G125" i="9"/>
  <c r="J95" i="9"/>
  <c r="F95" i="9"/>
  <c r="F96" i="9" s="1"/>
  <c r="J103" i="9"/>
  <c r="J104" i="9" s="1"/>
  <c r="K113" i="9"/>
  <c r="I125" i="9"/>
  <c r="H47" i="9"/>
  <c r="L62" i="9"/>
  <c r="K124" i="9"/>
  <c r="K125" i="9" s="1"/>
  <c r="L117" i="9"/>
  <c r="G95" i="9"/>
  <c r="G96" i="9" s="1"/>
  <c r="L97" i="9"/>
  <c r="L101" i="9"/>
  <c r="L118" i="9"/>
  <c r="E103" i="9"/>
  <c r="L123" i="9"/>
  <c r="L119" i="9"/>
  <c r="L112" i="9"/>
  <c r="H107" i="9"/>
  <c r="L107" i="9" s="1"/>
  <c r="L48" i="9"/>
  <c r="L57" i="9"/>
  <c r="L53" i="9"/>
  <c r="L49" i="9"/>
  <c r="L63" i="9"/>
  <c r="K76" i="9"/>
  <c r="K91" i="9"/>
  <c r="L69" i="9"/>
  <c r="K70" i="9"/>
  <c r="L70" i="9" s="1"/>
  <c r="E67" i="9"/>
  <c r="K72" i="9"/>
  <c r="I47" i="9"/>
  <c r="E47" i="9"/>
  <c r="G47" i="9"/>
  <c r="K65" i="9"/>
  <c r="L68" i="9"/>
  <c r="K80" i="9"/>
  <c r="K86" i="9"/>
  <c r="L86" i="9" s="1"/>
  <c r="H65" i="9"/>
  <c r="K31" i="9"/>
  <c r="K32" i="9" s="1"/>
  <c r="L32" i="9" s="1"/>
  <c r="J47" i="9"/>
  <c r="F47" i="9"/>
  <c r="H61" i="9"/>
  <c r="L59" i="9"/>
  <c r="L55" i="9"/>
  <c r="K61" i="9"/>
  <c r="L58" i="9"/>
  <c r="L54" i="9"/>
  <c r="L60" i="9"/>
  <c r="L56" i="9"/>
  <c r="L52" i="9"/>
  <c r="L50" i="9"/>
  <c r="K45" i="9"/>
  <c r="L45" i="9" s="1"/>
  <c r="L24" i="9"/>
  <c r="G170" i="3"/>
  <c r="G166" i="3"/>
  <c r="G147" i="3"/>
  <c r="G156" i="3"/>
  <c r="K107" i="3"/>
  <c r="G144" i="3"/>
  <c r="G154" i="3"/>
  <c r="G165" i="3"/>
  <c r="E157" i="3"/>
  <c r="E163" i="3"/>
  <c r="G169" i="3"/>
  <c r="G152" i="3"/>
  <c r="K118" i="3"/>
  <c r="G129" i="3"/>
  <c r="G128" i="3"/>
  <c r="J51" i="3"/>
  <c r="J71" i="3"/>
  <c r="K106" i="3"/>
  <c r="J119" i="3"/>
  <c r="J120" i="3" s="1"/>
  <c r="J48" i="3"/>
  <c r="K48" i="3" s="1"/>
  <c r="J108" i="3"/>
  <c r="J109" i="3" s="1"/>
  <c r="G119" i="3"/>
  <c r="K117" i="3"/>
  <c r="G135" i="3"/>
  <c r="G136" i="3"/>
  <c r="G132" i="3"/>
  <c r="D133" i="3"/>
  <c r="G133" i="3" s="1"/>
  <c r="G105" i="3"/>
  <c r="K105" i="3" s="1"/>
  <c r="K115" i="3"/>
  <c r="G87" i="3"/>
  <c r="K87" i="3" s="1"/>
  <c r="I96" i="3"/>
  <c r="K82" i="3"/>
  <c r="K88" i="3"/>
  <c r="J95" i="3"/>
  <c r="K95" i="3" s="1"/>
  <c r="J112" i="3"/>
  <c r="K116" i="3"/>
  <c r="J93" i="3"/>
  <c r="G108" i="3"/>
  <c r="K55" i="3"/>
  <c r="G85" i="3"/>
  <c r="K85" i="3" s="1"/>
  <c r="G89" i="3"/>
  <c r="K89" i="3" s="1"/>
  <c r="K34" i="3"/>
  <c r="K91" i="3"/>
  <c r="K80" i="3"/>
  <c r="J26" i="3"/>
  <c r="J27" i="3" s="1"/>
  <c r="H41" i="3"/>
  <c r="J41" i="3" s="1"/>
  <c r="K41" i="3" s="1"/>
  <c r="G44" i="3"/>
  <c r="G45" i="3" s="1"/>
  <c r="G57" i="3"/>
  <c r="E81" i="3"/>
  <c r="K24" i="3"/>
  <c r="K76" i="3"/>
  <c r="K78" i="3"/>
  <c r="J23" i="3"/>
  <c r="J37" i="3"/>
  <c r="K37" i="3" s="1"/>
  <c r="K42" i="3"/>
  <c r="G54" i="3"/>
  <c r="G60" i="3"/>
  <c r="K60" i="3" s="1"/>
  <c r="I81" i="3"/>
  <c r="K49" i="3"/>
  <c r="K69" i="3"/>
  <c r="J63" i="3"/>
  <c r="K63" i="3" s="1"/>
  <c r="D81" i="3"/>
  <c r="F81" i="3"/>
  <c r="K74" i="3"/>
  <c r="G66" i="3"/>
  <c r="K66" i="3" s="1"/>
  <c r="K52" i="3"/>
  <c r="K50" i="3"/>
  <c r="G26" i="3"/>
  <c r="G27" i="3" s="1"/>
  <c r="K25" i="3"/>
  <c r="J34" i="3"/>
  <c r="K43" i="3"/>
  <c r="D72" i="3"/>
  <c r="K68" i="3"/>
  <c r="K56" i="3"/>
  <c r="G51" i="3"/>
  <c r="K58" i="3"/>
  <c r="K53" i="3"/>
  <c r="J81" i="3"/>
  <c r="H81" i="3"/>
  <c r="G81" i="3"/>
  <c r="J57" i="3"/>
  <c r="J54" i="3"/>
  <c r="H72" i="3"/>
  <c r="I72" i="3"/>
  <c r="G71" i="3"/>
  <c r="F72" i="3"/>
  <c r="E72" i="3"/>
  <c r="J44" i="3"/>
  <c r="J45" i="3" s="1"/>
  <c r="K23" i="3"/>
  <c r="J18" i="3"/>
  <c r="G18" i="3"/>
  <c r="D67" i="2"/>
  <c r="H67" i="2"/>
  <c r="C67" i="2"/>
  <c r="I58" i="2"/>
  <c r="G67" i="2"/>
  <c r="E67" i="2"/>
  <c r="J47" i="2"/>
  <c r="J48" i="2"/>
  <c r="J55" i="2"/>
  <c r="J56" i="2" s="1"/>
  <c r="F96" i="2"/>
  <c r="F90" i="2"/>
  <c r="J39" i="2"/>
  <c r="J41" i="2" s="1"/>
  <c r="I56" i="2"/>
  <c r="J10" i="2"/>
  <c r="F76" i="2"/>
  <c r="F78" i="2"/>
  <c r="J16" i="2"/>
  <c r="F87" i="2"/>
  <c r="J15" i="2"/>
  <c r="J37" i="2"/>
  <c r="J33" i="2"/>
  <c r="J29" i="2"/>
  <c r="I49" i="2"/>
  <c r="F49" i="2"/>
  <c r="E97" i="2"/>
  <c r="F74" i="2"/>
  <c r="C97" i="2"/>
  <c r="D97" i="2"/>
  <c r="J46" i="2"/>
  <c r="J54" i="2"/>
  <c r="J34" i="2"/>
  <c r="J30" i="2"/>
  <c r="I46" i="2"/>
  <c r="J36" i="2"/>
  <c r="J32" i="2"/>
  <c r="I54" i="2"/>
  <c r="F54" i="2"/>
  <c r="F46" i="2"/>
  <c r="J11" i="2"/>
  <c r="I41" i="2"/>
  <c r="F38" i="2"/>
  <c r="F17" i="2"/>
  <c r="J24" i="2"/>
  <c r="J26" i="2" s="1"/>
  <c r="J12" i="2"/>
  <c r="I38" i="2"/>
  <c r="J27" i="2"/>
  <c r="J28" i="2" s="1"/>
  <c r="J23" i="2"/>
  <c r="I23" i="2"/>
  <c r="J18" i="2"/>
  <c r="J19" i="2" s="1"/>
  <c r="I17" i="2"/>
  <c r="J13" i="2"/>
  <c r="F14" i="2"/>
  <c r="I14" i="2"/>
  <c r="G163" i="3" l="1"/>
  <c r="G157" i="3"/>
  <c r="E174" i="3"/>
  <c r="D174" i="3"/>
  <c r="G174" i="3" s="1"/>
  <c r="K66" i="9"/>
  <c r="K67" i="9" s="1"/>
  <c r="H66" i="9"/>
  <c r="H67" i="9" s="1"/>
  <c r="J17" i="2"/>
  <c r="L76" i="9"/>
  <c r="I96" i="9"/>
  <c r="H145" i="9"/>
  <c r="L145" i="9" s="1"/>
  <c r="F172" i="9"/>
  <c r="L160" i="9"/>
  <c r="L139" i="9"/>
  <c r="L170" i="9"/>
  <c r="E181" i="9"/>
  <c r="L181" i="9" s="1"/>
  <c r="G172" i="9"/>
  <c r="E172" i="9"/>
  <c r="I172" i="9"/>
  <c r="K172" i="9"/>
  <c r="J172" i="9"/>
  <c r="L171" i="9"/>
  <c r="L159" i="9"/>
  <c r="L151" i="9"/>
  <c r="H131" i="9"/>
  <c r="L131" i="9" s="1"/>
  <c r="L99" i="9"/>
  <c r="L130" i="9"/>
  <c r="H103" i="9"/>
  <c r="H104" i="9" s="1"/>
  <c r="J96" i="9"/>
  <c r="H140" i="9"/>
  <c r="L140" i="9" s="1"/>
  <c r="L124" i="9"/>
  <c r="H113" i="9"/>
  <c r="L125" i="9"/>
  <c r="E104" i="9"/>
  <c r="L91" i="9"/>
  <c r="L31" i="9"/>
  <c r="L72" i="9"/>
  <c r="K73" i="9"/>
  <c r="L73" i="9" s="1"/>
  <c r="L65" i="9"/>
  <c r="K87" i="9"/>
  <c r="L80" i="9"/>
  <c r="K46" i="9"/>
  <c r="L46" i="9" s="1"/>
  <c r="L61" i="9"/>
  <c r="I121" i="3"/>
  <c r="K51" i="3"/>
  <c r="E121" i="3"/>
  <c r="F121" i="3"/>
  <c r="D121" i="3"/>
  <c r="K45" i="3"/>
  <c r="G120" i="3"/>
  <c r="K120" i="3" s="1"/>
  <c r="K119" i="3"/>
  <c r="K112" i="3"/>
  <c r="J113" i="3"/>
  <c r="K113" i="3" s="1"/>
  <c r="H121" i="3"/>
  <c r="K18" i="3"/>
  <c r="G109" i="3"/>
  <c r="K109" i="3" s="1"/>
  <c r="K108" i="3"/>
  <c r="K93" i="3"/>
  <c r="J96" i="3"/>
  <c r="K96" i="3" s="1"/>
  <c r="K54" i="3"/>
  <c r="G90" i="3"/>
  <c r="K90" i="3" s="1"/>
  <c r="K57" i="3"/>
  <c r="G72" i="3"/>
  <c r="K26" i="3"/>
  <c r="K27" i="3" s="1"/>
  <c r="K44" i="3"/>
  <c r="K71" i="3"/>
  <c r="K81" i="3"/>
  <c r="J72" i="3"/>
  <c r="J49" i="2"/>
  <c r="F67" i="2"/>
  <c r="J38" i="2"/>
  <c r="I67" i="2"/>
  <c r="J14" i="2"/>
  <c r="F97" i="2"/>
  <c r="K77" i="9" l="1"/>
  <c r="L77" i="9" s="1"/>
  <c r="L66" i="9"/>
  <c r="L67" i="9"/>
  <c r="J67" i="2"/>
  <c r="L113" i="9"/>
  <c r="H172" i="9"/>
  <c r="L172" i="9" s="1"/>
  <c r="L103" i="9"/>
  <c r="L104" i="9"/>
  <c r="K47" i="9"/>
  <c r="L47" i="9" s="1"/>
  <c r="L92" i="9"/>
  <c r="L87" i="9"/>
  <c r="L93" i="9"/>
  <c r="J121" i="3"/>
  <c r="G121" i="3"/>
  <c r="K72" i="3"/>
  <c r="K94" i="9" l="1"/>
  <c r="K95" i="9" s="1"/>
  <c r="K121" i="3"/>
  <c r="L94" i="9" l="1"/>
  <c r="L95" i="9"/>
  <c r="K96" i="9"/>
  <c r="L96" i="9" l="1"/>
</calcChain>
</file>

<file path=xl/sharedStrings.xml><?xml version="1.0" encoding="utf-8"?>
<sst xmlns="http://schemas.openxmlformats.org/spreadsheetml/2006/main" count="1016" uniqueCount="227">
  <si>
    <t>REPOBLACIONES FORESTALES Y REPOSICIÓN DE MARRAS</t>
  </si>
  <si>
    <t>COMUNIDAD AUTÓNOMA</t>
  </si>
  <si>
    <t>PROVINCIA</t>
  </si>
  <si>
    <t>Forestación de tierras agrícolas (ha)</t>
  </si>
  <si>
    <t>Protectora</t>
  </si>
  <si>
    <t>Total Protectora (ha)</t>
  </si>
  <si>
    <t>Productora</t>
  </si>
  <si>
    <t>Total (ha)</t>
  </si>
  <si>
    <t>Asturias</t>
  </si>
  <si>
    <t>Total Asturias</t>
  </si>
  <si>
    <t>C. Valenciana</t>
  </si>
  <si>
    <t>Alicante</t>
  </si>
  <si>
    <t>Castellón</t>
  </si>
  <si>
    <t>Valencia</t>
  </si>
  <si>
    <t>Total C. Valenciana</t>
  </si>
  <si>
    <t>Canarias</t>
  </si>
  <si>
    <t>Tenerife</t>
  </si>
  <si>
    <t>Total Canarias</t>
  </si>
  <si>
    <t>Cantabria</t>
  </si>
  <si>
    <t>Total 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</si>
  <si>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</si>
  <si>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</si>
  <si>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</si>
  <si>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</si>
  <si>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</si>
  <si>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</si>
  <si>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</si>
  <si>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</si>
  <si>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</si>
  <si>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</si>
  <si>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Total Castilla y León</t>
  </si>
  <si>
    <t>Ciudad Real</t>
  </si>
  <si>
    <t>Cuenca</t>
  </si>
  <si>
    <t>Toledo</t>
  </si>
  <si>
    <t>Cataluña</t>
  </si>
  <si>
    <t>Barcelona</t>
  </si>
  <si>
    <t>Gerona</t>
  </si>
  <si>
    <t>Lérida</t>
  </si>
  <si>
    <t>Total Cataluña</t>
  </si>
  <si>
    <t>Extremadura</t>
  </si>
  <si>
    <t>Badajoz</t>
  </si>
  <si>
    <t>Cáceres</t>
  </si>
  <si>
    <t>Total Extremadura</t>
  </si>
  <si>
    <t>Galicia</t>
  </si>
  <si>
    <t>La Coruña</t>
  </si>
  <si>
    <t>Lugo</t>
  </si>
  <si>
    <t>Orense</t>
  </si>
  <si>
    <t>Pontevedra</t>
  </si>
  <si>
    <t>Total Galicia</t>
  </si>
  <si>
    <t>La Rioja</t>
  </si>
  <si>
    <t>Total La Rioja</t>
  </si>
  <si>
    <t>Madrid</t>
  </si>
  <si>
    <t>Total Madrid</t>
  </si>
  <si>
    <t>Navarra</t>
  </si>
  <si>
    <t>Total Navarra</t>
  </si>
  <si>
    <t>País Vasco</t>
  </si>
  <si>
    <t>Álava</t>
  </si>
  <si>
    <t>Guipuzcoa</t>
  </si>
  <si>
    <t>Vizcaya</t>
  </si>
  <si>
    <t>Total País Vasco</t>
  </si>
  <si>
    <t>Murcia</t>
  </si>
  <si>
    <t>Total Murcia</t>
  </si>
  <si>
    <t>Reposición de marras por categoría y tipo de repoblación. Superficies en hectáreas.</t>
  </si>
  <si>
    <t>Protectora (ha)</t>
  </si>
  <si>
    <t>Productora (ha)</t>
  </si>
  <si>
    <t>Repoblaciones por categoría, tipo de repoblación y tipo de propiedad. Superficies en hectáreas.</t>
  </si>
  <si>
    <t>TIPO PROPIEDAD</t>
  </si>
  <si>
    <t>Total Productora (ha)</t>
  </si>
  <si>
    <t>Pública</t>
  </si>
  <si>
    <t>Privada</t>
  </si>
  <si>
    <t>Total Tenerife</t>
  </si>
  <si>
    <t>Reposición de marras por categoría, tipo de repoblación y tipo de propiedad. Superficies en hectáreas.</t>
  </si>
  <si>
    <t>ESPECIE</t>
  </si>
  <si>
    <t>Total Pública</t>
  </si>
  <si>
    <t>Juniperus phoenicea</t>
  </si>
  <si>
    <t>Mezcla de frondosas</t>
  </si>
  <si>
    <t>Pinus halepensis</t>
  </si>
  <si>
    <t>Quercus ilex</t>
  </si>
  <si>
    <t>Sorbus domestica</t>
  </si>
  <si>
    <t>Acer monspessulanum</t>
  </si>
  <si>
    <t>Juniperus oxycedrus</t>
  </si>
  <si>
    <t>Juniperus thurifera</t>
  </si>
  <si>
    <t>Quercus faginea</t>
  </si>
  <si>
    <t>Eucalyptus globulus</t>
  </si>
  <si>
    <t>Mezcla de coníferas</t>
  </si>
  <si>
    <t>Pinus pinaster</t>
  </si>
  <si>
    <t>Pinus radiata</t>
  </si>
  <si>
    <t>Pinus sylvestris</t>
  </si>
  <si>
    <t>Total Privada</t>
  </si>
  <si>
    <t>Mezclas</t>
  </si>
  <si>
    <t>Pinus nigra</t>
  </si>
  <si>
    <t>Total Alicante</t>
  </si>
  <si>
    <t>Total Valencia</t>
  </si>
  <si>
    <t>Pinus canariensis</t>
  </si>
  <si>
    <t>Laurisilva</t>
  </si>
  <si>
    <t>Cryptomeria japonica</t>
  </si>
  <si>
    <t>Eucalyptus nitens</t>
  </si>
  <si>
    <t>Pinus pinea</t>
  </si>
  <si>
    <t>Quercus suber</t>
  </si>
  <si>
    <t>Total Ávila</t>
  </si>
  <si>
    <t>Total Burgos</t>
  </si>
  <si>
    <t>Total León</t>
  </si>
  <si>
    <t>Total Palencia</t>
  </si>
  <si>
    <t>Total Salamanca</t>
  </si>
  <si>
    <t>Total Segovia</t>
  </si>
  <si>
    <t>Total Soria</t>
  </si>
  <si>
    <t>Total Valladolid</t>
  </si>
  <si>
    <t>Total Zamora</t>
  </si>
  <si>
    <t>Castilla-La Mancha</t>
  </si>
  <si>
    <t>Total Cuenca</t>
  </si>
  <si>
    <t>Total Castilla-La Mancha</t>
  </si>
  <si>
    <t>Castanea sativa</t>
  </si>
  <si>
    <t>Pseudotsuga menziesii</t>
  </si>
  <si>
    <t>Total Barcelona</t>
  </si>
  <si>
    <t>Total Gerona</t>
  </si>
  <si>
    <t>Total Lérida</t>
  </si>
  <si>
    <t>Total Badajoz</t>
  </si>
  <si>
    <t>Prunus avium</t>
  </si>
  <si>
    <t>Total La Coruña</t>
  </si>
  <si>
    <t>Total Lugo</t>
  </si>
  <si>
    <t>Total Orense</t>
  </si>
  <si>
    <t>Quercus robur</t>
  </si>
  <si>
    <t>Total Pontevedra</t>
  </si>
  <si>
    <t>Fagus sylvatica</t>
  </si>
  <si>
    <t>Quercus petraea</t>
  </si>
  <si>
    <t>Fraxinus angustifolia</t>
  </si>
  <si>
    <t>Matorrales</t>
  </si>
  <si>
    <t>Populus nigra</t>
  </si>
  <si>
    <t>Alnus glutinosa</t>
  </si>
  <si>
    <t>Arbutus unedo</t>
  </si>
  <si>
    <t>Crataegus monogyna</t>
  </si>
  <si>
    <t>Olea europaea</t>
  </si>
  <si>
    <t>Otras Coníferas</t>
  </si>
  <si>
    <t>Pistacia spp.</t>
  </si>
  <si>
    <t>Populus alba</t>
  </si>
  <si>
    <t>Prunus dulcis</t>
  </si>
  <si>
    <t>Prunus padus</t>
  </si>
  <si>
    <t>Quercus coccifera</t>
  </si>
  <si>
    <t>Sorbus aucuparia</t>
  </si>
  <si>
    <t>Ulmus minor</t>
  </si>
  <si>
    <t>Pinus taeda</t>
  </si>
  <si>
    <t>Quercus rotundifolia</t>
  </si>
  <si>
    <t>Quercus rubra</t>
  </si>
  <si>
    <t>Total Cáceres</t>
  </si>
  <si>
    <t>Salix atrocinerea</t>
  </si>
  <si>
    <t>Forestación de tierras agrícolas</t>
  </si>
  <si>
    <t>Total Productora</t>
  </si>
  <si>
    <t>Total Protectora</t>
  </si>
  <si>
    <t>Total general</t>
  </si>
  <si>
    <t>Primera repoblación</t>
  </si>
  <si>
    <t>Segunda repoblación</t>
  </si>
  <si>
    <t>Total Castellón</t>
  </si>
  <si>
    <t>Total Ciudad Real</t>
  </si>
  <si>
    <t>Total Toledo</t>
  </si>
  <si>
    <t>Total general (ha)</t>
  </si>
  <si>
    <t>Betula celtiberica</t>
  </si>
  <si>
    <t>Híbridos artificiales Populus spp.</t>
  </si>
  <si>
    <t>Betula pendula</t>
  </si>
  <si>
    <t>Larix decidua</t>
  </si>
  <si>
    <t>ANUARIO DE ESTADÍSTICA FORESTAL 2023</t>
  </si>
  <si>
    <t>Total Andalucía</t>
  </si>
  <si>
    <t>Cádiz</t>
  </si>
  <si>
    <t>Córdoba</t>
  </si>
  <si>
    <t>Granada</t>
  </si>
  <si>
    <t>Huelva</t>
  </si>
  <si>
    <t>Andalucía</t>
  </si>
  <si>
    <t>Aragón</t>
  </si>
  <si>
    <t>Total Aragón</t>
  </si>
  <si>
    <t>Teruel</t>
  </si>
  <si>
    <t>Zaragoza</t>
  </si>
  <si>
    <t>Las Palmas</t>
  </si>
  <si>
    <t>Guadalajara</t>
  </si>
  <si>
    <t>Tarragona</t>
  </si>
  <si>
    <t>Total Cádiz</t>
  </si>
  <si>
    <t>Total Córdoba</t>
  </si>
  <si>
    <t>Total Granada</t>
  </si>
  <si>
    <t>Total Huelva</t>
  </si>
  <si>
    <t>Total Teruel</t>
  </si>
  <si>
    <t>Total Zaragoza</t>
  </si>
  <si>
    <t>Total Las Palmas</t>
  </si>
  <si>
    <t>Total Guadalajara</t>
  </si>
  <si>
    <t>Total Tarragona</t>
  </si>
  <si>
    <t>Total pública</t>
  </si>
  <si>
    <r>
      <t xml:space="preserve">Salix </t>
    </r>
    <r>
      <rPr>
        <sz val="11"/>
        <color theme="1"/>
        <rFont val="Times New Roman"/>
        <family val="1"/>
      </rPr>
      <t>spp.</t>
    </r>
  </si>
  <si>
    <t>Pistacia atlantica</t>
  </si>
  <si>
    <t>Cardonal - tabaibal</t>
  </si>
  <si>
    <r>
      <t xml:space="preserve">Híbridos artificiales </t>
    </r>
    <r>
      <rPr>
        <i/>
        <sz val="11"/>
        <color theme="1"/>
        <rFont val="Times New Roman"/>
        <family val="1"/>
      </rPr>
      <t>Populus</t>
    </r>
    <r>
      <rPr>
        <sz val="11"/>
        <color theme="1"/>
        <rFont val="Times New Roman"/>
        <family val="1"/>
      </rPr>
      <t xml:space="preserve"> spp.</t>
    </r>
  </si>
  <si>
    <t>Populus x canadensis</t>
  </si>
  <si>
    <t>Buxus sempervirens</t>
  </si>
  <si>
    <t>Cupressus semprevirens</t>
  </si>
  <si>
    <t>Frondosas nobles de turno medio</t>
  </si>
  <si>
    <r>
      <t xml:space="preserve">Betula alba </t>
    </r>
    <r>
      <rPr>
        <sz val="11"/>
        <color theme="1"/>
        <rFont val="Times New Roman"/>
        <family val="1"/>
      </rPr>
      <t xml:space="preserve">= </t>
    </r>
    <r>
      <rPr>
        <i/>
        <sz val="11"/>
        <color theme="1"/>
        <rFont val="Times New Roman"/>
        <family val="1"/>
      </rPr>
      <t>Betula pubescens</t>
    </r>
  </si>
  <si>
    <r>
      <t xml:space="preserve">Castanea sativa </t>
    </r>
    <r>
      <rPr>
        <sz val="11"/>
        <color theme="1"/>
        <rFont val="Times New Roman"/>
        <family val="1"/>
      </rPr>
      <t>hibrid</t>
    </r>
  </si>
  <si>
    <r>
      <t xml:space="preserve">Populus </t>
    </r>
    <r>
      <rPr>
        <sz val="11"/>
        <color theme="1"/>
        <rFont val="Times New Roman"/>
        <family val="1"/>
      </rPr>
      <t>spp.</t>
    </r>
  </si>
  <si>
    <t>Fraxinus excelsior</t>
  </si>
  <si>
    <t>Acer campestre</t>
  </si>
  <si>
    <t>Celtis australis</t>
  </si>
  <si>
    <t>Ephedra fragilis</t>
  </si>
  <si>
    <t>Ilex aquifolium</t>
  </si>
  <si>
    <t>Malus sylvestris</t>
  </si>
  <si>
    <t>Otras Frondosas</t>
  </si>
  <si>
    <t>Platanus hispanica</t>
  </si>
  <si>
    <t>Populus tremula</t>
  </si>
  <si>
    <t>Quercus pyrenaica</t>
  </si>
  <si>
    <t>Salix alba</t>
  </si>
  <si>
    <t>Sorbus aria</t>
  </si>
  <si>
    <t>Sorbus torminalis</t>
  </si>
  <si>
    <t>Tamarix africana</t>
  </si>
  <si>
    <t>Tamarix gallica</t>
  </si>
  <si>
    <t>Taxus baccata</t>
  </si>
  <si>
    <t>Ulmus glabra</t>
  </si>
  <si>
    <r>
      <t xml:space="preserve">Betula alba </t>
    </r>
    <r>
      <rPr>
        <sz val="11"/>
        <color theme="1"/>
        <rFont val="Times New Roman"/>
        <family val="1"/>
      </rPr>
      <t>=</t>
    </r>
    <r>
      <rPr>
        <i/>
        <sz val="11"/>
        <color theme="1"/>
        <rFont val="Times New Roman"/>
        <family val="1"/>
      </rPr>
      <t xml:space="preserve"> Betula pubescens</t>
    </r>
  </si>
  <si>
    <r>
      <t xml:space="preserve">Morus </t>
    </r>
    <r>
      <rPr>
        <sz val="11"/>
        <color theme="1"/>
        <rFont val="Times New Roman"/>
        <family val="1"/>
      </rPr>
      <t>spp.</t>
    </r>
  </si>
  <si>
    <r>
      <t xml:space="preserve">Pistacia </t>
    </r>
    <r>
      <rPr>
        <sz val="11"/>
        <color theme="1"/>
        <rFont val="Times New Roman"/>
        <family val="1"/>
      </rPr>
      <t>spp.</t>
    </r>
  </si>
  <si>
    <r>
      <t xml:space="preserve">Prunus </t>
    </r>
    <r>
      <rPr>
        <sz val="11"/>
        <color theme="1"/>
        <rFont val="Times New Roman"/>
        <family val="1"/>
      </rPr>
      <t>spp.</t>
    </r>
  </si>
  <si>
    <r>
      <t xml:space="preserve">Pyrus </t>
    </r>
    <r>
      <rPr>
        <sz val="11"/>
        <color theme="1"/>
        <rFont val="Times New Roman"/>
        <family val="1"/>
      </rPr>
      <t>spp.</t>
    </r>
  </si>
  <si>
    <r>
      <t xml:space="preserve">Rhamnus </t>
    </r>
    <r>
      <rPr>
        <sz val="11"/>
        <color theme="1"/>
        <rFont val="Times New Roman"/>
        <family val="1"/>
      </rPr>
      <t>spp.</t>
    </r>
  </si>
  <si>
    <r>
      <t xml:space="preserve">Sambucus </t>
    </r>
    <r>
      <rPr>
        <sz val="11"/>
        <color theme="1"/>
        <rFont val="Times New Roman"/>
        <family val="1"/>
      </rPr>
      <t>spp.</t>
    </r>
  </si>
  <si>
    <r>
      <t xml:space="preserve">Sorbus </t>
    </r>
    <r>
      <rPr>
        <sz val="11"/>
        <color theme="1"/>
        <rFont val="Times New Roman"/>
        <family val="1"/>
      </rPr>
      <t>spp.</t>
    </r>
  </si>
  <si>
    <t>Ceratonia siliqua</t>
  </si>
  <si>
    <t>Cedrus atlantica</t>
  </si>
  <si>
    <t>Superficie repoblada por especie, propiedad y categoría de repoblación</t>
  </si>
  <si>
    <r>
      <rPr>
        <i/>
        <sz val="11"/>
        <color theme="1"/>
        <rFont val="Times New Roman"/>
        <family val="1"/>
      </rPr>
      <t>Populus</t>
    </r>
    <r>
      <rPr>
        <sz val="11"/>
        <color theme="1"/>
        <rFont val="Times New Roman"/>
        <family val="1"/>
      </rPr>
      <t xml:space="preserve"> spp.</t>
    </r>
  </si>
  <si>
    <r>
      <rPr>
        <i/>
        <sz val="11"/>
        <color theme="1"/>
        <rFont val="Times New Roman"/>
        <family val="1"/>
      </rPr>
      <t>Populus</t>
    </r>
    <r>
      <rPr>
        <sz val="11"/>
        <color theme="1"/>
        <rFont val="Times New Roman"/>
        <family val="1"/>
      </rPr>
      <t xml:space="preserve"> x </t>
    </r>
    <r>
      <rPr>
        <i/>
        <sz val="11"/>
        <color theme="1"/>
        <rFont val="Times New Roman"/>
        <family val="1"/>
      </rPr>
      <t>canadensis</t>
    </r>
  </si>
  <si>
    <t>Sin identificar</t>
  </si>
  <si>
    <t>Repoblaciones por categoría y tipo de repoblación. Superficies en hectáreas</t>
  </si>
  <si>
    <t>Superficie de reposición de marras por especie, propiedad y categoría de repoblación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</si>
</sst>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;\-#,##0.00;&quot;&quot;"/>
    <numFmt numFmtId="165" formatCode="_-* #.##0.00\ _€_-;\-* #.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sz val="8"/>
      <color rgb="FF181717"/>
      <name val="Times New Roman"/>
      <family val="1"/>
    </font>
    <font>
      <i/>
      <sz val="8"/>
      <color rgb="FF181717"/>
      <name val="Times New Roman"/>
      <family val="1"/>
    </font>
    <font>
      <i/>
      <sz val="11"/>
      <color theme="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theme="0" tint="-0.14999847407452621"/>
      </patternFill>
    </fill>
    <fill>
      <patternFill patternType="solid">
        <fgColor theme="7" tint="-0.249977111117893"/>
        <bgColor theme="0" tint="-0.14999847407452621"/>
      </patternFill>
    </fill>
    <fill>
      <patternFill patternType="solid">
        <fgColor theme="7" tint="-0.249977111117893"/>
        <bgColor theme="5" tint="-0.249977111117893"/>
      </patternFill>
    </fill>
    <fill>
      <patternFill patternType="solid">
        <fgColor theme="7" tint="-0.249977111117893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499984740745262"/>
        <bgColor theme="4" tint="0.79998168889431442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79998168889431442"/>
        <bgColor theme="0" tint="-0.14999847407452621"/>
      </patternFill>
    </fill>
    <fill>
      <patternFill patternType="solid">
        <fgColor theme="0" tint="-4.9989318521683403E-2"/>
        <bgColor theme="0" tint="-0.14999847407452621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theme="4"/>
      </left>
      <right style="thin">
        <color theme="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7" tint="-0.249977111117893"/>
      </left>
      <right/>
      <top style="medium">
        <color theme="7" tint="-0.249977111117893"/>
      </top>
      <bottom/>
      <diagonal/>
    </border>
    <border>
      <left style="thin">
        <color theme="0"/>
      </left>
      <right style="thin">
        <color theme="0"/>
      </right>
      <top style="medium">
        <color theme="7" tint="-0.249977111117893"/>
      </top>
      <bottom/>
      <diagonal/>
    </border>
    <border>
      <left style="thin">
        <color theme="0"/>
      </left>
      <right style="thin">
        <color theme="4"/>
      </right>
      <top style="medium">
        <color theme="7" tint="-0.249977111117893"/>
      </top>
      <bottom style="thin">
        <color theme="0"/>
      </bottom>
      <diagonal/>
    </border>
    <border>
      <left style="medium">
        <color theme="7" tint="-0.249977111117893"/>
      </left>
      <right/>
      <top/>
      <bottom/>
      <diagonal/>
    </border>
    <border>
      <left style="medium">
        <color theme="7" tint="-0.249977111117893"/>
      </left>
      <right/>
      <top/>
      <bottom style="medium">
        <color theme="7" tint="-0.249977111117893"/>
      </bottom>
      <diagonal/>
    </border>
    <border>
      <left style="thin">
        <color theme="0"/>
      </left>
      <right style="thin">
        <color theme="0"/>
      </right>
      <top/>
      <bottom style="medium">
        <color theme="7" tint="-0.249977111117893"/>
      </bottom>
      <diagonal/>
    </border>
    <border>
      <left style="thin">
        <color theme="0"/>
      </left>
      <right style="thin">
        <color theme="0"/>
      </right>
      <top style="medium">
        <color theme="7" tint="-0.249977111117893"/>
      </top>
      <bottom style="medium">
        <color theme="7" tint="-0.249977111117893"/>
      </bottom>
      <diagonal/>
    </border>
    <border>
      <left style="thin">
        <color theme="0"/>
      </left>
      <right style="thin">
        <color theme="0"/>
      </right>
      <top style="medium">
        <color theme="7" tint="-0.249977111117893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7" tint="-0.249977111117893"/>
      </bottom>
      <diagonal/>
    </border>
    <border>
      <left/>
      <right style="thin">
        <color theme="4"/>
      </right>
      <top style="medium">
        <color theme="7" tint="-0.249977111117893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theme="7" tint="-0.249977111117893"/>
      </bottom>
      <diagonal/>
    </border>
    <border>
      <left style="thin">
        <color theme="4"/>
      </left>
      <right/>
      <top style="medium">
        <color theme="7" tint="-0.249977111117893"/>
      </top>
      <bottom style="thin">
        <color theme="0"/>
      </bottom>
      <diagonal/>
    </border>
    <border>
      <left/>
      <right/>
      <top/>
      <bottom style="medium">
        <color theme="7" tint="-0.249977111117893"/>
      </bottom>
      <diagonal/>
    </border>
    <border>
      <left style="thin">
        <color theme="0"/>
      </left>
      <right style="thin">
        <color theme="0"/>
      </right>
      <top style="medium">
        <color theme="7" tint="-0.249977111117893"/>
      </top>
      <bottom style="thin">
        <color theme="4"/>
      </bottom>
      <diagonal/>
    </border>
    <border>
      <left style="thin">
        <color theme="0"/>
      </left>
      <right style="thin">
        <color theme="0"/>
      </right>
      <top style="thin">
        <color theme="4"/>
      </top>
      <bottom style="medium">
        <color theme="7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7" tint="-0.249977111117893"/>
      </right>
      <top/>
      <bottom/>
      <diagonal/>
    </border>
    <border>
      <left/>
      <right style="medium">
        <color theme="7" tint="-0.249977111117893"/>
      </right>
      <top/>
      <bottom style="medium">
        <color theme="7" tint="-0.249977111117893"/>
      </bottom>
      <diagonal/>
    </border>
    <border>
      <left style="thin">
        <color theme="0"/>
      </left>
      <right style="medium">
        <color theme="7" tint="-0.249977111117893"/>
      </right>
      <top style="medium">
        <color theme="7" tint="-0.249977111117893"/>
      </top>
      <bottom/>
      <diagonal/>
    </border>
    <border>
      <left style="thin">
        <color theme="0"/>
      </left>
      <right/>
      <top style="medium">
        <color theme="7" tint="-0.249977111117893"/>
      </top>
      <bottom/>
      <diagonal/>
    </border>
    <border>
      <left style="medium">
        <color theme="7" tint="-0.249977111117893"/>
      </left>
      <right/>
      <top style="medium">
        <color theme="7" tint="-0.249977111117893"/>
      </top>
      <bottom style="medium">
        <color theme="7" tint="-0.249977111117893"/>
      </bottom>
      <diagonal/>
    </border>
    <border>
      <left style="thin">
        <color theme="0"/>
      </left>
      <right/>
      <top style="medium">
        <color theme="7" tint="-0.249977111117893"/>
      </top>
      <bottom style="medium">
        <color theme="7" tint="-0.249977111117893"/>
      </bottom>
      <diagonal/>
    </border>
    <border>
      <left style="thin">
        <color theme="0"/>
      </left>
      <right style="medium">
        <color theme="7" tint="-0.249977111117893"/>
      </right>
      <top style="medium">
        <color theme="7" tint="-0.249977111117893"/>
      </top>
      <bottom style="medium">
        <color theme="7" tint="-0.249977111117893"/>
      </bottom>
      <diagonal/>
    </border>
    <border>
      <left/>
      <right/>
      <top style="medium">
        <color theme="7" tint="-0.249977111117893"/>
      </top>
      <bottom/>
      <diagonal/>
    </border>
    <border>
      <left/>
      <right style="medium">
        <color theme="7" tint="-0.249977111117893"/>
      </right>
      <top style="medium">
        <color theme="7" tint="-0.249977111117893"/>
      </top>
      <bottom/>
      <diagonal/>
    </border>
    <border>
      <left style="thin">
        <color theme="0"/>
      </left>
      <right style="medium">
        <color theme="7" tint="-0.249977111117893"/>
      </right>
      <top style="medium">
        <color theme="7" tint="-0.249977111117893"/>
      </top>
      <bottom style="thin">
        <color theme="4"/>
      </bottom>
      <diagonal/>
    </border>
    <border>
      <left style="thin">
        <color theme="0"/>
      </left>
      <right style="medium">
        <color theme="7" tint="-0.249977111117893"/>
      </right>
      <top style="thin">
        <color theme="4"/>
      </top>
      <bottom style="medium">
        <color theme="7" tint="-0.249977111117893"/>
      </bottom>
      <diagonal/>
    </border>
    <border>
      <left style="medium">
        <color theme="7" tint="-0.249977111117893"/>
      </left>
      <right style="thin">
        <color theme="0"/>
      </right>
      <top style="medium">
        <color theme="7" tint="-0.249977111117893"/>
      </top>
      <bottom/>
      <diagonal/>
    </border>
    <border>
      <left style="medium">
        <color theme="7" tint="-0.249977111117893"/>
      </left>
      <right style="thin">
        <color theme="0"/>
      </right>
      <top/>
      <bottom style="medium">
        <color theme="7" tint="-0.249977111117893"/>
      </bottom>
      <diagonal/>
    </border>
    <border>
      <left style="thin">
        <color theme="0"/>
      </left>
      <right/>
      <top/>
      <bottom style="medium">
        <color theme="7" tint="-0.249977111117893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medium">
        <color theme="7" tint="-0.249977111117893"/>
      </right>
      <top/>
      <bottom/>
      <diagonal/>
    </border>
    <border>
      <left/>
      <right/>
      <top style="medium">
        <color theme="7" tint="-0.249977111117893"/>
      </top>
      <bottom style="medium">
        <color theme="7" tint="-0.249977111117893"/>
      </bottom>
      <diagonal/>
    </border>
    <border>
      <left style="thin">
        <color theme="0"/>
      </left>
      <right/>
      <top style="medium">
        <color theme="7" tint="-0.249977111117893"/>
      </top>
      <bottom style="thin">
        <color theme="0"/>
      </bottom>
      <diagonal/>
    </border>
    <border>
      <left/>
      <right/>
      <top style="medium">
        <color theme="7" tint="-0.249977111117893"/>
      </top>
      <bottom style="thin">
        <color theme="0"/>
      </bottom>
      <diagonal/>
    </border>
    <border>
      <left/>
      <right/>
      <top style="thin">
        <color theme="0"/>
      </top>
      <bottom style="medium">
        <color theme="7" tint="-0.249977111117893"/>
      </bottom>
      <diagonal/>
    </border>
    <border>
      <left style="thin">
        <color theme="0"/>
      </left>
      <right/>
      <top style="thin">
        <color theme="0"/>
      </top>
      <bottom style="medium">
        <color theme="7" tint="-0.249977111117893"/>
      </bottom>
      <diagonal/>
    </border>
    <border>
      <left style="medium">
        <color theme="7" tint="-0.249977111117893"/>
      </left>
      <right style="thin">
        <color theme="0"/>
      </right>
      <top style="medium">
        <color theme="7" tint="-0.249977111117893"/>
      </top>
      <bottom style="medium">
        <color theme="7" tint="-0.249977111117893"/>
      </bottom>
      <diagonal/>
    </border>
    <border>
      <left/>
      <right style="thin">
        <color theme="0"/>
      </right>
      <top style="medium">
        <color theme="7" tint="-0.249977111117893"/>
      </top>
      <bottom style="medium">
        <color theme="7" tint="-0.249977111117893"/>
      </bottom>
      <diagonal/>
    </border>
    <border>
      <left/>
      <right style="medium">
        <color theme="7" tint="-0.249977111117893"/>
      </right>
      <top style="medium">
        <color theme="7" tint="-0.249977111117893"/>
      </top>
      <bottom style="medium">
        <color theme="7" tint="-0.24997711111789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Fill="1"/>
    <xf numFmtId="0" fontId="4" fillId="0" borderId="0" xfId="0" applyFont="1"/>
    <xf numFmtId="0" fontId="5" fillId="0" borderId="0" xfId="0" applyFont="1"/>
    <xf numFmtId="0" fontId="4" fillId="0" borderId="1" xfId="0" applyFont="1" applyFill="1" applyBorder="1"/>
    <xf numFmtId="4" fontId="2" fillId="0" borderId="0" xfId="0" applyNumberFormat="1" applyFont="1"/>
    <xf numFmtId="0" fontId="4" fillId="0" borderId="0" xfId="0" applyFont="1" applyFill="1" applyBorder="1" applyAlignment="1">
      <alignment horizontal="center" wrapText="1"/>
    </xf>
    <xf numFmtId="0" fontId="4" fillId="0" borderId="0" xfId="0" applyFont="1" applyAlignment="1">
      <alignment horizontal="right"/>
    </xf>
    <xf numFmtId="0" fontId="6" fillId="0" borderId="0" xfId="0" applyFont="1"/>
    <xf numFmtId="0" fontId="7" fillId="8" borderId="10" xfId="0" applyFont="1" applyFill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7" fillId="9" borderId="11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15" xfId="0" applyFont="1" applyFill="1" applyBorder="1" applyAlignment="1">
      <alignment horizontal="center" vertical="center" wrapText="1"/>
    </xf>
    <xf numFmtId="0" fontId="7" fillId="9" borderId="18" xfId="0" applyFont="1" applyFill="1" applyBorder="1" applyAlignment="1">
      <alignment horizontal="center" vertical="center" wrapText="1"/>
    </xf>
    <xf numFmtId="164" fontId="2" fillId="0" borderId="0" xfId="0" applyNumberFormat="1" applyFont="1" applyBorder="1"/>
    <xf numFmtId="43" fontId="2" fillId="0" borderId="0" xfId="1" applyFont="1" applyBorder="1"/>
    <xf numFmtId="164" fontId="4" fillId="2" borderId="0" xfId="0" applyNumberFormat="1" applyFont="1" applyFill="1" applyBorder="1"/>
    <xf numFmtId="43" fontId="4" fillId="2" borderId="0" xfId="1" applyFont="1" applyFill="1" applyBorder="1"/>
    <xf numFmtId="164" fontId="2" fillId="0" borderId="6" xfId="0" applyNumberFormat="1" applyFont="1" applyBorder="1"/>
    <xf numFmtId="43" fontId="4" fillId="2" borderId="19" xfId="1" applyFont="1" applyFill="1" applyBorder="1"/>
    <xf numFmtId="164" fontId="4" fillId="3" borderId="6" xfId="0" applyNumberFormat="1" applyFont="1" applyFill="1" applyBorder="1"/>
    <xf numFmtId="43" fontId="4" fillId="3" borderId="0" xfId="1" applyFont="1" applyFill="1" applyBorder="1"/>
    <xf numFmtId="43" fontId="4" fillId="3" borderId="19" xfId="1" applyFont="1" applyFill="1" applyBorder="1"/>
    <xf numFmtId="43" fontId="2" fillId="10" borderId="19" xfId="1" applyFont="1" applyFill="1" applyBorder="1"/>
    <xf numFmtId="0" fontId="7" fillId="9" borderId="7" xfId="0" applyFont="1" applyFill="1" applyBorder="1"/>
    <xf numFmtId="43" fontId="7" fillId="9" borderId="15" xfId="1" applyFont="1" applyFill="1" applyBorder="1"/>
    <xf numFmtId="43" fontId="2" fillId="5" borderId="0" xfId="1" applyFont="1" applyFill="1" applyBorder="1"/>
    <xf numFmtId="0" fontId="7" fillId="8" borderId="23" xfId="0" applyFont="1" applyFill="1" applyBorder="1" applyAlignment="1">
      <alignment horizontal="center" vertical="center" wrapText="1"/>
    </xf>
    <xf numFmtId="0" fontId="7" fillId="8" borderId="24" xfId="0" applyFont="1" applyFill="1" applyBorder="1" applyAlignment="1">
      <alignment horizontal="center" vertical="center" wrapText="1"/>
    </xf>
    <xf numFmtId="0" fontId="7" fillId="8" borderId="25" xfId="0" applyFont="1" applyFill="1" applyBorder="1" applyAlignment="1">
      <alignment horizontal="center" vertical="center" wrapText="1"/>
    </xf>
    <xf numFmtId="164" fontId="4" fillId="3" borderId="0" xfId="0" applyNumberFormat="1" applyFont="1" applyFill="1" applyBorder="1"/>
    <xf numFmtId="0" fontId="2" fillId="0" borderId="0" xfId="1" applyNumberFormat="1" applyFont="1" applyBorder="1"/>
    <xf numFmtId="43" fontId="2" fillId="5" borderId="26" xfId="1" applyFont="1" applyFill="1" applyBorder="1"/>
    <xf numFmtId="0" fontId="2" fillId="5" borderId="0" xfId="1" applyNumberFormat="1" applyFont="1" applyFill="1" applyBorder="1"/>
    <xf numFmtId="2" fontId="2" fillId="0" borderId="0" xfId="1" applyNumberFormat="1" applyFont="1" applyBorder="1"/>
    <xf numFmtId="2" fontId="4" fillId="3" borderId="0" xfId="1" applyNumberFormat="1" applyFont="1" applyFill="1" applyBorder="1"/>
    <xf numFmtId="2" fontId="2" fillId="5" borderId="26" xfId="1" applyNumberFormat="1" applyFont="1" applyFill="1" applyBorder="1"/>
    <xf numFmtId="2" fontId="2" fillId="5" borderId="0" xfId="1" applyNumberFormat="1" applyFont="1" applyFill="1" applyBorder="1"/>
    <xf numFmtId="2" fontId="2" fillId="10" borderId="27" xfId="1" applyNumberFormat="1" applyFont="1" applyFill="1" applyBorder="1"/>
    <xf numFmtId="2" fontId="2" fillId="10" borderId="19" xfId="1" applyNumberFormat="1" applyFont="1" applyFill="1" applyBorder="1"/>
    <xf numFmtId="0" fontId="2" fillId="0" borderId="0" xfId="0" applyFont="1" applyBorder="1"/>
    <xf numFmtId="0" fontId="2" fillId="0" borderId="0" xfId="0" applyFont="1" applyAlignment="1">
      <alignment horizontal="left"/>
    </xf>
    <xf numFmtId="0" fontId="2" fillId="0" borderId="0" xfId="0" applyFont="1" applyFill="1" applyBorder="1"/>
    <xf numFmtId="0" fontId="4" fillId="0" borderId="0" xfId="0" applyFont="1" applyFill="1" applyBorder="1" applyAlignment="1">
      <alignment vertical="center" wrapText="1"/>
    </xf>
    <xf numFmtId="43" fontId="2" fillId="0" borderId="0" xfId="1" applyFont="1" applyFill="1" applyBorder="1"/>
    <xf numFmtId="164" fontId="4" fillId="4" borderId="0" xfId="0" applyNumberFormat="1" applyFont="1" applyFill="1" applyBorder="1"/>
    <xf numFmtId="0" fontId="7" fillId="9" borderId="34" xfId="0" applyFont="1" applyFill="1" applyBorder="1" applyAlignment="1">
      <alignment horizontal="center" vertical="center" wrapText="1"/>
    </xf>
    <xf numFmtId="0" fontId="7" fillId="9" borderId="35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164" fontId="4" fillId="0" borderId="6" xfId="0" applyNumberFormat="1" applyFont="1" applyFill="1" applyBorder="1"/>
    <xf numFmtId="164" fontId="4" fillId="3" borderId="19" xfId="0" applyNumberFormat="1" applyFont="1" applyFill="1" applyBorder="1"/>
    <xf numFmtId="164" fontId="4" fillId="4" borderId="6" xfId="0" applyNumberFormat="1" applyFont="1" applyFill="1" applyBorder="1"/>
    <xf numFmtId="164" fontId="4" fillId="4" borderId="19" xfId="0" applyNumberFormat="1" applyFont="1" applyFill="1" applyBorder="1"/>
    <xf numFmtId="0" fontId="7" fillId="11" borderId="15" xfId="0" applyFont="1" applyFill="1" applyBorder="1"/>
    <xf numFmtId="164" fontId="7" fillId="11" borderId="15" xfId="0" applyNumberFormat="1" applyFont="1" applyFill="1" applyBorder="1"/>
    <xf numFmtId="164" fontId="7" fillId="12" borderId="20" xfId="0" applyNumberFormat="1" applyFont="1" applyFill="1" applyBorder="1"/>
    <xf numFmtId="164" fontId="2" fillId="5" borderId="0" xfId="0" applyNumberFormat="1" applyFont="1" applyFill="1" applyBorder="1"/>
    <xf numFmtId="164" fontId="2" fillId="2" borderId="19" xfId="0" applyNumberFormat="1" applyFont="1" applyFill="1" applyBorder="1"/>
    <xf numFmtId="0" fontId="4" fillId="3" borderId="0" xfId="0" applyFont="1" applyFill="1" applyBorder="1"/>
    <xf numFmtId="2" fontId="4" fillId="3" borderId="0" xfId="0" applyNumberFormat="1" applyFont="1" applyFill="1" applyBorder="1"/>
    <xf numFmtId="0" fontId="2" fillId="5" borderId="0" xfId="0" applyFont="1" applyFill="1" applyBorder="1"/>
    <xf numFmtId="164" fontId="2" fillId="10" borderId="19" xfId="0" applyNumberFormat="1" applyFont="1" applyFill="1" applyBorder="1"/>
    <xf numFmtId="2" fontId="4" fillId="3" borderId="19" xfId="1" applyNumberFormat="1" applyFont="1" applyFill="1" applyBorder="1"/>
    <xf numFmtId="43" fontId="7" fillId="0" borderId="0" xfId="1" applyFont="1" applyFill="1" applyBorder="1"/>
    <xf numFmtId="165" fontId="2" fillId="0" borderId="0" xfId="0" applyNumberFormat="1" applyFont="1" applyFill="1" applyBorder="1"/>
    <xf numFmtId="0" fontId="7" fillId="11" borderId="7" xfId="0" applyFont="1" applyFill="1" applyBorder="1"/>
    <xf numFmtId="164" fontId="7" fillId="11" borderId="20" xfId="0" applyNumberFormat="1" applyFont="1" applyFill="1" applyBorder="1"/>
    <xf numFmtId="0" fontId="7" fillId="8" borderId="9" xfId="0" applyFont="1" applyFill="1" applyBorder="1" applyAlignment="1">
      <alignment horizontal="center" vertical="center" wrapText="1"/>
    </xf>
    <xf numFmtId="0" fontId="7" fillId="8" borderId="3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4" fillId="2" borderId="0" xfId="0" applyFont="1" applyFill="1" applyBorder="1"/>
    <xf numFmtId="43" fontId="4" fillId="6" borderId="0" xfId="1" applyFont="1" applyFill="1" applyBorder="1"/>
    <xf numFmtId="0" fontId="4" fillId="4" borderId="0" xfId="0" applyFont="1" applyFill="1" applyBorder="1"/>
    <xf numFmtId="43" fontId="4" fillId="4" borderId="0" xfId="1" applyFont="1" applyFill="1" applyBorder="1"/>
    <xf numFmtId="15" fontId="4" fillId="2" borderId="0" xfId="0" applyNumberFormat="1" applyFont="1" applyFill="1" applyBorder="1"/>
    <xf numFmtId="0" fontId="7" fillId="9" borderId="40" xfId="0" applyFont="1" applyFill="1" applyBorder="1" applyAlignment="1">
      <alignment horizontal="center" vertical="center" wrapText="1"/>
    </xf>
    <xf numFmtId="0" fontId="7" fillId="9" borderId="41" xfId="0" applyFont="1" applyFill="1" applyBorder="1" applyAlignment="1">
      <alignment horizontal="center" vertical="center" wrapText="1"/>
    </xf>
    <xf numFmtId="0" fontId="2" fillId="10" borderId="0" xfId="0" applyFont="1" applyFill="1" applyBorder="1"/>
    <xf numFmtId="43" fontId="2" fillId="13" borderId="0" xfId="1" applyFont="1" applyFill="1" applyBorder="1"/>
    <xf numFmtId="43" fontId="2" fillId="14" borderId="0" xfId="1" applyFont="1" applyFill="1" applyBorder="1"/>
    <xf numFmtId="43" fontId="4" fillId="0" borderId="19" xfId="1" applyFont="1" applyBorder="1"/>
    <xf numFmtId="0" fontId="4" fillId="0" borderId="6" xfId="0" applyFont="1" applyFill="1" applyBorder="1"/>
    <xf numFmtId="43" fontId="4" fillId="10" borderId="19" xfId="1" applyFont="1" applyFill="1" applyBorder="1"/>
    <xf numFmtId="0" fontId="4" fillId="4" borderId="6" xfId="0" applyFont="1" applyFill="1" applyBorder="1"/>
    <xf numFmtId="43" fontId="4" fillId="4" borderId="19" xfId="1" applyFont="1" applyFill="1" applyBorder="1"/>
    <xf numFmtId="43" fontId="4" fillId="7" borderId="0" xfId="1" applyFont="1" applyFill="1" applyBorder="1"/>
    <xf numFmtId="43" fontId="4" fillId="0" borderId="0" xfId="1" applyFont="1" applyFill="1" applyBorder="1"/>
    <xf numFmtId="43" fontId="4" fillId="5" borderId="0" xfId="1" applyFont="1" applyFill="1" applyBorder="1"/>
    <xf numFmtId="43" fontId="2" fillId="10" borderId="0" xfId="1" applyFont="1" applyFill="1" applyBorder="1"/>
    <xf numFmtId="0" fontId="7" fillId="8" borderId="42" xfId="0" applyFont="1" applyFill="1" applyBorder="1" applyAlignment="1">
      <alignment horizontal="center" vertical="center" wrapText="1"/>
    </xf>
    <xf numFmtId="0" fontId="7" fillId="8" borderId="43" xfId="0" applyFont="1" applyFill="1" applyBorder="1" applyAlignment="1">
      <alignment horizontal="center" vertical="center" wrapText="1"/>
    </xf>
    <xf numFmtId="0" fontId="7" fillId="8" borderId="44" xfId="0" applyFont="1" applyFill="1" applyBorder="1" applyAlignment="1">
      <alignment horizontal="center" vertical="center" wrapText="1"/>
    </xf>
    <xf numFmtId="0" fontId="7" fillId="12" borderId="7" xfId="0" applyFont="1" applyFill="1" applyBorder="1"/>
    <xf numFmtId="0" fontId="7" fillId="12" borderId="15" xfId="0" applyFont="1" applyFill="1" applyBorder="1"/>
    <xf numFmtId="43" fontId="7" fillId="12" borderId="15" xfId="1" applyFont="1" applyFill="1" applyBorder="1"/>
    <xf numFmtId="43" fontId="7" fillId="12" borderId="20" xfId="1" applyFont="1" applyFill="1" applyBorder="1"/>
    <xf numFmtId="0" fontId="7" fillId="9" borderId="15" xfId="0" applyFont="1" applyFill="1" applyBorder="1"/>
    <xf numFmtId="43" fontId="7" fillId="9" borderId="20" xfId="1" applyFont="1" applyFill="1" applyBorder="1"/>
    <xf numFmtId="164" fontId="2" fillId="15" borderId="3" xfId="0" applyNumberFormat="1" applyFont="1" applyFill="1" applyBorder="1"/>
    <xf numFmtId="164" fontId="2" fillId="15" borderId="26" xfId="0" applyNumberFormat="1" applyFont="1" applyFill="1" applyBorder="1"/>
    <xf numFmtId="164" fontId="2" fillId="15" borderId="6" xfId="0" applyNumberFormat="1" applyFont="1" applyFill="1" applyBorder="1"/>
    <xf numFmtId="164" fontId="2" fillId="15" borderId="0" xfId="0" applyNumberFormat="1" applyFont="1" applyFill="1" applyBorder="1"/>
    <xf numFmtId="43" fontId="2" fillId="15" borderId="26" xfId="1" applyFont="1" applyFill="1" applyBorder="1"/>
    <xf numFmtId="43" fontId="2" fillId="15" borderId="0" xfId="1" applyFont="1" applyFill="1" applyBorder="1"/>
    <xf numFmtId="2" fontId="2" fillId="15" borderId="26" xfId="1" applyNumberFormat="1" applyFont="1" applyFill="1" applyBorder="1"/>
    <xf numFmtId="2" fontId="2" fillId="15" borderId="0" xfId="1" applyNumberFormat="1" applyFont="1" applyFill="1" applyBorder="1"/>
    <xf numFmtId="0" fontId="2" fillId="5" borderId="26" xfId="1" applyNumberFormat="1" applyFont="1" applyFill="1" applyBorder="1"/>
    <xf numFmtId="0" fontId="4" fillId="3" borderId="0" xfId="1" applyNumberFormat="1" applyFont="1" applyFill="1" applyBorder="1"/>
    <xf numFmtId="0" fontId="4" fillId="3" borderId="19" xfId="1" applyNumberFormat="1" applyFont="1" applyFill="1" applyBorder="1"/>
    <xf numFmtId="164" fontId="2" fillId="10" borderId="27" xfId="0" applyNumberFormat="1" applyFont="1" applyFill="1" applyBorder="1"/>
    <xf numFmtId="164" fontId="4" fillId="2" borderId="6" xfId="0" applyNumberFormat="1" applyFont="1" applyFill="1" applyBorder="1"/>
    <xf numFmtId="164" fontId="4" fillId="2" borderId="19" xfId="0" applyNumberFormat="1" applyFont="1" applyFill="1" applyBorder="1"/>
    <xf numFmtId="164" fontId="4" fillId="15" borderId="3" xfId="0" applyNumberFormat="1" applyFont="1" applyFill="1" applyBorder="1"/>
    <xf numFmtId="0" fontId="2" fillId="15" borderId="26" xfId="0" applyFont="1" applyFill="1" applyBorder="1"/>
    <xf numFmtId="164" fontId="4" fillId="15" borderId="6" xfId="0" applyNumberFormat="1" applyFont="1" applyFill="1" applyBorder="1"/>
    <xf numFmtId="0" fontId="2" fillId="15" borderId="0" xfId="0" applyFont="1" applyFill="1" applyBorder="1"/>
    <xf numFmtId="2" fontId="2" fillId="15" borderId="0" xfId="0" applyNumberFormat="1" applyFont="1" applyFill="1" applyBorder="1"/>
    <xf numFmtId="164" fontId="4" fillId="15" borderId="0" xfId="0" applyNumberFormat="1" applyFont="1" applyFill="1" applyBorder="1"/>
    <xf numFmtId="0" fontId="4" fillId="15" borderId="6" xfId="0" applyFont="1" applyFill="1" applyBorder="1"/>
    <xf numFmtId="0" fontId="4" fillId="15" borderId="0" xfId="0" applyFont="1" applyFill="1" applyBorder="1"/>
    <xf numFmtId="0" fontId="2" fillId="15" borderId="0" xfId="1" applyNumberFormat="1" applyFont="1" applyFill="1" applyBorder="1"/>
    <xf numFmtId="0" fontId="2" fillId="13" borderId="0" xfId="1" applyNumberFormat="1" applyFont="1" applyFill="1" applyBorder="1"/>
    <xf numFmtId="0" fontId="4" fillId="6" borderId="0" xfId="1" applyNumberFormat="1" applyFont="1" applyFill="1" applyBorder="1"/>
    <xf numFmtId="0" fontId="4" fillId="7" borderId="0" xfId="1" applyNumberFormat="1" applyFont="1" applyFill="1" applyBorder="1"/>
    <xf numFmtId="0" fontId="10" fillId="15" borderId="0" xfId="0" applyFont="1" applyFill="1" applyBorder="1"/>
    <xf numFmtId="43" fontId="4" fillId="15" borderId="19" xfId="1" applyFont="1" applyFill="1" applyBorder="1"/>
    <xf numFmtId="0" fontId="2" fillId="14" borderId="0" xfId="1" applyNumberFormat="1" applyFont="1" applyFill="1" applyBorder="1"/>
    <xf numFmtId="0" fontId="2" fillId="15" borderId="6" xfId="0" applyFont="1" applyFill="1" applyBorder="1"/>
    <xf numFmtId="0" fontId="4" fillId="4" borderId="7" xfId="0" applyFont="1" applyFill="1" applyBorder="1"/>
    <xf numFmtId="0" fontId="4" fillId="4" borderId="15" xfId="0" applyFont="1" applyFill="1" applyBorder="1"/>
    <xf numFmtId="0" fontId="4" fillId="7" borderId="15" xfId="1" applyNumberFormat="1" applyFont="1" applyFill="1" applyBorder="1"/>
    <xf numFmtId="43" fontId="4" fillId="4" borderId="15" xfId="1" applyFont="1" applyFill="1" applyBorder="1"/>
    <xf numFmtId="43" fontId="4" fillId="4" borderId="20" xfId="1" applyFont="1" applyFill="1" applyBorder="1"/>
    <xf numFmtId="0" fontId="4" fillId="15" borderId="3" xfId="0" applyFont="1" applyFill="1" applyBorder="1"/>
    <xf numFmtId="0" fontId="4" fillId="15" borderId="26" xfId="0" applyFont="1" applyFill="1" applyBorder="1"/>
    <xf numFmtId="0" fontId="10" fillId="15" borderId="26" xfId="0" applyFont="1" applyFill="1" applyBorder="1"/>
    <xf numFmtId="0" fontId="2" fillId="15" borderId="26" xfId="1" applyNumberFormat="1" applyFont="1" applyFill="1" applyBorder="1"/>
    <xf numFmtId="0" fontId="2" fillId="5" borderId="27" xfId="1" applyNumberFormat="1" applyFont="1" applyFill="1" applyBorder="1"/>
    <xf numFmtId="0" fontId="2" fillId="5" borderId="19" xfId="1" applyNumberFormat="1" applyFont="1" applyFill="1" applyBorder="1"/>
    <xf numFmtId="43" fontId="2" fillId="5" borderId="19" xfId="1" applyFont="1" applyFill="1" applyBorder="1"/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 wrapText="1"/>
    </xf>
    <xf numFmtId="0" fontId="7" fillId="9" borderId="14" xfId="0" applyFont="1" applyFill="1" applyBorder="1" applyAlignment="1">
      <alignment horizontal="center" vertical="center" wrapText="1"/>
    </xf>
    <xf numFmtId="0" fontId="7" fillId="9" borderId="12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 wrapText="1"/>
    </xf>
    <xf numFmtId="0" fontId="7" fillId="8" borderId="36" xfId="0" applyFont="1" applyFill="1" applyBorder="1" applyAlignment="1">
      <alignment horizontal="center" vertical="center" wrapText="1"/>
    </xf>
    <xf numFmtId="0" fontId="7" fillId="8" borderId="30" xfId="0" applyFont="1" applyFill="1" applyBorder="1" applyAlignment="1">
      <alignment horizontal="center" vertical="center" wrapText="1"/>
    </xf>
    <xf numFmtId="0" fontId="7" fillId="8" borderId="31" xfId="0" applyFont="1" applyFill="1" applyBorder="1" applyAlignment="1">
      <alignment horizontal="center" vertical="center" wrapText="1"/>
    </xf>
    <xf numFmtId="0" fontId="7" fillId="8" borderId="26" xfId="0" applyFont="1" applyFill="1" applyBorder="1" applyAlignment="1">
      <alignment horizontal="center" vertical="center" wrapText="1"/>
    </xf>
    <xf numFmtId="0" fontId="7" fillId="8" borderId="0" xfId="0" applyFont="1" applyFill="1" applyBorder="1" applyAlignment="1">
      <alignment horizontal="center" vertical="center" wrapText="1"/>
    </xf>
    <xf numFmtId="0" fontId="7" fillId="8" borderId="22" xfId="0" applyFont="1" applyFill="1" applyBorder="1" applyAlignment="1">
      <alignment horizontal="center" vertical="center" wrapText="1"/>
    </xf>
    <xf numFmtId="0" fontId="7" fillId="8" borderId="33" xfId="0" applyFont="1" applyFill="1" applyBorder="1" applyAlignment="1">
      <alignment horizontal="center" vertical="center" wrapText="1"/>
    </xf>
    <xf numFmtId="0" fontId="7" fillId="9" borderId="26" xfId="0" applyFont="1" applyFill="1" applyBorder="1" applyAlignment="1">
      <alignment horizontal="center" vertical="center" wrapText="1"/>
    </xf>
    <xf numFmtId="0" fontId="7" fillId="9" borderId="38" xfId="0" applyFont="1" applyFill="1" applyBorder="1" applyAlignment="1">
      <alignment horizontal="center" vertical="center" wrapText="1"/>
    </xf>
    <xf numFmtId="0" fontId="7" fillId="9" borderId="39" xfId="0" applyFont="1" applyFill="1" applyBorder="1" applyAlignment="1">
      <alignment horizontal="center" vertical="center" wrapText="1"/>
    </xf>
    <xf numFmtId="0" fontId="7" fillId="8" borderId="27" xfId="0" applyFont="1" applyFill="1" applyBorder="1" applyAlignment="1">
      <alignment horizontal="center" vertical="center" wrapText="1"/>
    </xf>
    <xf numFmtId="0" fontId="7" fillId="8" borderId="20" xfId="0" applyFont="1" applyFill="1" applyBorder="1" applyAlignment="1">
      <alignment horizontal="center" vertical="center" wrapText="1"/>
    </xf>
    <xf numFmtId="0" fontId="7" fillId="8" borderId="15" xfId="0" applyFont="1" applyFill="1" applyBorder="1" applyAlignment="1">
      <alignment horizontal="center" vertical="center" wrapText="1"/>
    </xf>
    <xf numFmtId="0" fontId="7" fillId="8" borderId="3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65"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4" tint="0.39997558519241921"/>
        </bottom>
      </border>
    </dxf>
    <dxf>
      <fill>
        <patternFill>
          <bgColor theme="4" tint="0.79998168889431442"/>
        </patternFill>
      </fill>
    </dxf>
    <dxf>
      <font>
        <b/>
        <color theme="1"/>
      </font>
      <fill>
        <patternFill>
          <bgColor theme="7" tint="0.59996337778862885"/>
        </patternFill>
      </fill>
    </dxf>
    <dxf>
      <font>
        <b/>
        <color theme="1"/>
      </font>
      <fill>
        <patternFill>
          <bgColor rgb="FF806000"/>
        </patternFill>
      </fill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i val="0"/>
      </font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4" tint="0.39997558519241921"/>
        </bottom>
      </border>
    </dxf>
    <dxf>
      <fill>
        <patternFill>
          <bgColor theme="4" tint="0.79998168889431442"/>
        </patternFill>
      </fill>
    </dxf>
    <dxf>
      <font>
        <b/>
        <color theme="1"/>
      </font>
      <fill>
        <patternFill>
          <bgColor theme="7" tint="0.59996337778862885"/>
        </patternFill>
      </fill>
    </dxf>
    <dxf>
      <font>
        <b/>
        <color theme="1"/>
      </font>
      <fill>
        <patternFill>
          <bgColor rgb="FF806000"/>
        </patternFill>
      </fill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i val="0"/>
      </font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4" tint="0.39997558519241921"/>
        </bottom>
      </border>
    </dxf>
    <dxf>
      <fill>
        <patternFill>
          <bgColor theme="4" tint="0.79998168889431442"/>
        </patternFill>
      </fill>
    </dxf>
    <dxf>
      <font>
        <b/>
        <color theme="1"/>
      </font>
      <fill>
        <patternFill>
          <bgColor theme="7" tint="0.59996337778862885"/>
        </patternFill>
      </fill>
    </dxf>
    <dxf>
      <font>
        <b/>
        <color theme="1"/>
      </font>
      <fill>
        <patternFill>
          <bgColor rgb="FF806000"/>
        </patternFill>
      </fill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i val="0"/>
      </font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4" tint="0.39997558519241921"/>
        </bottom>
      </border>
    </dxf>
    <dxf>
      <fill>
        <patternFill>
          <bgColor theme="4" tint="0.79998168889431442"/>
        </patternFill>
      </fill>
    </dxf>
    <dxf>
      <font>
        <b/>
        <color theme="1"/>
      </font>
      <fill>
        <patternFill>
          <bgColor theme="7" tint="0.59996337778862885"/>
        </patternFill>
      </fill>
    </dxf>
    <dxf>
      <font>
        <b/>
        <color theme="1"/>
      </font>
      <fill>
        <patternFill>
          <bgColor rgb="FF806000"/>
        </patternFill>
      </fill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i val="0"/>
      </font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ill>
        <patternFill>
          <bgColor rgb="FFDDEBF7"/>
        </patternFill>
      </fill>
    </dxf>
    <dxf>
      <font>
        <b/>
        <color rgb="FF000000"/>
      </font>
      <fill>
        <patternFill>
          <bgColor rgb="FFFFE699"/>
        </patternFill>
      </fill>
    </dxf>
    <dxf>
      <font>
        <b/>
        <color rgb="FF000000"/>
      </font>
      <fill>
        <patternFill>
          <bgColor rgb="FF806000"/>
        </patternFill>
      </fill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i val="0"/>
      </font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</dxfs>
  <tableStyles count="5" defaultTableStyle="TableStyleMedium2" defaultPivotStyle="PivotStyleLight16">
    <tableStyle name="Repoblacioines Especie" table="0" count="13">
      <tableStyleElement type="headerRow" dxfId="64"/>
      <tableStyleElement type="totalRow" dxfId="63"/>
      <tableStyleElement type="lastColumn" dxfId="62"/>
      <tableStyleElement type="firstRowStripe" dxfId="61"/>
      <tableStyleElement type="firstColumnStripe" dxfId="60"/>
      <tableStyleElement type="firstSubtotalColumn" dxfId="59"/>
      <tableStyleElement type="firstSubtotalRow" dxfId="58"/>
      <tableStyleElement type="secondSubtotalRow" dxfId="57"/>
      <tableStyleElement type="thirdSubtotalRow" dxfId="56"/>
      <tableStyleElement type="firstRowSubheading" dxfId="55"/>
      <tableStyleElement type="secondRowSubheading" dxfId="54"/>
      <tableStyleElement type="pageFieldLabels" dxfId="53"/>
      <tableStyleElement type="pageFieldValues" dxfId="52"/>
    </tableStyle>
    <tableStyle name="Repoblacioines Especie 2" table="0" count="13">
      <tableStyleElement type="headerRow" dxfId="51"/>
      <tableStyleElement type="totalRow" dxfId="50"/>
      <tableStyleElement type="lastColumn" dxfId="49"/>
      <tableStyleElement type="firstRowStripe" dxfId="48"/>
      <tableStyleElement type="firstColumnStripe" dxfId="47"/>
      <tableStyleElement type="firstSubtotalColumn" dxfId="46"/>
      <tableStyleElement type="firstSubtotalRow" dxfId="45"/>
      <tableStyleElement type="secondSubtotalRow" dxfId="44"/>
      <tableStyleElement type="thirdSubtotalRow" dxfId="43"/>
      <tableStyleElement type="firstRowSubheading" dxfId="42"/>
      <tableStyleElement type="secondRowSubheading" dxfId="41"/>
      <tableStyleElement type="pageFieldLabels" dxfId="40"/>
      <tableStyleElement type="pageFieldValues" dxfId="39"/>
    </tableStyle>
    <tableStyle name="Repoblacioines Especie 3" table="0" count="13">
      <tableStyleElement type="headerRow" dxfId="38"/>
      <tableStyleElement type="totalRow" dxfId="37"/>
      <tableStyleElement type="lastColumn" dxfId="36"/>
      <tableStyleElement type="firstRowStripe" dxfId="35"/>
      <tableStyleElement type="firstColumnStripe" dxfId="34"/>
      <tableStyleElement type="firstSubtotalColumn" dxfId="33"/>
      <tableStyleElement type="firstSubtotalRow" dxfId="32"/>
      <tableStyleElement type="secondSubtotalRow" dxfId="31"/>
      <tableStyleElement type="thirdSubtotalRow" dxfId="30"/>
      <tableStyleElement type="firstRowSubheading" dxfId="29"/>
      <tableStyleElement type="secondRowSubheading" dxfId="28"/>
      <tableStyleElement type="pageFieldLabels" dxfId="27"/>
      <tableStyleElement type="pageFieldValues" dxfId="26"/>
    </tableStyle>
    <tableStyle name="Repoblacioines Especie 4" table="0" count="13">
      <tableStyleElement type="headerRow" dxfId="25"/>
      <tableStyleElement type="totalRow" dxfId="24"/>
      <tableStyleElement type="lastColumn" dxfId="23"/>
      <tableStyleElement type="firstRowStripe" dxfId="22"/>
      <tableStyleElement type="firstColumnStripe" dxfId="21"/>
      <tableStyleElement type="firstSubtotalColumn" dxfId="20"/>
      <tableStyleElement type="firstSubtotalRow" dxfId="19"/>
      <tableStyleElement type="secondSubtotalRow" dxfId="18"/>
      <tableStyleElement type="thirdSubtotalRow" dxfId="17"/>
      <tableStyleElement type="firstRowSubheading" dxfId="16"/>
      <tableStyleElement type="secondRowSubheading" dxfId="15"/>
      <tableStyleElement type="pageFieldLabels" dxfId="14"/>
      <tableStyleElement type="pageFieldValues" dxfId="13"/>
    </tableStyle>
    <tableStyle name="Repoblacioines Especie 5" table="0" count="13">
      <tableStyleElement type="headerRow" dxfId="12"/>
      <tableStyleElement type="totalRow" dxfId="11"/>
      <tableStyleElement type="lastColumn" dxfId="10"/>
      <tableStyleElement type="firstRowStripe" dxfId="9"/>
      <tableStyleElement type="firstColumnStripe" dxfId="8"/>
      <tableStyleElement type="firstSubtotalColumn" dxfId="7"/>
      <tableStyleElement type="firstSubtotalRow" dxfId="6"/>
      <tableStyleElement type="secondSubtotalRow" dxfId="5"/>
      <tableStyleElement type="thir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762000</xdr:colOff>
      <xdr:row>2</xdr:row>
      <xdr:rowOff>133350</xdr:rowOff>
    </xdr:to>
    <xdr:pic>
      <xdr:nvPicPr>
        <xdr:cNvPr id="1031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384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333375</xdr:colOff>
      <xdr:row>2</xdr:row>
      <xdr:rowOff>161925</xdr:rowOff>
    </xdr:to>
    <xdr:pic>
      <xdr:nvPicPr>
        <xdr:cNvPr id="205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561975</xdr:colOff>
      <xdr:row>2</xdr:row>
      <xdr:rowOff>133350</xdr:rowOff>
    </xdr:to>
    <xdr:pic>
      <xdr:nvPicPr>
        <xdr:cNvPr id="8204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83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Documents%20and%20Settings\nalb\Mis%20documentos\Anuario%202004\Anuario%20(3-11-05)\Documents%20and%20Settings\nalb\Escritorio\Anuario\ANUARIO\Anuario%202001\AEA2000\EXCEL_CAP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Mis%20documentos\Anuario\anuario(02)p\Arlleg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544E102\EXC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Documents%20and%20Settings\nalb\Mis%20documentos\Anuario%202004\Anuario%20(3-11-05)\Documents%20and%20Settings\nalb\Escritorio\Anuario\ANUARIO\ANUA98\ANUA98\A98cap2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laboraanu2005\Anuario%202001\AEA2000\EXCEL_CAPS\A01cap1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Anuario\elaboraanu2005\Anuario%202001\AEA2000\EXCEL_CAPS\A01cap1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Anuario\elaboraanu2005\ANUA98\ANUA98\A98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Anuario\elaboraanu2005\Mis%20documentos\Aea2000definitivo\AEA2000\EXCEL\Base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EA2003-C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35" refreshError="1"/>
      <sheetData sheetId="36" refreshError="1"/>
      <sheetData sheetId="37"/>
      <sheetData sheetId="38" refreshError="1"/>
      <sheetData sheetId="39" refreshError="1"/>
      <sheetData sheetId="40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>
        <row r="34">
          <cell r="B34" t="str">
            <v>Caprino</v>
          </cell>
        </row>
      </sheetData>
      <sheetData sheetId="35" refreshError="1"/>
      <sheetData sheetId="36" refreshError="1"/>
      <sheetData sheetId="37"/>
      <sheetData sheetId="38" refreshError="1"/>
      <sheetData sheetId="39" refreshError="1"/>
      <sheetData sheetId="40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M97"/>
  <sheetViews>
    <sheetView showZeros="0" tabSelected="1" workbookViewId="0">
      <selection activeCell="A100" sqref="A100"/>
    </sheetView>
  </sheetViews>
  <sheetFormatPr baseColWidth="10" defaultRowHeight="15" x14ac:dyDescent="0.25"/>
  <cols>
    <col min="1" max="1" width="25.140625" style="1" customWidth="1"/>
    <col min="2" max="2" width="13.42578125" style="1" bestFit="1" customWidth="1"/>
    <col min="3" max="10" width="19.42578125" style="1" customWidth="1"/>
    <col min="11" max="16384" width="11.42578125" style="1"/>
  </cols>
  <sheetData>
    <row r="2" spans="1:13" x14ac:dyDescent="0.25">
      <c r="D2" s="2"/>
      <c r="J2" s="9" t="s">
        <v>159</v>
      </c>
      <c r="L2" s="3"/>
      <c r="M2" s="3"/>
    </row>
    <row r="3" spans="1:13" x14ac:dyDescent="0.25">
      <c r="L3" s="3"/>
      <c r="M3" s="3"/>
    </row>
    <row r="4" spans="1:13" x14ac:dyDescent="0.25">
      <c r="A4" s="4" t="s">
        <v>0</v>
      </c>
      <c r="L4" s="3"/>
      <c r="M4" s="3"/>
    </row>
    <row r="5" spans="1:13" x14ac:dyDescent="0.25">
      <c r="L5" s="3"/>
      <c r="M5" s="3"/>
    </row>
    <row r="6" spans="1:13" x14ac:dyDescent="0.25">
      <c r="A6" s="10" t="s">
        <v>225</v>
      </c>
      <c r="L6" s="3"/>
      <c r="M6" s="3"/>
    </row>
    <row r="7" spans="1:13" ht="15.75" thickBot="1" x14ac:dyDescent="0.3">
      <c r="L7" s="3"/>
      <c r="M7" s="3"/>
    </row>
    <row r="8" spans="1:13" ht="29.25" customHeight="1" x14ac:dyDescent="0.25">
      <c r="A8" s="151" t="s">
        <v>1</v>
      </c>
      <c r="B8" s="153" t="s">
        <v>2</v>
      </c>
      <c r="C8" s="11" t="s">
        <v>145</v>
      </c>
      <c r="D8" s="155" t="s">
        <v>6</v>
      </c>
      <c r="E8" s="156"/>
      <c r="F8" s="147" t="s">
        <v>146</v>
      </c>
      <c r="G8" s="157" t="s">
        <v>4</v>
      </c>
      <c r="H8" s="156"/>
      <c r="I8" s="147" t="s">
        <v>147</v>
      </c>
      <c r="J8" s="149" t="s">
        <v>148</v>
      </c>
      <c r="L8" s="3"/>
      <c r="M8" s="3"/>
    </row>
    <row r="9" spans="1:13" ht="29.25" thickBot="1" x14ac:dyDescent="0.3">
      <c r="A9" s="152"/>
      <c r="B9" s="154"/>
      <c r="C9" s="12" t="s">
        <v>149</v>
      </c>
      <c r="D9" s="13" t="s">
        <v>149</v>
      </c>
      <c r="E9" s="15" t="s">
        <v>150</v>
      </c>
      <c r="F9" s="148"/>
      <c r="G9" s="14" t="s">
        <v>149</v>
      </c>
      <c r="H9" s="15" t="s">
        <v>150</v>
      </c>
      <c r="I9" s="148"/>
      <c r="J9" s="150"/>
      <c r="L9" s="3"/>
      <c r="M9" s="3"/>
    </row>
    <row r="10" spans="1:13" x14ac:dyDescent="0.25">
      <c r="A10" s="105" t="s">
        <v>165</v>
      </c>
      <c r="B10" s="106" t="s">
        <v>161</v>
      </c>
      <c r="C10" s="35"/>
      <c r="D10" s="109"/>
      <c r="E10" s="109"/>
      <c r="F10" s="113">
        <f>SUM(D10:E10)</f>
        <v>0</v>
      </c>
      <c r="G10" s="109"/>
      <c r="H10" s="111">
        <v>381</v>
      </c>
      <c r="I10" s="39">
        <f>SUM(G10:H10)</f>
        <v>381</v>
      </c>
      <c r="J10" s="41">
        <f>C10+F10+I10</f>
        <v>381</v>
      </c>
      <c r="L10" s="3"/>
      <c r="M10" s="3"/>
    </row>
    <row r="11" spans="1:13" x14ac:dyDescent="0.25">
      <c r="A11" s="107"/>
      <c r="B11" s="108" t="s">
        <v>162</v>
      </c>
      <c r="C11" s="29"/>
      <c r="D11" s="110"/>
      <c r="E11" s="110"/>
      <c r="F11" s="36">
        <f t="shared" ref="F11:F13" si="0">SUM(D11:E11)</f>
        <v>0</v>
      </c>
      <c r="G11" s="110"/>
      <c r="H11" s="112">
        <v>273</v>
      </c>
      <c r="I11" s="40">
        <f t="shared" ref="I11:I13" si="1">SUM(G11:H11)</f>
        <v>273</v>
      </c>
      <c r="J11" s="42">
        <f t="shared" ref="J11:J13" si="2">C11+F11+I11</f>
        <v>273</v>
      </c>
      <c r="L11" s="3"/>
      <c r="M11" s="3"/>
    </row>
    <row r="12" spans="1:13" x14ac:dyDescent="0.25">
      <c r="A12" s="107"/>
      <c r="B12" s="108" t="s">
        <v>163</v>
      </c>
      <c r="C12" s="29"/>
      <c r="D12" s="110"/>
      <c r="E12" s="110"/>
      <c r="F12" s="36">
        <f t="shared" si="0"/>
        <v>0</v>
      </c>
      <c r="G12" s="110"/>
      <c r="H12" s="112">
        <v>183</v>
      </c>
      <c r="I12" s="40">
        <f t="shared" si="1"/>
        <v>183</v>
      </c>
      <c r="J12" s="42">
        <f t="shared" si="2"/>
        <v>183</v>
      </c>
      <c r="L12" s="3"/>
      <c r="M12" s="3"/>
    </row>
    <row r="13" spans="1:13" x14ac:dyDescent="0.25">
      <c r="A13" s="107"/>
      <c r="B13" s="108" t="s">
        <v>164</v>
      </c>
      <c r="C13" s="29"/>
      <c r="D13" s="110"/>
      <c r="E13" s="110"/>
      <c r="F13" s="36">
        <f t="shared" si="0"/>
        <v>0</v>
      </c>
      <c r="G13" s="110"/>
      <c r="H13" s="112">
        <v>84</v>
      </c>
      <c r="I13" s="40">
        <f t="shared" si="1"/>
        <v>84</v>
      </c>
      <c r="J13" s="42">
        <f t="shared" si="2"/>
        <v>84</v>
      </c>
      <c r="L13" s="3"/>
      <c r="M13" s="3"/>
    </row>
    <row r="14" spans="1:13" x14ac:dyDescent="0.25">
      <c r="A14" s="23" t="s">
        <v>160</v>
      </c>
      <c r="B14" s="33"/>
      <c r="C14" s="114">
        <f>SUM(C10:C13)</f>
        <v>0</v>
      </c>
      <c r="D14" s="114">
        <f t="shared" ref="D14:J14" si="3">SUM(D10:D13)</f>
        <v>0</v>
      </c>
      <c r="E14" s="114">
        <f t="shared" si="3"/>
        <v>0</v>
      </c>
      <c r="F14" s="114">
        <f t="shared" si="3"/>
        <v>0</v>
      </c>
      <c r="G14" s="114">
        <f t="shared" si="3"/>
        <v>0</v>
      </c>
      <c r="H14" s="38">
        <f t="shared" si="3"/>
        <v>921</v>
      </c>
      <c r="I14" s="38">
        <f t="shared" si="3"/>
        <v>921</v>
      </c>
      <c r="J14" s="65">
        <f t="shared" si="3"/>
        <v>921</v>
      </c>
      <c r="L14" s="3"/>
      <c r="M14" s="3"/>
    </row>
    <row r="15" spans="1:13" x14ac:dyDescent="0.25">
      <c r="A15" s="107" t="s">
        <v>166</v>
      </c>
      <c r="B15" s="108" t="s">
        <v>168</v>
      </c>
      <c r="C15" s="29"/>
      <c r="D15" s="110"/>
      <c r="E15" s="110"/>
      <c r="F15" s="36">
        <f>SUM(D15:E15)</f>
        <v>0</v>
      </c>
      <c r="G15" s="110">
        <v>30.9</v>
      </c>
      <c r="H15" s="112"/>
      <c r="I15" s="40">
        <f>SUM(G15:H15)</f>
        <v>30.9</v>
      </c>
      <c r="J15" s="42">
        <f>C15+F15+I15</f>
        <v>30.9</v>
      </c>
      <c r="L15" s="3"/>
      <c r="M15" s="3"/>
    </row>
    <row r="16" spans="1:13" x14ac:dyDescent="0.25">
      <c r="A16" s="107"/>
      <c r="B16" s="108" t="s">
        <v>169</v>
      </c>
      <c r="C16" s="29"/>
      <c r="D16" s="110"/>
      <c r="E16" s="110"/>
      <c r="F16" s="36">
        <f>SUM(D16:E16)</f>
        <v>0</v>
      </c>
      <c r="G16" s="110">
        <v>142.87</v>
      </c>
      <c r="H16" s="112"/>
      <c r="I16" s="40">
        <f>SUM(G16:H16)</f>
        <v>142.87</v>
      </c>
      <c r="J16" s="42">
        <f>C16+F16+I16</f>
        <v>142.87</v>
      </c>
      <c r="L16" s="3"/>
      <c r="M16" s="3"/>
    </row>
    <row r="17" spans="1:13" x14ac:dyDescent="0.25">
      <c r="A17" s="23" t="s">
        <v>167</v>
      </c>
      <c r="B17" s="33"/>
      <c r="C17" s="114">
        <f>SUM(C15:C16)</f>
        <v>0</v>
      </c>
      <c r="D17" s="114">
        <f t="shared" ref="D17:J17" si="4">SUM(D15:D16)</f>
        <v>0</v>
      </c>
      <c r="E17" s="114">
        <f t="shared" si="4"/>
        <v>0</v>
      </c>
      <c r="F17" s="114">
        <f t="shared" si="4"/>
        <v>0</v>
      </c>
      <c r="G17" s="24">
        <f t="shared" si="4"/>
        <v>173.77</v>
      </c>
      <c r="H17" s="114">
        <f t="shared" si="4"/>
        <v>0</v>
      </c>
      <c r="I17" s="24">
        <f t="shared" si="4"/>
        <v>173.77</v>
      </c>
      <c r="J17" s="25">
        <f t="shared" si="4"/>
        <v>173.77</v>
      </c>
      <c r="L17" s="3"/>
      <c r="M17" s="3"/>
    </row>
    <row r="18" spans="1:13" x14ac:dyDescent="0.25">
      <c r="A18" s="107" t="s">
        <v>8</v>
      </c>
      <c r="B18" s="108" t="s">
        <v>8</v>
      </c>
      <c r="C18" s="29"/>
      <c r="D18" s="110">
        <v>2193.92</v>
      </c>
      <c r="E18" s="110">
        <v>33.79</v>
      </c>
      <c r="F18" s="36">
        <f>SUM(D18:E18)</f>
        <v>2227.71</v>
      </c>
      <c r="G18" s="110">
        <v>1227.6299999999999</v>
      </c>
      <c r="H18" s="112"/>
      <c r="I18" s="40">
        <f>SUM(G18:H18)</f>
        <v>1227.6299999999999</v>
      </c>
      <c r="J18" s="42">
        <f>C18+F18+I18</f>
        <v>3455.34</v>
      </c>
      <c r="L18" s="3"/>
      <c r="M18" s="3"/>
    </row>
    <row r="19" spans="1:13" x14ac:dyDescent="0.25">
      <c r="A19" s="23" t="s">
        <v>9</v>
      </c>
      <c r="B19" s="33"/>
      <c r="C19" s="114">
        <f>C18</f>
        <v>0</v>
      </c>
      <c r="D19" s="24">
        <f t="shared" ref="D19:J19" si="5">D18</f>
        <v>2193.92</v>
      </c>
      <c r="E19" s="24">
        <f t="shared" si="5"/>
        <v>33.79</v>
      </c>
      <c r="F19" s="24">
        <f t="shared" si="5"/>
        <v>2227.71</v>
      </c>
      <c r="G19" s="24">
        <f t="shared" si="5"/>
        <v>1227.6299999999999</v>
      </c>
      <c r="H19" s="114">
        <f t="shared" si="5"/>
        <v>0</v>
      </c>
      <c r="I19" s="24">
        <f t="shared" si="5"/>
        <v>1227.6299999999999</v>
      </c>
      <c r="J19" s="25">
        <f t="shared" si="5"/>
        <v>3455.34</v>
      </c>
    </row>
    <row r="20" spans="1:13" x14ac:dyDescent="0.25">
      <c r="A20" s="107" t="s">
        <v>10</v>
      </c>
      <c r="B20" s="108" t="s">
        <v>11</v>
      </c>
      <c r="C20" s="29"/>
      <c r="D20" s="110"/>
      <c r="E20" s="110"/>
      <c r="F20" s="36"/>
      <c r="G20" s="110"/>
      <c r="H20" s="112">
        <v>31.09</v>
      </c>
      <c r="I20" s="40">
        <f>SUM(G20:H20)</f>
        <v>31.09</v>
      </c>
      <c r="J20" s="42">
        <f>C20+F20+I20</f>
        <v>31.09</v>
      </c>
      <c r="L20" s="3"/>
      <c r="M20" s="3"/>
    </row>
    <row r="21" spans="1:13" x14ac:dyDescent="0.25">
      <c r="A21" s="107"/>
      <c r="B21" s="108" t="s">
        <v>12</v>
      </c>
      <c r="C21" s="29"/>
      <c r="D21" s="110"/>
      <c r="E21" s="110"/>
      <c r="F21" s="36"/>
      <c r="G21" s="110"/>
      <c r="H21" s="112">
        <v>89.81</v>
      </c>
      <c r="I21" s="40">
        <f t="shared" ref="I21:I22" si="6">SUM(G21:H21)</f>
        <v>89.81</v>
      </c>
      <c r="J21" s="42">
        <f t="shared" ref="J21:J22" si="7">C21+F21+I21</f>
        <v>89.81</v>
      </c>
      <c r="L21" s="3"/>
      <c r="M21" s="3"/>
    </row>
    <row r="22" spans="1:13" x14ac:dyDescent="0.25">
      <c r="A22" s="107"/>
      <c r="B22" s="108" t="s">
        <v>13</v>
      </c>
      <c r="C22" s="29"/>
      <c r="D22" s="110"/>
      <c r="E22" s="110"/>
      <c r="F22" s="36"/>
      <c r="G22" s="110"/>
      <c r="H22" s="112">
        <v>461.29</v>
      </c>
      <c r="I22" s="40">
        <f t="shared" si="6"/>
        <v>461.29</v>
      </c>
      <c r="J22" s="42">
        <f t="shared" si="7"/>
        <v>461.29</v>
      </c>
      <c r="L22" s="3"/>
      <c r="M22" s="3"/>
    </row>
    <row r="23" spans="1:13" x14ac:dyDescent="0.25">
      <c r="A23" s="23" t="s">
        <v>14</v>
      </c>
      <c r="B23" s="33"/>
      <c r="C23" s="114">
        <f>SUM(C20:C22)</f>
        <v>0</v>
      </c>
      <c r="D23" s="114">
        <f t="shared" ref="D23:J23" si="8">SUM(D20:D22)</f>
        <v>0</v>
      </c>
      <c r="E23" s="114">
        <f t="shared" si="8"/>
        <v>0</v>
      </c>
      <c r="F23" s="114">
        <f t="shared" si="8"/>
        <v>0</v>
      </c>
      <c r="G23" s="114">
        <f t="shared" si="8"/>
        <v>0</v>
      </c>
      <c r="H23" s="24">
        <f t="shared" si="8"/>
        <v>582.19000000000005</v>
      </c>
      <c r="I23" s="24">
        <f t="shared" si="8"/>
        <v>582.19000000000005</v>
      </c>
      <c r="J23" s="25">
        <f t="shared" si="8"/>
        <v>582.19000000000005</v>
      </c>
    </row>
    <row r="24" spans="1:13" x14ac:dyDescent="0.25">
      <c r="A24" s="107" t="s">
        <v>15</v>
      </c>
      <c r="B24" s="108" t="s">
        <v>170</v>
      </c>
      <c r="C24" s="29"/>
      <c r="D24" s="110"/>
      <c r="E24" s="110"/>
      <c r="F24" s="36"/>
      <c r="G24" s="110">
        <v>68.819999999999993</v>
      </c>
      <c r="H24" s="112"/>
      <c r="I24" s="40">
        <v>68.819999999999993</v>
      </c>
      <c r="J24" s="42">
        <f>C24+F24+I24</f>
        <v>68.819999999999993</v>
      </c>
      <c r="L24" s="3"/>
      <c r="M24" s="3"/>
    </row>
    <row r="25" spans="1:13" x14ac:dyDescent="0.25">
      <c r="A25" s="107"/>
      <c r="B25" s="108" t="s">
        <v>16</v>
      </c>
      <c r="C25" s="29"/>
      <c r="D25" s="110"/>
      <c r="E25" s="110"/>
      <c r="F25" s="36"/>
      <c r="G25" s="110">
        <v>6.4099999999999993</v>
      </c>
      <c r="H25" s="112"/>
      <c r="I25" s="40">
        <v>6.4099999999999993</v>
      </c>
      <c r="J25" s="42">
        <f>C25+F25+I25</f>
        <v>6.4099999999999993</v>
      </c>
      <c r="L25" s="3"/>
      <c r="M25" s="3"/>
    </row>
    <row r="26" spans="1:13" x14ac:dyDescent="0.25">
      <c r="A26" s="23" t="s">
        <v>17</v>
      </c>
      <c r="B26" s="33"/>
      <c r="C26" s="114">
        <f>SUM(C24:C25)</f>
        <v>0</v>
      </c>
      <c r="D26" s="114">
        <f t="shared" ref="D26:J26" si="9">SUM(D24:D25)</f>
        <v>0</v>
      </c>
      <c r="E26" s="114">
        <f t="shared" si="9"/>
        <v>0</v>
      </c>
      <c r="F26" s="114">
        <f t="shared" si="9"/>
        <v>0</v>
      </c>
      <c r="G26" s="24">
        <f t="shared" si="9"/>
        <v>75.22999999999999</v>
      </c>
      <c r="H26" s="114">
        <f t="shared" si="9"/>
        <v>0</v>
      </c>
      <c r="I26" s="24">
        <f t="shared" si="9"/>
        <v>75.22999999999999</v>
      </c>
      <c r="J26" s="25">
        <f t="shared" si="9"/>
        <v>75.22999999999999</v>
      </c>
    </row>
    <row r="27" spans="1:13" x14ac:dyDescent="0.25">
      <c r="A27" s="107" t="s">
        <v>18</v>
      </c>
      <c r="B27" s="108" t="s">
        <v>18</v>
      </c>
      <c r="C27" s="29"/>
      <c r="D27" s="110"/>
      <c r="E27" s="110">
        <v>10.57</v>
      </c>
      <c r="F27" s="36">
        <f>SUM(D27:E27)</f>
        <v>10.57</v>
      </c>
      <c r="G27" s="110">
        <v>9.98</v>
      </c>
      <c r="H27" s="112"/>
      <c r="I27" s="40">
        <f>SUM(G27:H27)</f>
        <v>9.98</v>
      </c>
      <c r="J27" s="42">
        <f>C27+F27+I27</f>
        <v>20.55</v>
      </c>
      <c r="L27" s="3"/>
      <c r="M27" s="3"/>
    </row>
    <row r="28" spans="1:13" x14ac:dyDescent="0.25">
      <c r="A28" s="23" t="s">
        <v>19</v>
      </c>
      <c r="B28" s="33"/>
      <c r="C28" s="114">
        <f>C27</f>
        <v>0</v>
      </c>
      <c r="D28" s="114">
        <f t="shared" ref="D28:J28" si="10">D27</f>
        <v>0</v>
      </c>
      <c r="E28" s="24">
        <f t="shared" si="10"/>
        <v>10.57</v>
      </c>
      <c r="F28" s="24">
        <f t="shared" si="10"/>
        <v>10.57</v>
      </c>
      <c r="G28" s="24">
        <f t="shared" si="10"/>
        <v>9.98</v>
      </c>
      <c r="H28" s="114">
        <f t="shared" si="10"/>
        <v>0</v>
      </c>
      <c r="I28" s="24">
        <f t="shared" si="10"/>
        <v>9.98</v>
      </c>
      <c r="J28" s="25">
        <f t="shared" si="10"/>
        <v>20.55</v>
      </c>
    </row>
    <row r="29" spans="1:13" x14ac:dyDescent="0.25">
      <c r="A29" s="107" t="s">
        <v>20</v>
      </c>
      <c r="B29" s="108" t="s">
        <v>21</v>
      </c>
      <c r="C29" s="29">
        <v>95.210000000000008</v>
      </c>
      <c r="D29" s="110"/>
      <c r="E29" s="110"/>
      <c r="F29" s="36">
        <f>SUM(D29:E29)</f>
        <v>0</v>
      </c>
      <c r="G29" s="110"/>
      <c r="H29" s="112">
        <v>1103.28</v>
      </c>
      <c r="I29" s="40">
        <f>SUM(G29:H29)</f>
        <v>1103.28</v>
      </c>
      <c r="J29" s="42">
        <f>C29+F29+I29</f>
        <v>1198.49</v>
      </c>
      <c r="L29" s="3"/>
      <c r="M29" s="3"/>
    </row>
    <row r="30" spans="1:13" x14ac:dyDescent="0.25">
      <c r="A30" s="107"/>
      <c r="B30" s="108" t="s">
        <v>22</v>
      </c>
      <c r="C30" s="29">
        <v>763.46999999999991</v>
      </c>
      <c r="D30" s="110"/>
      <c r="E30" s="110">
        <v>34.96</v>
      </c>
      <c r="F30" s="36">
        <f t="shared" ref="F30:F37" si="11">SUM(D30:E30)</f>
        <v>34.96</v>
      </c>
      <c r="G30" s="110">
        <v>73.319999999999993</v>
      </c>
      <c r="H30" s="112">
        <v>95.3</v>
      </c>
      <c r="I30" s="40">
        <f t="shared" ref="I30:I37" si="12">SUM(G30:H30)</f>
        <v>168.62</v>
      </c>
      <c r="J30" s="42">
        <f t="shared" ref="J30:J37" si="13">C30+F30+I30</f>
        <v>967.05</v>
      </c>
      <c r="L30" s="3"/>
      <c r="M30" s="3"/>
    </row>
    <row r="31" spans="1:13" x14ac:dyDescent="0.25">
      <c r="A31" s="107"/>
      <c r="B31" s="108" t="s">
        <v>23</v>
      </c>
      <c r="C31" s="29"/>
      <c r="D31" s="110">
        <v>3.37</v>
      </c>
      <c r="E31" s="110">
        <v>235.36</v>
      </c>
      <c r="F31" s="36">
        <f t="shared" si="11"/>
        <v>238.73000000000002</v>
      </c>
      <c r="G31" s="110">
        <v>60</v>
      </c>
      <c r="H31" s="112">
        <v>368.43</v>
      </c>
      <c r="I31" s="40">
        <f t="shared" si="12"/>
        <v>428.43</v>
      </c>
      <c r="J31" s="42">
        <f t="shared" si="13"/>
        <v>667.16000000000008</v>
      </c>
      <c r="L31" s="3"/>
      <c r="M31" s="3"/>
    </row>
    <row r="32" spans="1:13" x14ac:dyDescent="0.25">
      <c r="A32" s="107"/>
      <c r="B32" s="108" t="s">
        <v>24</v>
      </c>
      <c r="C32" s="29">
        <v>7.38</v>
      </c>
      <c r="D32" s="110">
        <v>7.18</v>
      </c>
      <c r="E32" s="110">
        <v>114.14</v>
      </c>
      <c r="F32" s="36">
        <f t="shared" si="11"/>
        <v>121.32</v>
      </c>
      <c r="G32" s="110">
        <v>95.06</v>
      </c>
      <c r="H32" s="112"/>
      <c r="I32" s="40">
        <f t="shared" si="12"/>
        <v>95.06</v>
      </c>
      <c r="J32" s="42">
        <f t="shared" si="13"/>
        <v>223.76</v>
      </c>
      <c r="L32" s="3"/>
      <c r="M32" s="3"/>
    </row>
    <row r="33" spans="1:13" x14ac:dyDescent="0.25">
      <c r="A33" s="107"/>
      <c r="B33" s="108" t="s">
        <v>25</v>
      </c>
      <c r="C33" s="29">
        <v>10.76</v>
      </c>
      <c r="D33" s="110"/>
      <c r="E33" s="110">
        <v>5.94</v>
      </c>
      <c r="F33" s="36">
        <f t="shared" si="11"/>
        <v>5.94</v>
      </c>
      <c r="G33" s="110"/>
      <c r="H33" s="112"/>
      <c r="I33" s="40">
        <f t="shared" si="12"/>
        <v>0</v>
      </c>
      <c r="J33" s="42">
        <f t="shared" si="13"/>
        <v>16.7</v>
      </c>
      <c r="L33" s="3"/>
      <c r="M33" s="3"/>
    </row>
    <row r="34" spans="1:13" x14ac:dyDescent="0.25">
      <c r="A34" s="107"/>
      <c r="B34" s="108" t="s">
        <v>26</v>
      </c>
      <c r="C34" s="29">
        <v>118.82000000000001</v>
      </c>
      <c r="D34" s="110"/>
      <c r="E34" s="110"/>
      <c r="F34" s="36">
        <f t="shared" si="11"/>
        <v>0</v>
      </c>
      <c r="G34" s="110">
        <v>2</v>
      </c>
      <c r="H34" s="112">
        <v>0.5</v>
      </c>
      <c r="I34" s="40">
        <f t="shared" si="12"/>
        <v>2.5</v>
      </c>
      <c r="J34" s="42">
        <f t="shared" si="13"/>
        <v>121.32000000000001</v>
      </c>
      <c r="L34" s="3"/>
      <c r="M34" s="3"/>
    </row>
    <row r="35" spans="1:13" x14ac:dyDescent="0.25">
      <c r="A35" s="107"/>
      <c r="B35" s="108" t="s">
        <v>27</v>
      </c>
      <c r="C35" s="29">
        <v>288.44000000000005</v>
      </c>
      <c r="D35" s="110"/>
      <c r="E35" s="110">
        <v>303.38</v>
      </c>
      <c r="F35" s="36">
        <f t="shared" si="11"/>
        <v>303.38</v>
      </c>
      <c r="G35" s="110"/>
      <c r="H35" s="112"/>
      <c r="I35" s="40">
        <f t="shared" si="12"/>
        <v>0</v>
      </c>
      <c r="J35" s="42">
        <f t="shared" si="13"/>
        <v>591.82000000000005</v>
      </c>
      <c r="L35" s="3"/>
      <c r="M35" s="3"/>
    </row>
    <row r="36" spans="1:13" x14ac:dyDescent="0.25">
      <c r="A36" s="107"/>
      <c r="B36" s="108" t="s">
        <v>28</v>
      </c>
      <c r="C36" s="29">
        <v>1.18</v>
      </c>
      <c r="D36" s="110"/>
      <c r="E36" s="110"/>
      <c r="F36" s="36">
        <f t="shared" si="11"/>
        <v>0</v>
      </c>
      <c r="G36" s="110"/>
      <c r="H36" s="112"/>
      <c r="I36" s="40">
        <f t="shared" si="12"/>
        <v>0</v>
      </c>
      <c r="J36" s="42">
        <f t="shared" si="13"/>
        <v>1.18</v>
      </c>
      <c r="L36" s="3"/>
      <c r="M36" s="3"/>
    </row>
    <row r="37" spans="1:13" x14ac:dyDescent="0.25">
      <c r="A37" s="107"/>
      <c r="B37" s="108" t="s">
        <v>29</v>
      </c>
      <c r="C37" s="29">
        <v>188.34</v>
      </c>
      <c r="D37" s="110"/>
      <c r="E37" s="110">
        <v>49.2</v>
      </c>
      <c r="F37" s="36">
        <f t="shared" si="11"/>
        <v>49.2</v>
      </c>
      <c r="G37" s="110"/>
      <c r="H37" s="112">
        <v>4.5</v>
      </c>
      <c r="I37" s="40">
        <f t="shared" si="12"/>
        <v>4.5</v>
      </c>
      <c r="J37" s="42">
        <f t="shared" si="13"/>
        <v>242.04000000000002</v>
      </c>
      <c r="L37" s="3"/>
      <c r="M37" s="3"/>
    </row>
    <row r="38" spans="1:13" x14ac:dyDescent="0.25">
      <c r="A38" s="23" t="s">
        <v>30</v>
      </c>
      <c r="B38" s="33"/>
      <c r="C38" s="24">
        <f>SUM(C29:C37)</f>
        <v>1473.6</v>
      </c>
      <c r="D38" s="24">
        <f t="shared" ref="D38:J38" si="14">SUM(D29:D37)</f>
        <v>10.55</v>
      </c>
      <c r="E38" s="24">
        <f t="shared" si="14"/>
        <v>742.98</v>
      </c>
      <c r="F38" s="24">
        <f t="shared" si="14"/>
        <v>753.53</v>
      </c>
      <c r="G38" s="24">
        <f t="shared" si="14"/>
        <v>230.38</v>
      </c>
      <c r="H38" s="24">
        <f t="shared" si="14"/>
        <v>1572.01</v>
      </c>
      <c r="I38" s="24">
        <f t="shared" si="14"/>
        <v>1802.39</v>
      </c>
      <c r="J38" s="25">
        <f t="shared" si="14"/>
        <v>4029.52</v>
      </c>
    </row>
    <row r="39" spans="1:13" x14ac:dyDescent="0.25">
      <c r="A39" s="107" t="s">
        <v>108</v>
      </c>
      <c r="B39" s="108" t="s">
        <v>31</v>
      </c>
      <c r="C39" s="29">
        <v>200.89</v>
      </c>
      <c r="D39" s="110"/>
      <c r="E39" s="110"/>
      <c r="F39" s="36">
        <f>SUM(D39:E39)</f>
        <v>0</v>
      </c>
      <c r="G39" s="110"/>
      <c r="H39" s="112"/>
      <c r="I39" s="40">
        <f>SUM(G39:H39)</f>
        <v>0</v>
      </c>
      <c r="J39" s="42">
        <f>C39+F39+I39</f>
        <v>200.89</v>
      </c>
      <c r="L39" s="3"/>
      <c r="M39" s="3"/>
    </row>
    <row r="40" spans="1:13" x14ac:dyDescent="0.25">
      <c r="A40" s="107"/>
      <c r="B40" s="108" t="s">
        <v>171</v>
      </c>
      <c r="C40" s="29">
        <v>110.94999999999999</v>
      </c>
      <c r="D40" s="110"/>
      <c r="E40" s="110"/>
      <c r="F40" s="36">
        <f>SUM(D40:E40)</f>
        <v>0</v>
      </c>
      <c r="G40" s="110"/>
      <c r="H40" s="112"/>
      <c r="I40" s="40">
        <f>SUM(G40:H40)</f>
        <v>0</v>
      </c>
      <c r="J40" s="42">
        <f>C40+F40+I40</f>
        <v>110.94999999999999</v>
      </c>
      <c r="L40" s="3"/>
      <c r="M40" s="3"/>
    </row>
    <row r="41" spans="1:13" x14ac:dyDescent="0.25">
      <c r="A41" s="23" t="s">
        <v>110</v>
      </c>
      <c r="B41" s="33"/>
      <c r="C41" s="24">
        <f t="shared" ref="C41:J41" si="15">SUM(C39:C40)</f>
        <v>311.83999999999997</v>
      </c>
      <c r="D41" s="114">
        <f t="shared" si="15"/>
        <v>0</v>
      </c>
      <c r="E41" s="114">
        <f t="shared" si="15"/>
        <v>0</v>
      </c>
      <c r="F41" s="114">
        <f t="shared" si="15"/>
        <v>0</v>
      </c>
      <c r="G41" s="114">
        <f t="shared" si="15"/>
        <v>0</v>
      </c>
      <c r="H41" s="114">
        <f t="shared" si="15"/>
        <v>0</v>
      </c>
      <c r="I41" s="114">
        <f t="shared" si="15"/>
        <v>0</v>
      </c>
      <c r="J41" s="25">
        <f t="shared" si="15"/>
        <v>311.83999999999997</v>
      </c>
    </row>
    <row r="42" spans="1:13" x14ac:dyDescent="0.25">
      <c r="A42" s="107" t="s">
        <v>34</v>
      </c>
      <c r="B42" s="108" t="s">
        <v>35</v>
      </c>
      <c r="C42" s="29"/>
      <c r="D42" s="110">
        <v>9.4600000000000009</v>
      </c>
      <c r="E42" s="110"/>
      <c r="F42" s="36">
        <f>SUM(D42:E42)</f>
        <v>9.4600000000000009</v>
      </c>
      <c r="G42" s="110"/>
      <c r="H42" s="112"/>
      <c r="I42" s="40">
        <f>SUM(G42:H42)</f>
        <v>0</v>
      </c>
      <c r="J42" s="42">
        <f>C42+F42+I42</f>
        <v>9.4600000000000009</v>
      </c>
      <c r="L42" s="3"/>
      <c r="M42" s="3"/>
    </row>
    <row r="43" spans="1:13" x14ac:dyDescent="0.25">
      <c r="A43" s="107"/>
      <c r="B43" s="108" t="s">
        <v>36</v>
      </c>
      <c r="C43" s="29"/>
      <c r="D43" s="110">
        <v>19.310000000000002</v>
      </c>
      <c r="E43" s="110"/>
      <c r="F43" s="36">
        <f t="shared" ref="F43:F45" si="16">SUM(D43:E43)</f>
        <v>19.310000000000002</v>
      </c>
      <c r="G43" s="110"/>
      <c r="H43" s="112"/>
      <c r="I43" s="40">
        <f t="shared" ref="I43:I45" si="17">SUM(G43:H43)</f>
        <v>0</v>
      </c>
      <c r="J43" s="42">
        <f t="shared" ref="J43:J45" si="18">C43+F43+I43</f>
        <v>19.310000000000002</v>
      </c>
      <c r="L43" s="3"/>
      <c r="M43" s="3"/>
    </row>
    <row r="44" spans="1:13" x14ac:dyDescent="0.25">
      <c r="A44" s="107"/>
      <c r="B44" s="108" t="s">
        <v>37</v>
      </c>
      <c r="C44" s="29"/>
      <c r="D44" s="110">
        <v>1.67</v>
      </c>
      <c r="E44" s="110"/>
      <c r="F44" s="36">
        <f t="shared" si="16"/>
        <v>1.67</v>
      </c>
      <c r="G44" s="110"/>
      <c r="H44" s="112"/>
      <c r="I44" s="40">
        <f t="shared" si="17"/>
        <v>0</v>
      </c>
      <c r="J44" s="42">
        <f t="shared" si="18"/>
        <v>1.67</v>
      </c>
      <c r="L44" s="3"/>
      <c r="M44" s="3"/>
    </row>
    <row r="45" spans="1:13" x14ac:dyDescent="0.25">
      <c r="A45" s="107"/>
      <c r="B45" s="108" t="s">
        <v>172</v>
      </c>
      <c r="C45" s="29"/>
      <c r="D45" s="110"/>
      <c r="E45" s="110"/>
      <c r="F45" s="36">
        <f t="shared" si="16"/>
        <v>0</v>
      </c>
      <c r="G45" s="110">
        <v>5.79</v>
      </c>
      <c r="H45" s="112"/>
      <c r="I45" s="40">
        <f t="shared" si="17"/>
        <v>5.79</v>
      </c>
      <c r="J45" s="42">
        <f t="shared" si="18"/>
        <v>5.79</v>
      </c>
      <c r="L45" s="3"/>
      <c r="M45" s="3"/>
    </row>
    <row r="46" spans="1:13" x14ac:dyDescent="0.25">
      <c r="A46" s="23" t="s">
        <v>38</v>
      </c>
      <c r="B46" s="33"/>
      <c r="C46" s="114">
        <f>SUM(C42:C45)</f>
        <v>0</v>
      </c>
      <c r="D46" s="24">
        <f t="shared" ref="D46:J46" si="19">SUM(D42:D45)</f>
        <v>30.440000000000005</v>
      </c>
      <c r="E46" s="114">
        <f t="shared" si="19"/>
        <v>0</v>
      </c>
      <c r="F46" s="24">
        <f t="shared" si="19"/>
        <v>30.440000000000005</v>
      </c>
      <c r="G46" s="24">
        <f t="shared" si="19"/>
        <v>5.79</v>
      </c>
      <c r="H46" s="114">
        <f t="shared" si="19"/>
        <v>0</v>
      </c>
      <c r="I46" s="24">
        <f t="shared" si="19"/>
        <v>5.79</v>
      </c>
      <c r="J46" s="25">
        <f t="shared" si="19"/>
        <v>36.230000000000004</v>
      </c>
    </row>
    <row r="47" spans="1:13" x14ac:dyDescent="0.25">
      <c r="A47" s="107" t="s">
        <v>39</v>
      </c>
      <c r="B47" s="108" t="s">
        <v>40</v>
      </c>
      <c r="C47" s="29"/>
      <c r="D47" s="110"/>
      <c r="E47" s="110"/>
      <c r="F47" s="36">
        <f>SUM(D47:E47)</f>
        <v>0</v>
      </c>
      <c r="G47" s="110">
        <v>29.99</v>
      </c>
      <c r="H47" s="112">
        <v>265.12</v>
      </c>
      <c r="I47" s="40">
        <f>SUM(G47:H47)</f>
        <v>295.11</v>
      </c>
      <c r="J47" s="42">
        <f>C47+F47+I47</f>
        <v>295.11</v>
      </c>
      <c r="L47" s="3"/>
      <c r="M47" s="3"/>
    </row>
    <row r="48" spans="1:13" x14ac:dyDescent="0.25">
      <c r="A48" s="107"/>
      <c r="B48" s="108" t="s">
        <v>41</v>
      </c>
      <c r="C48" s="29"/>
      <c r="D48" s="110"/>
      <c r="E48" s="110"/>
      <c r="F48" s="36">
        <f>SUM(D48:E48)</f>
        <v>0</v>
      </c>
      <c r="G48" s="110"/>
      <c r="H48" s="112">
        <v>29.96</v>
      </c>
      <c r="I48" s="40">
        <f>SUM(G48:H48)</f>
        <v>29.96</v>
      </c>
      <c r="J48" s="42">
        <f>C48+F48+I48</f>
        <v>29.96</v>
      </c>
      <c r="L48" s="3"/>
      <c r="M48" s="3"/>
    </row>
    <row r="49" spans="1:13" x14ac:dyDescent="0.25">
      <c r="A49" s="23" t="s">
        <v>42</v>
      </c>
      <c r="B49" s="33"/>
      <c r="C49" s="114">
        <f>SUM(C47:C48)</f>
        <v>0</v>
      </c>
      <c r="D49" s="114">
        <f t="shared" ref="D49:J49" si="20">SUM(D47:D48)</f>
        <v>0</v>
      </c>
      <c r="E49" s="114">
        <f t="shared" si="20"/>
        <v>0</v>
      </c>
      <c r="F49" s="114">
        <f t="shared" si="20"/>
        <v>0</v>
      </c>
      <c r="G49" s="24">
        <f t="shared" si="20"/>
        <v>29.99</v>
      </c>
      <c r="H49" s="24">
        <f t="shared" si="20"/>
        <v>295.08</v>
      </c>
      <c r="I49" s="24">
        <f t="shared" si="20"/>
        <v>325.07</v>
      </c>
      <c r="J49" s="25">
        <f t="shared" si="20"/>
        <v>325.07</v>
      </c>
    </row>
    <row r="50" spans="1:13" x14ac:dyDescent="0.25">
      <c r="A50" s="107" t="s">
        <v>43</v>
      </c>
      <c r="B50" s="108" t="s">
        <v>44</v>
      </c>
      <c r="C50" s="29"/>
      <c r="D50" s="110">
        <v>58</v>
      </c>
      <c r="E50" s="110">
        <v>8</v>
      </c>
      <c r="F50" s="36">
        <f>SUM(D50:E50)</f>
        <v>66</v>
      </c>
      <c r="G50" s="110"/>
      <c r="H50" s="112"/>
      <c r="I50" s="40">
        <f>SUM(G50:H50)</f>
        <v>0</v>
      </c>
      <c r="J50" s="42">
        <f>C50+F50+I50</f>
        <v>66</v>
      </c>
      <c r="L50" s="3"/>
      <c r="M50" s="3"/>
    </row>
    <row r="51" spans="1:13" x14ac:dyDescent="0.25">
      <c r="A51" s="107"/>
      <c r="B51" s="108" t="s">
        <v>45</v>
      </c>
      <c r="C51" s="29"/>
      <c r="D51" s="110">
        <v>197</v>
      </c>
      <c r="E51" s="110">
        <v>1334</v>
      </c>
      <c r="F51" s="36">
        <f t="shared" ref="F51:F53" si="21">SUM(D51:E51)</f>
        <v>1531</v>
      </c>
      <c r="G51" s="110"/>
      <c r="H51" s="112"/>
      <c r="I51" s="40">
        <f t="shared" ref="I51:I53" si="22">SUM(G51:H51)</f>
        <v>0</v>
      </c>
      <c r="J51" s="42">
        <f t="shared" ref="J51:J53" si="23">C51+F51+I51</f>
        <v>1531</v>
      </c>
      <c r="L51" s="3"/>
      <c r="M51" s="3"/>
    </row>
    <row r="52" spans="1:13" x14ac:dyDescent="0.25">
      <c r="A52" s="107"/>
      <c r="B52" s="108" t="s">
        <v>46</v>
      </c>
      <c r="C52" s="29"/>
      <c r="D52" s="110">
        <v>1171</v>
      </c>
      <c r="E52" s="110">
        <v>29</v>
      </c>
      <c r="F52" s="36">
        <f t="shared" si="21"/>
        <v>1200</v>
      </c>
      <c r="G52" s="110"/>
      <c r="H52" s="112"/>
      <c r="I52" s="40">
        <f t="shared" si="22"/>
        <v>0</v>
      </c>
      <c r="J52" s="42">
        <f t="shared" si="23"/>
        <v>1200</v>
      </c>
      <c r="L52" s="3"/>
      <c r="M52" s="3"/>
    </row>
    <row r="53" spans="1:13" x14ac:dyDescent="0.25">
      <c r="A53" s="107"/>
      <c r="B53" s="108" t="s">
        <v>47</v>
      </c>
      <c r="C53" s="29"/>
      <c r="D53" s="110">
        <v>283</v>
      </c>
      <c r="E53" s="110">
        <v>109</v>
      </c>
      <c r="F53" s="36">
        <f t="shared" si="21"/>
        <v>392</v>
      </c>
      <c r="G53" s="110"/>
      <c r="H53" s="112"/>
      <c r="I53" s="40">
        <f t="shared" si="22"/>
        <v>0</v>
      </c>
      <c r="J53" s="42">
        <f t="shared" si="23"/>
        <v>392</v>
      </c>
      <c r="L53" s="3"/>
      <c r="M53" s="3"/>
    </row>
    <row r="54" spans="1:13" x14ac:dyDescent="0.25">
      <c r="A54" s="23" t="s">
        <v>48</v>
      </c>
      <c r="B54" s="33"/>
      <c r="C54" s="114">
        <f>SUM(C50:C53)</f>
        <v>0</v>
      </c>
      <c r="D54" s="24">
        <f t="shared" ref="D54:J54" si="24">SUM(D50:D53)</f>
        <v>1709</v>
      </c>
      <c r="E54" s="24">
        <f t="shared" si="24"/>
        <v>1480</v>
      </c>
      <c r="F54" s="24">
        <f t="shared" si="24"/>
        <v>3189</v>
      </c>
      <c r="G54" s="114">
        <f t="shared" si="24"/>
        <v>0</v>
      </c>
      <c r="H54" s="114">
        <f t="shared" si="24"/>
        <v>0</v>
      </c>
      <c r="I54" s="114">
        <f t="shared" si="24"/>
        <v>0</v>
      </c>
      <c r="J54" s="25">
        <f t="shared" si="24"/>
        <v>3189</v>
      </c>
    </row>
    <row r="55" spans="1:13" x14ac:dyDescent="0.25">
      <c r="A55" s="107" t="s">
        <v>49</v>
      </c>
      <c r="B55" s="108" t="s">
        <v>49</v>
      </c>
      <c r="C55" s="29">
        <v>94.73</v>
      </c>
      <c r="D55" s="110"/>
      <c r="E55" s="110">
        <v>10.84</v>
      </c>
      <c r="F55" s="36">
        <f>SUM(D55:E55)</f>
        <v>10.84</v>
      </c>
      <c r="G55" s="110">
        <v>129.4</v>
      </c>
      <c r="H55" s="112"/>
      <c r="I55" s="40">
        <f>SUM(G55:H55)</f>
        <v>129.4</v>
      </c>
      <c r="J55" s="42">
        <f>C55+F55+I55</f>
        <v>234.97000000000003</v>
      </c>
      <c r="L55" s="3"/>
      <c r="M55" s="3"/>
    </row>
    <row r="56" spans="1:13" x14ac:dyDescent="0.25">
      <c r="A56" s="23" t="s">
        <v>50</v>
      </c>
      <c r="B56" s="33"/>
      <c r="C56" s="24">
        <f>C55</f>
        <v>94.73</v>
      </c>
      <c r="D56" s="114">
        <f t="shared" ref="D56:J56" si="25">D55</f>
        <v>0</v>
      </c>
      <c r="E56" s="24">
        <f t="shared" si="25"/>
        <v>10.84</v>
      </c>
      <c r="F56" s="24">
        <f t="shared" si="25"/>
        <v>10.84</v>
      </c>
      <c r="G56" s="24">
        <f t="shared" si="25"/>
        <v>129.4</v>
      </c>
      <c r="H56" s="114">
        <f t="shared" si="25"/>
        <v>0</v>
      </c>
      <c r="I56" s="24">
        <f t="shared" si="25"/>
        <v>129.4</v>
      </c>
      <c r="J56" s="25">
        <f t="shared" si="25"/>
        <v>234.97000000000003</v>
      </c>
    </row>
    <row r="57" spans="1:13" x14ac:dyDescent="0.25">
      <c r="A57" s="21" t="s">
        <v>51</v>
      </c>
      <c r="B57" s="17" t="s">
        <v>51</v>
      </c>
      <c r="C57" s="29"/>
      <c r="D57" s="18"/>
      <c r="E57" s="18"/>
      <c r="F57" s="29"/>
      <c r="G57" s="37">
        <v>19.040000000000006</v>
      </c>
      <c r="H57" s="37">
        <v>229.29999999999998</v>
      </c>
      <c r="I57" s="29">
        <f>SUM(G57:H57)</f>
        <v>248.33999999999997</v>
      </c>
      <c r="J57" s="26">
        <f>C57+F57+I57</f>
        <v>248.33999999999997</v>
      </c>
    </row>
    <row r="58" spans="1:13" x14ac:dyDescent="0.25">
      <c r="A58" s="23" t="s">
        <v>52</v>
      </c>
      <c r="B58" s="33"/>
      <c r="C58" s="114">
        <f>C57</f>
        <v>0</v>
      </c>
      <c r="D58" s="114">
        <f t="shared" ref="D58:J58" si="26">D57</f>
        <v>0</v>
      </c>
      <c r="E58" s="114">
        <f t="shared" si="26"/>
        <v>0</v>
      </c>
      <c r="F58" s="114">
        <f t="shared" si="26"/>
        <v>0</v>
      </c>
      <c r="G58" s="24">
        <f t="shared" si="26"/>
        <v>19.040000000000006</v>
      </c>
      <c r="H58" s="24">
        <f t="shared" si="26"/>
        <v>229.29999999999998</v>
      </c>
      <c r="I58" s="24">
        <f t="shared" si="26"/>
        <v>248.33999999999997</v>
      </c>
      <c r="J58" s="25">
        <f t="shared" si="26"/>
        <v>248.33999999999997</v>
      </c>
    </row>
    <row r="59" spans="1:13" x14ac:dyDescent="0.25">
      <c r="A59" s="21" t="s">
        <v>60</v>
      </c>
      <c r="B59" s="17" t="s">
        <v>60</v>
      </c>
      <c r="C59" s="29"/>
      <c r="D59" s="18"/>
      <c r="E59" s="18"/>
      <c r="F59" s="29"/>
      <c r="G59" s="34">
        <v>39.130000000000003</v>
      </c>
      <c r="H59" s="18"/>
      <c r="I59" s="29">
        <f>SUM(G59:H59)</f>
        <v>39.130000000000003</v>
      </c>
      <c r="J59" s="26">
        <f>C59+F59+I59</f>
        <v>39.130000000000003</v>
      </c>
    </row>
    <row r="60" spans="1:13" x14ac:dyDescent="0.25">
      <c r="A60" s="23" t="s">
        <v>61</v>
      </c>
      <c r="B60" s="33"/>
      <c r="C60" s="114">
        <f>C59</f>
        <v>0</v>
      </c>
      <c r="D60" s="114">
        <f t="shared" ref="D60:J60" si="27">D59</f>
        <v>0</v>
      </c>
      <c r="E60" s="114">
        <f t="shared" si="27"/>
        <v>0</v>
      </c>
      <c r="F60" s="114">
        <f t="shared" si="27"/>
        <v>0</v>
      </c>
      <c r="G60" s="24">
        <f t="shared" si="27"/>
        <v>39.130000000000003</v>
      </c>
      <c r="H60" s="114">
        <f t="shared" si="27"/>
        <v>0</v>
      </c>
      <c r="I60" s="24">
        <f t="shared" si="27"/>
        <v>39.130000000000003</v>
      </c>
      <c r="J60" s="25">
        <f t="shared" si="27"/>
        <v>39.130000000000003</v>
      </c>
    </row>
    <row r="61" spans="1:13" x14ac:dyDescent="0.25">
      <c r="A61" s="21" t="s">
        <v>53</v>
      </c>
      <c r="B61" s="17" t="s">
        <v>53</v>
      </c>
      <c r="C61" s="29"/>
      <c r="D61" s="34">
        <v>4.6500000000000004</v>
      </c>
      <c r="E61" s="34">
        <v>87.77000000000001</v>
      </c>
      <c r="F61" s="29">
        <f>SUM(D61:E61)</f>
        <v>92.420000000000016</v>
      </c>
      <c r="G61" s="34">
        <v>6.32</v>
      </c>
      <c r="H61" s="34">
        <v>17.87</v>
      </c>
      <c r="I61" s="29">
        <f>SUM(G61:H61)</f>
        <v>24.19</v>
      </c>
      <c r="J61" s="26">
        <f>C61+F61+I61</f>
        <v>116.61000000000001</v>
      </c>
    </row>
    <row r="62" spans="1:13" x14ac:dyDescent="0.25">
      <c r="A62" s="23" t="s">
        <v>54</v>
      </c>
      <c r="B62" s="33"/>
      <c r="C62" s="114">
        <f>C61</f>
        <v>0</v>
      </c>
      <c r="D62" s="24">
        <f t="shared" ref="D62:J62" si="28">D61</f>
        <v>4.6500000000000004</v>
      </c>
      <c r="E62" s="24">
        <f t="shared" si="28"/>
        <v>87.77000000000001</v>
      </c>
      <c r="F62" s="24">
        <f t="shared" si="28"/>
        <v>92.420000000000016</v>
      </c>
      <c r="G62" s="24">
        <f t="shared" si="28"/>
        <v>6.32</v>
      </c>
      <c r="H62" s="24">
        <f t="shared" si="28"/>
        <v>17.87</v>
      </c>
      <c r="I62" s="24">
        <f t="shared" si="28"/>
        <v>24.19</v>
      </c>
      <c r="J62" s="25">
        <f t="shared" si="28"/>
        <v>116.61000000000001</v>
      </c>
    </row>
    <row r="63" spans="1:13" x14ac:dyDescent="0.25">
      <c r="A63" s="21" t="s">
        <v>55</v>
      </c>
      <c r="B63" s="17" t="s">
        <v>56</v>
      </c>
      <c r="C63" s="29"/>
      <c r="D63" s="18"/>
      <c r="E63" s="18"/>
      <c r="F63" s="29"/>
      <c r="G63" s="18"/>
      <c r="H63" s="18"/>
      <c r="I63" s="29"/>
      <c r="J63" s="26"/>
    </row>
    <row r="64" spans="1:13" x14ac:dyDescent="0.25">
      <c r="A64" s="21"/>
      <c r="B64" s="17" t="s">
        <v>57</v>
      </c>
      <c r="C64" s="29"/>
      <c r="D64" s="18"/>
      <c r="E64" s="18"/>
      <c r="F64" s="29"/>
      <c r="G64" s="18"/>
      <c r="H64" s="18"/>
      <c r="I64" s="29"/>
      <c r="J64" s="26"/>
    </row>
    <row r="65" spans="1:10" x14ac:dyDescent="0.25">
      <c r="A65" s="21"/>
      <c r="B65" s="17" t="s">
        <v>58</v>
      </c>
      <c r="C65" s="29"/>
      <c r="D65" s="18"/>
      <c r="E65" s="18"/>
      <c r="F65" s="29"/>
      <c r="G65" s="18"/>
      <c r="H65" s="18"/>
      <c r="I65" s="29"/>
      <c r="J65" s="26"/>
    </row>
    <row r="66" spans="1:10" x14ac:dyDescent="0.25">
      <c r="A66" s="23" t="s">
        <v>59</v>
      </c>
      <c r="B66" s="33"/>
      <c r="C66" s="114">
        <f>SUM(C63:C65)</f>
        <v>0</v>
      </c>
      <c r="D66" s="114">
        <f t="shared" ref="D66:J66" si="29">SUM(D63:D65)</f>
        <v>0</v>
      </c>
      <c r="E66" s="114">
        <f t="shared" si="29"/>
        <v>0</v>
      </c>
      <c r="F66" s="114">
        <f t="shared" si="29"/>
        <v>0</v>
      </c>
      <c r="G66" s="114">
        <f t="shared" si="29"/>
        <v>0</v>
      </c>
      <c r="H66" s="114">
        <f t="shared" si="29"/>
        <v>0</v>
      </c>
      <c r="I66" s="114">
        <f t="shared" si="29"/>
        <v>0</v>
      </c>
      <c r="J66" s="115">
        <f t="shared" si="29"/>
        <v>0</v>
      </c>
    </row>
    <row r="67" spans="1:10" ht="15.75" thickBot="1" x14ac:dyDescent="0.3">
      <c r="A67" s="27" t="s">
        <v>148</v>
      </c>
      <c r="B67" s="103"/>
      <c r="C67" s="28">
        <f>C14+C17+C19+C23+C26+C28+C38+C41+C46+C49+C54+C56+C58+C60+C62+C66</f>
        <v>1880.1699999999998</v>
      </c>
      <c r="D67" s="28">
        <f t="shared" ref="D67:J67" si="30">D14+D17+D19+D23+D26+D28+D38+D41+D46+D49+D54+D56+D58+D60+D62+D66</f>
        <v>3948.5600000000004</v>
      </c>
      <c r="E67" s="28">
        <f t="shared" si="30"/>
        <v>2365.9500000000003</v>
      </c>
      <c r="F67" s="28">
        <f t="shared" si="30"/>
        <v>6314.51</v>
      </c>
      <c r="G67" s="28">
        <f t="shared" si="30"/>
        <v>1946.6599999999999</v>
      </c>
      <c r="H67" s="28">
        <f t="shared" si="30"/>
        <v>3617.45</v>
      </c>
      <c r="I67" s="28">
        <f t="shared" si="30"/>
        <v>5564.1099999999988</v>
      </c>
      <c r="J67" s="104">
        <f t="shared" si="30"/>
        <v>13758.789999999999</v>
      </c>
    </row>
    <row r="68" spans="1:10" x14ac:dyDescent="0.25">
      <c r="A68" s="6"/>
      <c r="C68" s="7"/>
      <c r="D68" s="7"/>
      <c r="E68" s="7"/>
      <c r="F68" s="7"/>
      <c r="G68" s="7"/>
      <c r="H68" s="7"/>
      <c r="I68" s="7"/>
      <c r="J68" s="7"/>
    </row>
    <row r="70" spans="1:10" x14ac:dyDescent="0.25">
      <c r="A70" s="10" t="s">
        <v>62</v>
      </c>
    </row>
    <row r="71" spans="1:10" ht="15.75" thickBot="1" x14ac:dyDescent="0.3">
      <c r="H71" s="3"/>
    </row>
    <row r="72" spans="1:10" ht="29.25" thickBot="1" x14ac:dyDescent="0.3">
      <c r="A72" s="30" t="s">
        <v>1</v>
      </c>
      <c r="B72" s="31" t="s">
        <v>2</v>
      </c>
      <c r="C72" s="31" t="s">
        <v>145</v>
      </c>
      <c r="D72" s="31" t="s">
        <v>6</v>
      </c>
      <c r="E72" s="31" t="s">
        <v>4</v>
      </c>
      <c r="F72" s="32" t="s">
        <v>148</v>
      </c>
      <c r="H72" s="8"/>
    </row>
    <row r="73" spans="1:10" x14ac:dyDescent="0.25">
      <c r="A73" s="119" t="s">
        <v>166</v>
      </c>
      <c r="B73" s="106" t="s">
        <v>169</v>
      </c>
      <c r="C73" s="106"/>
      <c r="D73" s="120"/>
      <c r="E73" s="120">
        <v>93.580000000000013</v>
      </c>
      <c r="F73" s="116">
        <f>SUM(C73:E73)</f>
        <v>93.580000000000013</v>
      </c>
      <c r="H73" s="8"/>
    </row>
    <row r="74" spans="1:10" x14ac:dyDescent="0.25">
      <c r="A74" s="117" t="s">
        <v>167</v>
      </c>
      <c r="B74" s="19"/>
      <c r="C74" s="19">
        <f>C73</f>
        <v>0</v>
      </c>
      <c r="D74" s="19">
        <f>D73</f>
        <v>0</v>
      </c>
      <c r="E74" s="19">
        <f>E73</f>
        <v>93.580000000000013</v>
      </c>
      <c r="F74" s="118">
        <f>SUM(C74:E74)</f>
        <v>93.580000000000013</v>
      </c>
      <c r="H74" s="8"/>
    </row>
    <row r="75" spans="1:10" x14ac:dyDescent="0.25">
      <c r="A75" s="121" t="s">
        <v>8</v>
      </c>
      <c r="B75" s="108" t="s">
        <v>8</v>
      </c>
      <c r="C75" s="108"/>
      <c r="D75" s="108"/>
      <c r="E75" s="122">
        <v>210.67000000000002</v>
      </c>
      <c r="F75" s="64">
        <f>SUM(C75:E75)</f>
        <v>210.67000000000002</v>
      </c>
      <c r="H75" s="3"/>
    </row>
    <row r="76" spans="1:10" x14ac:dyDescent="0.25">
      <c r="A76" s="117" t="s">
        <v>9</v>
      </c>
      <c r="B76" s="19"/>
      <c r="C76" s="19">
        <f>C75</f>
        <v>0</v>
      </c>
      <c r="D76" s="19">
        <f t="shared" ref="D76:E76" si="31">D75</f>
        <v>0</v>
      </c>
      <c r="E76" s="19">
        <f t="shared" si="31"/>
        <v>210.67000000000002</v>
      </c>
      <c r="F76" s="118">
        <f>SUM(C76:E76)</f>
        <v>210.67000000000002</v>
      </c>
      <c r="H76" s="3"/>
    </row>
    <row r="77" spans="1:10" x14ac:dyDescent="0.25">
      <c r="A77" s="121" t="s">
        <v>18</v>
      </c>
      <c r="B77" s="108" t="s">
        <v>18</v>
      </c>
      <c r="C77" s="108"/>
      <c r="D77" s="122">
        <v>12.55</v>
      </c>
      <c r="E77" s="108"/>
      <c r="F77" s="64">
        <f t="shared" ref="F77" si="32">SUM(C77:E77)</f>
        <v>12.55</v>
      </c>
      <c r="H77" s="3"/>
    </row>
    <row r="78" spans="1:10" x14ac:dyDescent="0.25">
      <c r="A78" s="117" t="s">
        <v>19</v>
      </c>
      <c r="B78" s="19"/>
      <c r="C78" s="19">
        <f>C77</f>
        <v>0</v>
      </c>
      <c r="D78" s="19">
        <f t="shared" ref="D78:E78" si="33">D77</f>
        <v>12.55</v>
      </c>
      <c r="E78" s="19">
        <f t="shared" si="33"/>
        <v>0</v>
      </c>
      <c r="F78" s="118">
        <f>SUM(C78:E78)</f>
        <v>12.55</v>
      </c>
    </row>
    <row r="79" spans="1:10" x14ac:dyDescent="0.25">
      <c r="A79" s="121" t="s">
        <v>20</v>
      </c>
      <c r="B79" s="108" t="s">
        <v>21</v>
      </c>
      <c r="C79" s="122">
        <v>212.59</v>
      </c>
      <c r="D79" s="108"/>
      <c r="E79" s="122">
        <v>15</v>
      </c>
      <c r="F79" s="64">
        <f>SUM(C79:E79)</f>
        <v>227.59</v>
      </c>
    </row>
    <row r="80" spans="1:10" x14ac:dyDescent="0.25">
      <c r="A80" s="121"/>
      <c r="B80" s="108" t="s">
        <v>22</v>
      </c>
      <c r="C80" s="122">
        <v>382.03</v>
      </c>
      <c r="D80" s="108"/>
      <c r="E80" s="122">
        <v>17</v>
      </c>
      <c r="F80" s="64">
        <f t="shared" ref="F80:F96" si="34">SUM(C80:E80)</f>
        <v>399.03</v>
      </c>
    </row>
    <row r="81" spans="1:6" x14ac:dyDescent="0.25">
      <c r="A81" s="121"/>
      <c r="B81" s="108" t="s">
        <v>23</v>
      </c>
      <c r="C81" s="122">
        <v>576.1</v>
      </c>
      <c r="D81" s="108"/>
      <c r="E81" s="122"/>
      <c r="F81" s="64">
        <f t="shared" si="34"/>
        <v>576.1</v>
      </c>
    </row>
    <row r="82" spans="1:6" x14ac:dyDescent="0.25">
      <c r="A82" s="121"/>
      <c r="B82" s="108" t="s">
        <v>24</v>
      </c>
      <c r="C82" s="122">
        <v>219.88</v>
      </c>
      <c r="D82" s="108"/>
      <c r="E82" s="122">
        <v>5</v>
      </c>
      <c r="F82" s="64">
        <f t="shared" si="34"/>
        <v>224.88</v>
      </c>
    </row>
    <row r="83" spans="1:6" x14ac:dyDescent="0.25">
      <c r="A83" s="121"/>
      <c r="B83" s="108" t="s">
        <v>26</v>
      </c>
      <c r="C83" s="122">
        <v>118.75</v>
      </c>
      <c r="D83" s="108"/>
      <c r="E83" s="122">
        <v>568.19000000000005</v>
      </c>
      <c r="F83" s="64">
        <f t="shared" si="34"/>
        <v>686.94</v>
      </c>
    </row>
    <row r="84" spans="1:6" x14ac:dyDescent="0.25">
      <c r="A84" s="121"/>
      <c r="B84" s="108" t="s">
        <v>27</v>
      </c>
      <c r="C84" s="122">
        <v>1111.68</v>
      </c>
      <c r="D84" s="108"/>
      <c r="E84" s="122"/>
      <c r="F84" s="64">
        <f t="shared" si="34"/>
        <v>1111.68</v>
      </c>
    </row>
    <row r="85" spans="1:6" x14ac:dyDescent="0.25">
      <c r="A85" s="121"/>
      <c r="B85" s="108" t="s">
        <v>28</v>
      </c>
      <c r="C85" s="122">
        <v>80.14</v>
      </c>
      <c r="D85" s="108"/>
      <c r="E85" s="122"/>
      <c r="F85" s="64">
        <f t="shared" si="34"/>
        <v>80.14</v>
      </c>
    </row>
    <row r="86" spans="1:6" x14ac:dyDescent="0.25">
      <c r="A86" s="121"/>
      <c r="B86" s="108" t="s">
        <v>29</v>
      </c>
      <c r="C86" s="122">
        <v>865.83</v>
      </c>
      <c r="D86" s="108"/>
      <c r="E86" s="122"/>
      <c r="F86" s="64">
        <f t="shared" si="34"/>
        <v>865.83</v>
      </c>
    </row>
    <row r="87" spans="1:6" x14ac:dyDescent="0.25">
      <c r="A87" s="117" t="s">
        <v>30</v>
      </c>
      <c r="B87" s="19"/>
      <c r="C87" s="19">
        <f>SUM(C79:C86)</f>
        <v>3566.9999999999995</v>
      </c>
      <c r="D87" s="19">
        <f>SUM(D79:D86)</f>
        <v>0</v>
      </c>
      <c r="E87" s="19">
        <f>SUM(E79:E86)</f>
        <v>605.19000000000005</v>
      </c>
      <c r="F87" s="118">
        <f t="shared" si="34"/>
        <v>4172.1899999999996</v>
      </c>
    </row>
    <row r="88" spans="1:6" x14ac:dyDescent="0.25">
      <c r="A88" s="121" t="s">
        <v>39</v>
      </c>
      <c r="B88" s="108" t="s">
        <v>40</v>
      </c>
      <c r="C88" s="108"/>
      <c r="D88" s="108"/>
      <c r="E88" s="123">
        <v>60.7</v>
      </c>
      <c r="F88" s="64">
        <f t="shared" si="34"/>
        <v>60.7</v>
      </c>
    </row>
    <row r="89" spans="1:6" x14ac:dyDescent="0.25">
      <c r="A89" s="121"/>
      <c r="B89" s="108" t="s">
        <v>41</v>
      </c>
      <c r="C89" s="108"/>
      <c r="D89" s="108"/>
      <c r="E89" s="123">
        <v>421.6</v>
      </c>
      <c r="F89" s="64">
        <f t="shared" si="34"/>
        <v>421.6</v>
      </c>
    </row>
    <row r="90" spans="1:6" x14ac:dyDescent="0.25">
      <c r="A90" s="117" t="s">
        <v>42</v>
      </c>
      <c r="B90" s="19"/>
      <c r="C90" s="19">
        <f>SUM(C88:C89)</f>
        <v>0</v>
      </c>
      <c r="D90" s="19">
        <f t="shared" ref="D90:E90" si="35">SUM(D88:D89)</f>
        <v>0</v>
      </c>
      <c r="E90" s="19">
        <f t="shared" si="35"/>
        <v>482.3</v>
      </c>
      <c r="F90" s="118">
        <f t="shared" si="34"/>
        <v>482.3</v>
      </c>
    </row>
    <row r="91" spans="1:6" x14ac:dyDescent="0.25">
      <c r="A91" s="121" t="s">
        <v>49</v>
      </c>
      <c r="B91" s="108" t="s">
        <v>49</v>
      </c>
      <c r="C91" s="108"/>
      <c r="D91" s="108"/>
      <c r="E91" s="122">
        <v>107.37</v>
      </c>
      <c r="F91" s="64">
        <f>SUM(C91:E91)</f>
        <v>107.37</v>
      </c>
    </row>
    <row r="92" spans="1:6" x14ac:dyDescent="0.25">
      <c r="A92" s="117" t="s">
        <v>50</v>
      </c>
      <c r="B92" s="19"/>
      <c r="C92" s="19"/>
      <c r="D92" s="19"/>
      <c r="E92" s="19">
        <f>E91</f>
        <v>107.37</v>
      </c>
      <c r="F92" s="118">
        <f>SUM(C92:E92)</f>
        <v>107.37</v>
      </c>
    </row>
    <row r="93" spans="1:6" x14ac:dyDescent="0.25">
      <c r="A93" s="121" t="s">
        <v>51</v>
      </c>
      <c r="B93" s="108" t="s">
        <v>51</v>
      </c>
      <c r="C93" s="108"/>
      <c r="D93" s="108"/>
      <c r="E93" s="122">
        <v>45.91</v>
      </c>
      <c r="F93" s="64">
        <f t="shared" si="34"/>
        <v>45.91</v>
      </c>
    </row>
    <row r="94" spans="1:6" x14ac:dyDescent="0.25">
      <c r="A94" s="117" t="s">
        <v>52</v>
      </c>
      <c r="B94" s="19"/>
      <c r="C94" s="19">
        <f>C93</f>
        <v>0</v>
      </c>
      <c r="D94" s="19">
        <f t="shared" ref="D94:E94" si="36">D93</f>
        <v>0</v>
      </c>
      <c r="E94" s="19">
        <f t="shared" si="36"/>
        <v>45.91</v>
      </c>
      <c r="F94" s="118">
        <f t="shared" si="34"/>
        <v>45.91</v>
      </c>
    </row>
    <row r="95" spans="1:6" x14ac:dyDescent="0.25">
      <c r="A95" s="121" t="s">
        <v>53</v>
      </c>
      <c r="B95" s="108" t="s">
        <v>53</v>
      </c>
      <c r="C95" s="108"/>
      <c r="D95" s="122">
        <v>47.319999999999993</v>
      </c>
      <c r="E95" s="122">
        <v>3.24</v>
      </c>
      <c r="F95" s="64">
        <f t="shared" si="34"/>
        <v>50.559999999999995</v>
      </c>
    </row>
    <row r="96" spans="1:6" x14ac:dyDescent="0.25">
      <c r="A96" s="117" t="s">
        <v>54</v>
      </c>
      <c r="B96" s="19"/>
      <c r="C96" s="19">
        <f>SUM(C95:C95)</f>
        <v>0</v>
      </c>
      <c r="D96" s="19">
        <f>SUM(D95:D95)</f>
        <v>47.319999999999993</v>
      </c>
      <c r="E96" s="19">
        <f>SUM(E95:E95)</f>
        <v>3.24</v>
      </c>
      <c r="F96" s="118">
        <f t="shared" si="34"/>
        <v>50.559999999999995</v>
      </c>
    </row>
    <row r="97" spans="1:6" ht="15.75" thickBot="1" x14ac:dyDescent="0.3">
      <c r="A97" s="27" t="s">
        <v>148</v>
      </c>
      <c r="B97" s="103"/>
      <c r="C97" s="28">
        <f>C76+C78+C87+C90+C94+C96</f>
        <v>3566.9999999999995</v>
      </c>
      <c r="D97" s="28">
        <f>D76+D78+D87+D90+D94+D96</f>
        <v>59.86999999999999</v>
      </c>
      <c r="E97" s="28">
        <f>E76+E78+E87+E90+E94+E96</f>
        <v>1347.3100000000002</v>
      </c>
      <c r="F97" s="104">
        <f>F76+F78+F87+F90+F94+F96</f>
        <v>4974.18</v>
      </c>
    </row>
  </sheetData>
  <mergeCells count="7">
    <mergeCell ref="I8:I9"/>
    <mergeCell ref="J8:J9"/>
    <mergeCell ref="A8:A9"/>
    <mergeCell ref="B8:B9"/>
    <mergeCell ref="D8:E8"/>
    <mergeCell ref="F8:F9"/>
    <mergeCell ref="G8:H8"/>
  </mergeCells>
  <pageMargins left="0.7" right="0.7" top="0.75" bottom="0.75" header="0.3" footer="0.3"/>
  <pageSetup paperSize="9" orientation="portrait" r:id="rId1"/>
  <ignoredErrors>
    <ignoredError sqref="A1:XFD1 A38:XFD38 A29:E37 G29:XFD37 A41:XFD54 A39:E40 G39:XFD40 A56:XFD1048576 A55:E55 G55:XFD55 A3:XFD28 A2:F2 H2:I2 K2:XFD2" formula="1"/>
    <ignoredError sqref="F29:F37 F39:F40 F55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2:W174"/>
  <sheetViews>
    <sheetView zoomScaleNormal="100" workbookViewId="0">
      <selection activeCell="I128" sqref="I128"/>
    </sheetView>
  </sheetViews>
  <sheetFormatPr baseColWidth="10" defaultRowHeight="15" x14ac:dyDescent="0.25"/>
  <cols>
    <col min="1" max="1" width="24.7109375" style="1" customWidth="1"/>
    <col min="2" max="11" width="17.140625" style="1" customWidth="1"/>
    <col min="12" max="12" width="13.140625" style="1" bestFit="1" customWidth="1"/>
    <col min="13" max="16384" width="11.42578125" style="1"/>
  </cols>
  <sheetData>
    <row r="2" spans="1:23" x14ac:dyDescent="0.25">
      <c r="D2" s="2"/>
      <c r="K2" s="9" t="s">
        <v>159</v>
      </c>
    </row>
    <row r="4" spans="1:23" x14ac:dyDescent="0.25">
      <c r="A4" s="4" t="s">
        <v>0</v>
      </c>
      <c r="B4" s="44"/>
    </row>
    <row r="5" spans="1:23" x14ac:dyDescent="0.25"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</row>
    <row r="6" spans="1:23" x14ac:dyDescent="0.25">
      <c r="A6" s="10" t="s">
        <v>65</v>
      </c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</row>
    <row r="7" spans="1:23" ht="15.75" thickBot="1" x14ac:dyDescent="0.3"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</row>
    <row r="8" spans="1:23" ht="28.5" x14ac:dyDescent="0.25">
      <c r="A8" s="161" t="s">
        <v>1</v>
      </c>
      <c r="B8" s="163" t="s">
        <v>2</v>
      </c>
      <c r="C8" s="165" t="s">
        <v>66</v>
      </c>
      <c r="D8" s="51" t="s">
        <v>145</v>
      </c>
      <c r="E8" s="167" t="s">
        <v>6</v>
      </c>
      <c r="F8" s="167"/>
      <c r="G8" s="153" t="s">
        <v>67</v>
      </c>
      <c r="H8" s="167" t="s">
        <v>4</v>
      </c>
      <c r="I8" s="167"/>
      <c r="J8" s="153" t="s">
        <v>5</v>
      </c>
      <c r="K8" s="159" t="s">
        <v>7</v>
      </c>
      <c r="M8" s="45"/>
      <c r="N8" s="46"/>
      <c r="O8" s="46"/>
      <c r="P8" s="46"/>
      <c r="Q8" s="46"/>
      <c r="R8" s="46"/>
      <c r="S8" s="46"/>
      <c r="T8" s="46"/>
      <c r="U8" s="46"/>
      <c r="V8" s="46"/>
      <c r="W8" s="45"/>
    </row>
    <row r="9" spans="1:23" ht="29.25" thickBot="1" x14ac:dyDescent="0.3">
      <c r="A9" s="162"/>
      <c r="B9" s="164"/>
      <c r="C9" s="166"/>
      <c r="D9" s="16" t="s">
        <v>149</v>
      </c>
      <c r="E9" s="49" t="s">
        <v>149</v>
      </c>
      <c r="F9" s="50" t="s">
        <v>150</v>
      </c>
      <c r="G9" s="158"/>
      <c r="H9" s="49" t="s">
        <v>149</v>
      </c>
      <c r="I9" s="50" t="s">
        <v>150</v>
      </c>
      <c r="J9" s="158"/>
      <c r="K9" s="160"/>
      <c r="M9" s="45"/>
      <c r="N9" s="46"/>
      <c r="O9" s="46"/>
      <c r="P9" s="46"/>
      <c r="Q9" s="46"/>
      <c r="R9" s="46"/>
      <c r="S9" s="46"/>
      <c r="T9" s="46"/>
      <c r="U9" s="46"/>
      <c r="V9" s="46"/>
      <c r="W9" s="45"/>
    </row>
    <row r="10" spans="1:23" x14ac:dyDescent="0.25">
      <c r="A10" s="121" t="s">
        <v>165</v>
      </c>
      <c r="B10" s="124" t="s">
        <v>161</v>
      </c>
      <c r="C10" s="108" t="s">
        <v>68</v>
      </c>
      <c r="D10" s="59"/>
      <c r="E10" s="108"/>
      <c r="F10" s="108"/>
      <c r="G10" s="59">
        <f>SUM(E10:F10)</f>
        <v>0</v>
      </c>
      <c r="H10" s="108"/>
      <c r="I10" s="123">
        <v>381</v>
      </c>
      <c r="J10" s="59">
        <f>SUM(H10:I10)</f>
        <v>381</v>
      </c>
      <c r="K10" s="60">
        <f>D10+G10+J10</f>
        <v>381</v>
      </c>
      <c r="M10" s="45"/>
      <c r="N10" s="45"/>
      <c r="O10" s="47"/>
      <c r="P10" s="47"/>
      <c r="Q10" s="47"/>
      <c r="R10" s="47"/>
      <c r="S10" s="47"/>
      <c r="T10" s="47"/>
      <c r="U10" s="47"/>
      <c r="V10" s="47"/>
      <c r="W10" s="45"/>
    </row>
    <row r="11" spans="1:23" x14ac:dyDescent="0.25">
      <c r="A11" s="121"/>
      <c r="B11" s="33" t="s">
        <v>173</v>
      </c>
      <c r="C11" s="33"/>
      <c r="D11" s="33"/>
      <c r="E11" s="33"/>
      <c r="F11" s="33"/>
      <c r="G11" s="33">
        <f t="shared" ref="G11:G17" si="0">SUM(E11:F11)</f>
        <v>0</v>
      </c>
      <c r="H11" s="33"/>
      <c r="I11" s="62">
        <v>381</v>
      </c>
      <c r="J11" s="33">
        <f t="shared" ref="J11:J17" si="1">SUM(H11:I11)</f>
        <v>381</v>
      </c>
      <c r="K11" s="53">
        <f t="shared" ref="K11:K17" si="2">D11+G11+J11</f>
        <v>381</v>
      </c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</row>
    <row r="12" spans="1:23" x14ac:dyDescent="0.25">
      <c r="A12" s="121"/>
      <c r="B12" s="124" t="s">
        <v>162</v>
      </c>
      <c r="C12" s="108" t="s">
        <v>68</v>
      </c>
      <c r="D12" s="59"/>
      <c r="E12" s="108"/>
      <c r="F12" s="108"/>
      <c r="G12" s="59">
        <f t="shared" si="0"/>
        <v>0</v>
      </c>
      <c r="H12" s="108"/>
      <c r="I12" s="123">
        <v>273</v>
      </c>
      <c r="J12" s="59">
        <f t="shared" si="1"/>
        <v>273</v>
      </c>
      <c r="K12" s="60">
        <f t="shared" si="2"/>
        <v>273</v>
      </c>
      <c r="M12" s="45"/>
      <c r="N12" s="45"/>
      <c r="O12" s="47"/>
      <c r="P12" s="47"/>
      <c r="Q12" s="47"/>
      <c r="R12" s="47"/>
      <c r="S12" s="47"/>
      <c r="T12" s="47"/>
      <c r="U12" s="47"/>
      <c r="V12" s="47"/>
      <c r="W12" s="45"/>
    </row>
    <row r="13" spans="1:23" x14ac:dyDescent="0.25">
      <c r="A13" s="121"/>
      <c r="B13" s="33" t="s">
        <v>174</v>
      </c>
      <c r="C13" s="33"/>
      <c r="D13" s="33"/>
      <c r="E13" s="33"/>
      <c r="F13" s="33"/>
      <c r="G13" s="33">
        <f t="shared" si="0"/>
        <v>0</v>
      </c>
      <c r="H13" s="33"/>
      <c r="I13" s="62">
        <v>273</v>
      </c>
      <c r="J13" s="33">
        <f t="shared" si="1"/>
        <v>273</v>
      </c>
      <c r="K13" s="53">
        <f t="shared" si="2"/>
        <v>273</v>
      </c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</row>
    <row r="14" spans="1:23" x14ac:dyDescent="0.25">
      <c r="A14" s="121"/>
      <c r="B14" s="124" t="s">
        <v>163</v>
      </c>
      <c r="C14" s="108" t="s">
        <v>68</v>
      </c>
      <c r="D14" s="59"/>
      <c r="E14" s="108"/>
      <c r="F14" s="108"/>
      <c r="G14" s="59">
        <f t="shared" si="0"/>
        <v>0</v>
      </c>
      <c r="H14" s="108"/>
      <c r="I14" s="123">
        <v>183</v>
      </c>
      <c r="J14" s="59">
        <f t="shared" si="1"/>
        <v>183</v>
      </c>
      <c r="K14" s="60">
        <f t="shared" si="2"/>
        <v>183</v>
      </c>
      <c r="M14" s="45"/>
      <c r="N14" s="45"/>
      <c r="O14" s="47"/>
      <c r="P14" s="47"/>
      <c r="Q14" s="47"/>
      <c r="R14" s="47"/>
      <c r="S14" s="47"/>
      <c r="T14" s="47"/>
      <c r="U14" s="47"/>
      <c r="V14" s="47"/>
      <c r="W14" s="45"/>
    </row>
    <row r="15" spans="1:23" x14ac:dyDescent="0.25">
      <c r="A15" s="121"/>
      <c r="B15" s="33" t="s">
        <v>175</v>
      </c>
      <c r="C15" s="33"/>
      <c r="D15" s="33"/>
      <c r="E15" s="33"/>
      <c r="F15" s="33"/>
      <c r="G15" s="33">
        <f t="shared" si="0"/>
        <v>0</v>
      </c>
      <c r="H15" s="33"/>
      <c r="I15" s="62">
        <v>183</v>
      </c>
      <c r="J15" s="33">
        <f t="shared" si="1"/>
        <v>183</v>
      </c>
      <c r="K15" s="53">
        <f t="shared" si="2"/>
        <v>183</v>
      </c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</row>
    <row r="16" spans="1:23" x14ac:dyDescent="0.25">
      <c r="A16" s="121"/>
      <c r="B16" s="124" t="s">
        <v>164</v>
      </c>
      <c r="C16" s="108" t="s">
        <v>68</v>
      </c>
      <c r="D16" s="59"/>
      <c r="E16" s="108"/>
      <c r="F16" s="108"/>
      <c r="G16" s="59">
        <f t="shared" si="0"/>
        <v>0</v>
      </c>
      <c r="H16" s="108"/>
      <c r="I16" s="123">
        <v>84</v>
      </c>
      <c r="J16" s="59">
        <f t="shared" si="1"/>
        <v>84</v>
      </c>
      <c r="K16" s="60">
        <f t="shared" si="2"/>
        <v>84</v>
      </c>
      <c r="M16" s="45"/>
      <c r="N16" s="45"/>
      <c r="O16" s="47"/>
      <c r="P16" s="47"/>
      <c r="Q16" s="47"/>
      <c r="R16" s="47"/>
      <c r="S16" s="47"/>
      <c r="T16" s="47"/>
      <c r="U16" s="47"/>
      <c r="V16" s="47"/>
      <c r="W16" s="45"/>
    </row>
    <row r="17" spans="1:23" x14ac:dyDescent="0.25">
      <c r="A17" s="121"/>
      <c r="B17" s="33" t="s">
        <v>176</v>
      </c>
      <c r="C17" s="33"/>
      <c r="D17" s="33"/>
      <c r="E17" s="33"/>
      <c r="F17" s="33"/>
      <c r="G17" s="33">
        <f t="shared" si="0"/>
        <v>0</v>
      </c>
      <c r="H17" s="33"/>
      <c r="I17" s="62">
        <v>84</v>
      </c>
      <c r="J17" s="33">
        <f t="shared" si="1"/>
        <v>84</v>
      </c>
      <c r="K17" s="53">
        <f t="shared" si="2"/>
        <v>84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</row>
    <row r="18" spans="1:23" x14ac:dyDescent="0.25">
      <c r="A18" s="54" t="s">
        <v>160</v>
      </c>
      <c r="B18" s="48"/>
      <c r="C18" s="48">
        <f>C11+C13+C15+C17</f>
        <v>0</v>
      </c>
      <c r="D18" s="48">
        <f t="shared" ref="D18:J18" si="3">D11+D13+D15+D17</f>
        <v>0</v>
      </c>
      <c r="E18" s="48">
        <f t="shared" si="3"/>
        <v>0</v>
      </c>
      <c r="F18" s="48">
        <f t="shared" si="3"/>
        <v>0</v>
      </c>
      <c r="G18" s="48">
        <f t="shared" si="3"/>
        <v>0</v>
      </c>
      <c r="H18" s="48">
        <f t="shared" si="3"/>
        <v>0</v>
      </c>
      <c r="I18" s="48">
        <f t="shared" si="3"/>
        <v>921</v>
      </c>
      <c r="J18" s="48">
        <f t="shared" si="3"/>
        <v>921</v>
      </c>
      <c r="K18" s="55">
        <f>D18+G18+J18</f>
        <v>921</v>
      </c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</row>
    <row r="19" spans="1:23" x14ac:dyDescent="0.25">
      <c r="A19" s="121" t="s">
        <v>166</v>
      </c>
      <c r="B19" s="124" t="s">
        <v>168</v>
      </c>
      <c r="C19" s="108" t="s">
        <v>68</v>
      </c>
      <c r="D19" s="59"/>
      <c r="E19" s="108"/>
      <c r="F19" s="108"/>
      <c r="G19" s="59"/>
      <c r="H19" s="108">
        <v>30.9</v>
      </c>
      <c r="I19" s="123"/>
      <c r="J19" s="59">
        <f>SUM(H19:I19)</f>
        <v>30.9</v>
      </c>
      <c r="K19" s="60">
        <f>D19+G19+J19</f>
        <v>30.9</v>
      </c>
      <c r="M19" s="45"/>
      <c r="N19" s="45"/>
      <c r="O19" s="47"/>
      <c r="P19" s="47"/>
      <c r="Q19" s="47"/>
      <c r="R19" s="47"/>
      <c r="S19" s="47"/>
      <c r="T19" s="47"/>
      <c r="U19" s="47"/>
      <c r="V19" s="47"/>
      <c r="W19" s="45"/>
    </row>
    <row r="20" spans="1:23" x14ac:dyDescent="0.25">
      <c r="A20" s="52"/>
      <c r="B20" s="33" t="s">
        <v>177</v>
      </c>
      <c r="C20" s="33"/>
      <c r="D20" s="33"/>
      <c r="E20" s="33"/>
      <c r="F20" s="33"/>
      <c r="G20" s="33"/>
      <c r="H20" s="61">
        <v>30.9</v>
      </c>
      <c r="I20" s="62"/>
      <c r="J20" s="62">
        <f t="shared" ref="J20:J22" si="4">SUM(H20:I20)</f>
        <v>30.9</v>
      </c>
      <c r="K20" s="53">
        <f t="shared" ref="K20:K22" si="5">D20+G20+J20</f>
        <v>30.9</v>
      </c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</row>
    <row r="21" spans="1:23" x14ac:dyDescent="0.25">
      <c r="A21" s="121"/>
      <c r="B21" s="124" t="s">
        <v>169</v>
      </c>
      <c r="C21" s="108" t="s">
        <v>68</v>
      </c>
      <c r="D21" s="59"/>
      <c r="E21" s="108"/>
      <c r="F21" s="108"/>
      <c r="G21" s="59"/>
      <c r="H21" s="108">
        <v>142.87</v>
      </c>
      <c r="I21" s="123"/>
      <c r="J21" s="59">
        <f t="shared" si="4"/>
        <v>142.87</v>
      </c>
      <c r="K21" s="60">
        <f t="shared" si="5"/>
        <v>142.87</v>
      </c>
      <c r="M21" s="45"/>
      <c r="N21" s="45"/>
      <c r="O21" s="47"/>
      <c r="P21" s="47"/>
      <c r="Q21" s="47"/>
      <c r="R21" s="47"/>
      <c r="S21" s="47"/>
      <c r="T21" s="47"/>
      <c r="U21" s="47"/>
      <c r="V21" s="47"/>
      <c r="W21" s="45"/>
    </row>
    <row r="22" spans="1:23" x14ac:dyDescent="0.25">
      <c r="A22" s="52"/>
      <c r="B22" s="33" t="s">
        <v>178</v>
      </c>
      <c r="C22" s="33"/>
      <c r="D22" s="33"/>
      <c r="E22" s="33"/>
      <c r="F22" s="33"/>
      <c r="G22" s="33"/>
      <c r="H22" s="61">
        <v>142.87</v>
      </c>
      <c r="I22" s="62"/>
      <c r="J22" s="62">
        <f t="shared" si="4"/>
        <v>142.87</v>
      </c>
      <c r="K22" s="53">
        <f t="shared" si="5"/>
        <v>142.87</v>
      </c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</row>
    <row r="23" spans="1:23" x14ac:dyDescent="0.25">
      <c r="A23" s="54" t="s">
        <v>167</v>
      </c>
      <c r="B23" s="48"/>
      <c r="C23" s="48"/>
      <c r="D23" s="48"/>
      <c r="E23" s="48"/>
      <c r="F23" s="48"/>
      <c r="G23" s="48"/>
      <c r="H23" s="48">
        <f>H20+H22</f>
        <v>173.77</v>
      </c>
      <c r="I23" s="48">
        <f t="shared" ref="I23:K23" si="6">I20+I22</f>
        <v>0</v>
      </c>
      <c r="J23" s="48">
        <f t="shared" si="6"/>
        <v>173.77</v>
      </c>
      <c r="K23" s="48">
        <f t="shared" si="6"/>
        <v>173.77</v>
      </c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</row>
    <row r="24" spans="1:23" x14ac:dyDescent="0.25">
      <c r="A24" s="121" t="s">
        <v>8</v>
      </c>
      <c r="B24" s="124" t="s">
        <v>8</v>
      </c>
      <c r="C24" s="108" t="s">
        <v>69</v>
      </c>
      <c r="D24" s="59"/>
      <c r="E24" s="108">
        <v>2175.5</v>
      </c>
      <c r="F24" s="108"/>
      <c r="G24" s="59">
        <f>SUM(E24:F24)</f>
        <v>2175.5</v>
      </c>
      <c r="H24" s="108">
        <v>1168.01</v>
      </c>
      <c r="I24" s="123"/>
      <c r="J24" s="59">
        <f>SUM(H24:I24)</f>
        <v>1168.01</v>
      </c>
      <c r="K24" s="60">
        <f>D24+G24+J24</f>
        <v>3343.51</v>
      </c>
      <c r="M24" s="45"/>
      <c r="N24" s="45"/>
      <c r="O24" s="47"/>
      <c r="P24" s="47"/>
      <c r="Q24" s="47"/>
      <c r="R24" s="47"/>
      <c r="S24" s="47"/>
      <c r="T24" s="47"/>
      <c r="U24" s="47"/>
      <c r="V24" s="47"/>
      <c r="W24" s="45"/>
    </row>
    <row r="25" spans="1:23" x14ac:dyDescent="0.25">
      <c r="A25" s="121"/>
      <c r="B25" s="124"/>
      <c r="C25" s="108" t="s">
        <v>68</v>
      </c>
      <c r="D25" s="59"/>
      <c r="E25" s="108">
        <v>18.420000000000002</v>
      </c>
      <c r="F25" s="108">
        <v>33.79</v>
      </c>
      <c r="G25" s="59">
        <f>SUM(E25:F25)</f>
        <v>52.21</v>
      </c>
      <c r="H25" s="108">
        <v>59.620000000000005</v>
      </c>
      <c r="I25" s="123"/>
      <c r="J25" s="59">
        <f>SUM(H25:I25)</f>
        <v>59.620000000000005</v>
      </c>
      <c r="K25" s="60">
        <f>D25+G25+J25</f>
        <v>111.83000000000001</v>
      </c>
      <c r="M25" s="45"/>
      <c r="N25" s="45"/>
      <c r="O25" s="47"/>
      <c r="P25" s="47"/>
      <c r="Q25" s="47"/>
      <c r="R25" s="47"/>
      <c r="S25" s="47"/>
      <c r="T25" s="47"/>
      <c r="U25" s="47"/>
      <c r="V25" s="47"/>
      <c r="W25" s="45"/>
    </row>
    <row r="26" spans="1:23" ht="17.25" customHeight="1" x14ac:dyDescent="0.25">
      <c r="A26" s="52"/>
      <c r="B26" s="33" t="s">
        <v>9</v>
      </c>
      <c r="C26" s="33"/>
      <c r="D26" s="33"/>
      <c r="E26" s="33">
        <f>SUM(E24:E25)</f>
        <v>2193.92</v>
      </c>
      <c r="F26" s="33">
        <f t="shared" ref="F26:K26" si="7">SUM(F24:F25)</f>
        <v>33.79</v>
      </c>
      <c r="G26" s="33">
        <f t="shared" si="7"/>
        <v>2227.71</v>
      </c>
      <c r="H26" s="33">
        <f t="shared" si="7"/>
        <v>1227.6300000000001</v>
      </c>
      <c r="I26" s="33">
        <f t="shared" si="7"/>
        <v>0</v>
      </c>
      <c r="J26" s="33">
        <f t="shared" si="7"/>
        <v>1227.6300000000001</v>
      </c>
      <c r="K26" s="53">
        <f t="shared" si="7"/>
        <v>3455.34</v>
      </c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</row>
    <row r="27" spans="1:23" x14ac:dyDescent="0.25">
      <c r="A27" s="54" t="s">
        <v>9</v>
      </c>
      <c r="B27" s="48"/>
      <c r="C27" s="48"/>
      <c r="D27" s="48"/>
      <c r="E27" s="48">
        <f>E26</f>
        <v>2193.92</v>
      </c>
      <c r="F27" s="48">
        <f t="shared" ref="F27:K27" si="8">F26</f>
        <v>33.79</v>
      </c>
      <c r="G27" s="48">
        <f t="shared" si="8"/>
        <v>2227.71</v>
      </c>
      <c r="H27" s="48">
        <f t="shared" si="8"/>
        <v>1227.6300000000001</v>
      </c>
      <c r="I27" s="48">
        <f t="shared" si="8"/>
        <v>0</v>
      </c>
      <c r="J27" s="48">
        <f t="shared" si="8"/>
        <v>1227.6300000000001</v>
      </c>
      <c r="K27" s="48">
        <f t="shared" si="8"/>
        <v>3455.34</v>
      </c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</row>
    <row r="28" spans="1:23" x14ac:dyDescent="0.25">
      <c r="A28" s="121" t="s">
        <v>10</v>
      </c>
      <c r="B28" s="124" t="s">
        <v>11</v>
      </c>
      <c r="C28" s="108" t="s">
        <v>68</v>
      </c>
      <c r="D28" s="59"/>
      <c r="E28" s="108"/>
      <c r="F28" s="108"/>
      <c r="G28" s="59"/>
      <c r="H28" s="108"/>
      <c r="I28" s="123">
        <v>31.09</v>
      </c>
      <c r="J28" s="59">
        <f>SUM(H28:I28)</f>
        <v>31.09</v>
      </c>
      <c r="K28" s="60">
        <f>D28+G28+J28</f>
        <v>31.09</v>
      </c>
      <c r="M28" s="45"/>
      <c r="N28" s="45"/>
      <c r="O28" s="47"/>
      <c r="P28" s="47"/>
      <c r="Q28" s="47"/>
      <c r="R28" s="47"/>
      <c r="S28" s="47"/>
      <c r="T28" s="47"/>
      <c r="U28" s="47"/>
      <c r="V28" s="47"/>
      <c r="W28" s="45"/>
    </row>
    <row r="29" spans="1:23" x14ac:dyDescent="0.25">
      <c r="A29" s="52"/>
      <c r="B29" s="33" t="s">
        <v>91</v>
      </c>
      <c r="C29" s="33"/>
      <c r="D29" s="33"/>
      <c r="E29" s="33"/>
      <c r="F29" s="33"/>
      <c r="G29" s="33"/>
      <c r="H29" s="33"/>
      <c r="I29" s="61">
        <v>31.09</v>
      </c>
      <c r="J29" s="61">
        <f t="shared" ref="J29:J33" si="9">SUM(H29:I29)</f>
        <v>31.09</v>
      </c>
      <c r="K29" s="61">
        <f t="shared" ref="K29:K33" si="10">D29+G29+J29</f>
        <v>31.09</v>
      </c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</row>
    <row r="30" spans="1:23" x14ac:dyDescent="0.25">
      <c r="A30" s="121"/>
      <c r="B30" s="124" t="s">
        <v>12</v>
      </c>
      <c r="C30" s="108" t="s">
        <v>68</v>
      </c>
      <c r="D30" s="59"/>
      <c r="E30" s="108"/>
      <c r="F30" s="108"/>
      <c r="G30" s="59"/>
      <c r="H30" s="108"/>
      <c r="I30" s="123">
        <v>89.81</v>
      </c>
      <c r="J30" s="59">
        <f t="shared" si="9"/>
        <v>89.81</v>
      </c>
      <c r="K30" s="60">
        <f t="shared" si="10"/>
        <v>89.81</v>
      </c>
      <c r="M30" s="45"/>
      <c r="N30" s="45"/>
      <c r="O30" s="47"/>
      <c r="P30" s="47"/>
      <c r="Q30" s="47"/>
      <c r="R30" s="47"/>
      <c r="S30" s="47"/>
      <c r="T30" s="47"/>
      <c r="U30" s="47"/>
      <c r="V30" s="47"/>
      <c r="W30" s="45"/>
    </row>
    <row r="31" spans="1:23" x14ac:dyDescent="0.25">
      <c r="A31" s="52"/>
      <c r="B31" s="33" t="s">
        <v>151</v>
      </c>
      <c r="C31" s="33"/>
      <c r="D31" s="33"/>
      <c r="E31" s="33"/>
      <c r="F31" s="33"/>
      <c r="G31" s="33"/>
      <c r="H31" s="33"/>
      <c r="I31" s="61">
        <v>89.81</v>
      </c>
      <c r="J31" s="61">
        <f t="shared" si="9"/>
        <v>89.81</v>
      </c>
      <c r="K31" s="61">
        <f t="shared" si="10"/>
        <v>89.81</v>
      </c>
    </row>
    <row r="32" spans="1:23" x14ac:dyDescent="0.25">
      <c r="A32" s="121"/>
      <c r="B32" s="124" t="s">
        <v>13</v>
      </c>
      <c r="C32" s="108" t="s">
        <v>68</v>
      </c>
      <c r="D32" s="59"/>
      <c r="E32" s="108"/>
      <c r="F32" s="108"/>
      <c r="G32" s="59"/>
      <c r="H32" s="108"/>
      <c r="I32" s="123">
        <v>461.29</v>
      </c>
      <c r="J32" s="59">
        <f t="shared" si="9"/>
        <v>461.29</v>
      </c>
      <c r="K32" s="60">
        <f t="shared" si="10"/>
        <v>461.29</v>
      </c>
      <c r="M32" s="45"/>
      <c r="N32" s="45"/>
      <c r="O32" s="47"/>
      <c r="P32" s="47"/>
      <c r="Q32" s="47"/>
      <c r="R32" s="47"/>
      <c r="S32" s="47"/>
      <c r="T32" s="47"/>
      <c r="U32" s="47"/>
      <c r="V32" s="47"/>
      <c r="W32" s="45"/>
    </row>
    <row r="33" spans="1:23" x14ac:dyDescent="0.25">
      <c r="A33" s="52"/>
      <c r="B33" s="33" t="s">
        <v>92</v>
      </c>
      <c r="C33" s="33"/>
      <c r="D33" s="33"/>
      <c r="E33" s="33"/>
      <c r="F33" s="33"/>
      <c r="G33" s="33"/>
      <c r="H33" s="33"/>
      <c r="I33" s="61">
        <v>461.29</v>
      </c>
      <c r="J33" s="61">
        <f t="shared" si="9"/>
        <v>461.29</v>
      </c>
      <c r="K33" s="61">
        <f t="shared" si="10"/>
        <v>461.29</v>
      </c>
    </row>
    <row r="34" spans="1:23" x14ac:dyDescent="0.25">
      <c r="A34" s="54" t="s">
        <v>14</v>
      </c>
      <c r="B34" s="48"/>
      <c r="C34" s="48"/>
      <c r="D34" s="48"/>
      <c r="E34" s="48"/>
      <c r="F34" s="48"/>
      <c r="G34" s="48"/>
      <c r="H34" s="48"/>
      <c r="I34" s="48">
        <f>I29+I31+I33</f>
        <v>582.19000000000005</v>
      </c>
      <c r="J34" s="48">
        <f t="shared" ref="J34:K34" si="11">J29+J31+J33</f>
        <v>582.19000000000005</v>
      </c>
      <c r="K34" s="48">
        <f t="shared" si="11"/>
        <v>582.19000000000005</v>
      </c>
    </row>
    <row r="35" spans="1:23" x14ac:dyDescent="0.25">
      <c r="A35" s="121" t="s">
        <v>15</v>
      </c>
      <c r="B35" s="124" t="s">
        <v>170</v>
      </c>
      <c r="C35" s="108" t="s">
        <v>69</v>
      </c>
      <c r="D35" s="59"/>
      <c r="E35" s="108"/>
      <c r="F35" s="108"/>
      <c r="G35" s="59"/>
      <c r="H35" s="108">
        <v>16</v>
      </c>
      <c r="I35" s="123"/>
      <c r="J35" s="59">
        <f t="shared" ref="J35:J43" si="12">SUM(H35:I35)</f>
        <v>16</v>
      </c>
      <c r="K35" s="60">
        <f t="shared" ref="K35:K46" si="13">D35+G35+J35</f>
        <v>16</v>
      </c>
      <c r="M35" s="45"/>
      <c r="N35" s="45"/>
      <c r="O35" s="47"/>
      <c r="P35" s="47"/>
      <c r="Q35" s="47"/>
      <c r="R35" s="47"/>
      <c r="S35" s="47"/>
      <c r="T35" s="47"/>
      <c r="U35" s="47"/>
      <c r="V35" s="47"/>
      <c r="W35" s="45"/>
    </row>
    <row r="36" spans="1:23" x14ac:dyDescent="0.25">
      <c r="A36" s="121"/>
      <c r="B36" s="124"/>
      <c r="C36" s="108" t="s">
        <v>68</v>
      </c>
      <c r="D36" s="59"/>
      <c r="E36" s="108"/>
      <c r="F36" s="108"/>
      <c r="G36" s="59"/>
      <c r="H36" s="108">
        <v>52.82</v>
      </c>
      <c r="I36" s="123"/>
      <c r="J36" s="59">
        <f t="shared" si="12"/>
        <v>52.82</v>
      </c>
      <c r="K36" s="60">
        <f t="shared" si="13"/>
        <v>52.82</v>
      </c>
      <c r="M36" s="45"/>
      <c r="N36" s="45"/>
      <c r="O36" s="47"/>
      <c r="P36" s="47"/>
      <c r="Q36" s="47"/>
      <c r="R36" s="47"/>
      <c r="S36" s="47"/>
      <c r="T36" s="47"/>
      <c r="U36" s="47"/>
      <c r="V36" s="47"/>
      <c r="W36" s="45"/>
    </row>
    <row r="37" spans="1:23" x14ac:dyDescent="0.25">
      <c r="A37" s="52"/>
      <c r="B37" s="33" t="s">
        <v>179</v>
      </c>
      <c r="C37" s="33"/>
      <c r="D37" s="33"/>
      <c r="E37" s="33"/>
      <c r="F37" s="33"/>
      <c r="G37" s="33"/>
      <c r="H37" s="33">
        <f>SUM(H35:H36)</f>
        <v>68.819999999999993</v>
      </c>
      <c r="I37" s="33"/>
      <c r="J37" s="33">
        <f t="shared" si="12"/>
        <v>68.819999999999993</v>
      </c>
      <c r="K37" s="53">
        <f t="shared" si="13"/>
        <v>68.819999999999993</v>
      </c>
    </row>
    <row r="38" spans="1:23" x14ac:dyDescent="0.25">
      <c r="A38" s="121"/>
      <c r="B38" s="124" t="s">
        <v>16</v>
      </c>
      <c r="C38" s="108" t="s">
        <v>69</v>
      </c>
      <c r="D38" s="59"/>
      <c r="E38" s="108"/>
      <c r="F38" s="108"/>
      <c r="G38" s="59"/>
      <c r="H38" s="108">
        <v>3.1299999999999994</v>
      </c>
      <c r="I38" s="123"/>
      <c r="J38" s="59">
        <f t="shared" si="12"/>
        <v>3.1299999999999994</v>
      </c>
      <c r="K38" s="60">
        <f t="shared" si="13"/>
        <v>3.1299999999999994</v>
      </c>
      <c r="M38" s="45"/>
      <c r="N38" s="45"/>
      <c r="O38" s="47"/>
      <c r="P38" s="47"/>
      <c r="Q38" s="47"/>
      <c r="R38" s="47"/>
      <c r="S38" s="47"/>
      <c r="T38" s="47"/>
      <c r="U38" s="47"/>
      <c r="V38" s="47"/>
      <c r="W38" s="45"/>
    </row>
    <row r="39" spans="1:23" x14ac:dyDescent="0.25">
      <c r="A39" s="121"/>
      <c r="B39" s="124"/>
      <c r="C39" s="108" t="s">
        <v>68</v>
      </c>
      <c r="D39" s="59"/>
      <c r="E39" s="108"/>
      <c r="F39" s="108"/>
      <c r="G39" s="59"/>
      <c r="H39" s="108">
        <v>3.2800000000000002</v>
      </c>
      <c r="I39" s="123"/>
      <c r="J39" s="59">
        <f t="shared" si="12"/>
        <v>3.2800000000000002</v>
      </c>
      <c r="K39" s="60">
        <f t="shared" si="13"/>
        <v>3.2800000000000002</v>
      </c>
      <c r="M39" s="45"/>
      <c r="N39" s="45"/>
      <c r="O39" s="47"/>
      <c r="P39" s="47"/>
      <c r="Q39" s="47"/>
      <c r="R39" s="47"/>
      <c r="S39" s="47"/>
      <c r="T39" s="47"/>
      <c r="U39" s="47"/>
      <c r="V39" s="47"/>
      <c r="W39" s="45"/>
    </row>
    <row r="40" spans="1:23" x14ac:dyDescent="0.25">
      <c r="A40" s="52"/>
      <c r="B40" s="33" t="s">
        <v>70</v>
      </c>
      <c r="C40" s="33"/>
      <c r="D40" s="33"/>
      <c r="E40" s="33"/>
      <c r="F40" s="33"/>
      <c r="G40" s="33"/>
      <c r="H40" s="33">
        <f>SUM(H38:H39)</f>
        <v>6.41</v>
      </c>
      <c r="I40" s="33"/>
      <c r="J40" s="33">
        <f t="shared" si="12"/>
        <v>6.41</v>
      </c>
      <c r="K40" s="53">
        <f t="shared" si="13"/>
        <v>6.41</v>
      </c>
    </row>
    <row r="41" spans="1:23" x14ac:dyDescent="0.25">
      <c r="A41" s="54" t="s">
        <v>17</v>
      </c>
      <c r="B41" s="48"/>
      <c r="C41" s="48"/>
      <c r="D41" s="48"/>
      <c r="E41" s="48"/>
      <c r="F41" s="48"/>
      <c r="G41" s="48"/>
      <c r="H41" s="48">
        <f>H37+H40</f>
        <v>75.22999999999999</v>
      </c>
      <c r="I41" s="48"/>
      <c r="J41" s="48">
        <f t="shared" si="12"/>
        <v>75.22999999999999</v>
      </c>
      <c r="K41" s="55">
        <f t="shared" si="13"/>
        <v>75.22999999999999</v>
      </c>
    </row>
    <row r="42" spans="1:23" x14ac:dyDescent="0.25">
      <c r="A42" s="121" t="s">
        <v>18</v>
      </c>
      <c r="B42" s="124" t="s">
        <v>18</v>
      </c>
      <c r="C42" s="108" t="s">
        <v>69</v>
      </c>
      <c r="D42" s="59"/>
      <c r="E42" s="108"/>
      <c r="F42" s="108"/>
      <c r="G42" s="59">
        <f>SUM(E42:F42)</f>
        <v>0</v>
      </c>
      <c r="H42" s="108">
        <v>9.98</v>
      </c>
      <c r="I42" s="123"/>
      <c r="J42" s="59">
        <f t="shared" si="12"/>
        <v>9.98</v>
      </c>
      <c r="K42" s="60">
        <f t="shared" si="13"/>
        <v>9.98</v>
      </c>
      <c r="M42" s="45"/>
      <c r="N42" s="45"/>
      <c r="O42" s="47"/>
      <c r="P42" s="47"/>
      <c r="Q42" s="47"/>
      <c r="R42" s="47"/>
      <c r="S42" s="47"/>
      <c r="T42" s="47"/>
      <c r="U42" s="47"/>
      <c r="V42" s="47"/>
      <c r="W42" s="45"/>
    </row>
    <row r="43" spans="1:23" x14ac:dyDescent="0.25">
      <c r="A43" s="121"/>
      <c r="B43" s="124"/>
      <c r="C43" s="108" t="s">
        <v>68</v>
      </c>
      <c r="D43" s="59"/>
      <c r="E43" s="108"/>
      <c r="F43" s="108">
        <v>10.57</v>
      </c>
      <c r="G43" s="59">
        <f>SUM(E43:F43)</f>
        <v>10.57</v>
      </c>
      <c r="H43" s="108"/>
      <c r="I43" s="123"/>
      <c r="J43" s="59">
        <f t="shared" si="12"/>
        <v>0</v>
      </c>
      <c r="K43" s="60">
        <f t="shared" si="13"/>
        <v>10.57</v>
      </c>
      <c r="M43" s="45"/>
      <c r="N43" s="45"/>
      <c r="O43" s="47"/>
      <c r="P43" s="47"/>
      <c r="Q43" s="47"/>
      <c r="R43" s="47"/>
      <c r="S43" s="47"/>
      <c r="T43" s="47"/>
      <c r="U43" s="47"/>
      <c r="V43" s="47"/>
      <c r="W43" s="45"/>
    </row>
    <row r="44" spans="1:23" x14ac:dyDescent="0.25">
      <c r="A44" s="52"/>
      <c r="B44" s="33" t="s">
        <v>19</v>
      </c>
      <c r="C44" s="33"/>
      <c r="D44" s="33">
        <f>SUM(D42:D43)</f>
        <v>0</v>
      </c>
      <c r="E44" s="33">
        <f t="shared" ref="E44:J44" si="14">SUM(E42:E43)</f>
        <v>0</v>
      </c>
      <c r="F44" s="33">
        <f t="shared" si="14"/>
        <v>10.57</v>
      </c>
      <c r="G44" s="33">
        <f t="shared" si="14"/>
        <v>10.57</v>
      </c>
      <c r="H44" s="33">
        <f t="shared" si="14"/>
        <v>9.98</v>
      </c>
      <c r="I44" s="33">
        <f t="shared" si="14"/>
        <v>0</v>
      </c>
      <c r="J44" s="33">
        <f t="shared" si="14"/>
        <v>9.98</v>
      </c>
      <c r="K44" s="53">
        <f t="shared" si="13"/>
        <v>20.55</v>
      </c>
    </row>
    <row r="45" spans="1:23" x14ac:dyDescent="0.25">
      <c r="A45" s="54" t="s">
        <v>19</v>
      </c>
      <c r="B45" s="48"/>
      <c r="C45" s="48"/>
      <c r="D45" s="48">
        <f>D44</f>
        <v>0</v>
      </c>
      <c r="E45" s="48">
        <f t="shared" ref="E45:J45" si="15">E44</f>
        <v>0</v>
      </c>
      <c r="F45" s="48">
        <f t="shared" si="15"/>
        <v>10.57</v>
      </c>
      <c r="G45" s="48">
        <f t="shared" si="15"/>
        <v>10.57</v>
      </c>
      <c r="H45" s="48">
        <f t="shared" si="15"/>
        <v>9.98</v>
      </c>
      <c r="I45" s="48">
        <f t="shared" si="15"/>
        <v>0</v>
      </c>
      <c r="J45" s="48">
        <f t="shared" si="15"/>
        <v>9.98</v>
      </c>
      <c r="K45" s="55">
        <f t="shared" si="13"/>
        <v>20.55</v>
      </c>
    </row>
    <row r="46" spans="1:23" x14ac:dyDescent="0.25">
      <c r="A46" s="121" t="s">
        <v>20</v>
      </c>
      <c r="B46" s="124" t="s">
        <v>21</v>
      </c>
      <c r="C46" s="108" t="s">
        <v>69</v>
      </c>
      <c r="D46" s="59">
        <v>80.13</v>
      </c>
      <c r="E46" s="108"/>
      <c r="F46" s="108"/>
      <c r="G46" s="59"/>
      <c r="H46" s="108"/>
      <c r="I46" s="123"/>
      <c r="J46" s="59">
        <f>SUM(H46:I46)</f>
        <v>0</v>
      </c>
      <c r="K46" s="60">
        <f t="shared" si="13"/>
        <v>80.13</v>
      </c>
      <c r="M46" s="45"/>
      <c r="N46" s="45"/>
      <c r="O46" s="47"/>
      <c r="P46" s="47"/>
      <c r="Q46" s="47"/>
      <c r="R46" s="47"/>
      <c r="S46" s="47"/>
      <c r="T46" s="47"/>
      <c r="U46" s="47"/>
      <c r="V46" s="47"/>
      <c r="W46" s="45"/>
    </row>
    <row r="47" spans="1:23" x14ac:dyDescent="0.25">
      <c r="A47" s="121"/>
      <c r="B47" s="124"/>
      <c r="C47" s="108" t="s">
        <v>68</v>
      </c>
      <c r="D47" s="59">
        <v>15.08</v>
      </c>
      <c r="E47" s="108"/>
      <c r="F47" s="108"/>
      <c r="G47" s="59"/>
      <c r="H47" s="108"/>
      <c r="I47" s="123">
        <v>1103.28</v>
      </c>
      <c r="J47" s="59">
        <f>SUM(H47:I47)</f>
        <v>1103.28</v>
      </c>
      <c r="K47" s="60">
        <f t="shared" ref="K47:K71" si="16">D47+G47+J47</f>
        <v>1118.3599999999999</v>
      </c>
      <c r="M47" s="45"/>
      <c r="N47" s="45"/>
      <c r="O47" s="47"/>
      <c r="P47" s="47"/>
      <c r="Q47" s="47"/>
      <c r="R47" s="47"/>
      <c r="S47" s="47"/>
      <c r="T47" s="47"/>
      <c r="U47" s="47"/>
      <c r="V47" s="47"/>
      <c r="W47" s="45"/>
    </row>
    <row r="48" spans="1:23" x14ac:dyDescent="0.25">
      <c r="A48" s="52"/>
      <c r="B48" s="33" t="s">
        <v>99</v>
      </c>
      <c r="C48" s="33"/>
      <c r="D48" s="33">
        <f>SUM(D46:D47)</f>
        <v>95.21</v>
      </c>
      <c r="E48" s="33">
        <f t="shared" ref="E48:J48" si="17">SUM(E46:E47)</f>
        <v>0</v>
      </c>
      <c r="F48" s="33">
        <f t="shared" si="17"/>
        <v>0</v>
      </c>
      <c r="G48" s="33">
        <f t="shared" si="17"/>
        <v>0</v>
      </c>
      <c r="H48" s="33">
        <f t="shared" si="17"/>
        <v>0</v>
      </c>
      <c r="I48" s="33">
        <f t="shared" si="17"/>
        <v>1103.28</v>
      </c>
      <c r="J48" s="33">
        <f t="shared" si="17"/>
        <v>1103.28</v>
      </c>
      <c r="K48" s="53">
        <f t="shared" si="16"/>
        <v>1198.49</v>
      </c>
    </row>
    <row r="49" spans="1:23" x14ac:dyDescent="0.25">
      <c r="A49" s="121"/>
      <c r="B49" s="124" t="s">
        <v>22</v>
      </c>
      <c r="C49" s="108" t="s">
        <v>69</v>
      </c>
      <c r="D49" s="59">
        <v>722.74</v>
      </c>
      <c r="E49" s="108"/>
      <c r="F49" s="108"/>
      <c r="G49" s="59">
        <f>SUM(E49:F49)</f>
        <v>0</v>
      </c>
      <c r="H49" s="108"/>
      <c r="I49" s="123"/>
      <c r="J49" s="59">
        <f>SUM(H49:I49)</f>
        <v>0</v>
      </c>
      <c r="K49" s="60">
        <f t="shared" si="16"/>
        <v>722.74</v>
      </c>
      <c r="M49" s="45"/>
      <c r="N49" s="45"/>
      <c r="O49" s="47"/>
      <c r="P49" s="47"/>
      <c r="Q49" s="47"/>
      <c r="R49" s="47"/>
      <c r="S49" s="47"/>
      <c r="T49" s="47"/>
      <c r="U49" s="47"/>
      <c r="V49" s="47"/>
      <c r="W49" s="45"/>
    </row>
    <row r="50" spans="1:23" x14ac:dyDescent="0.25">
      <c r="A50" s="121"/>
      <c r="B50" s="124"/>
      <c r="C50" s="108" t="s">
        <v>68</v>
      </c>
      <c r="D50" s="59">
        <v>40.729999999999997</v>
      </c>
      <c r="E50" s="108"/>
      <c r="F50" s="108">
        <v>34.96</v>
      </c>
      <c r="G50" s="59">
        <f>SUM(E50:F50)</f>
        <v>34.96</v>
      </c>
      <c r="H50" s="108">
        <v>73.319999999999993</v>
      </c>
      <c r="I50" s="123">
        <v>95.3</v>
      </c>
      <c r="J50" s="59">
        <f>SUM(H50:I50)</f>
        <v>168.62</v>
      </c>
      <c r="K50" s="60">
        <f t="shared" si="16"/>
        <v>244.31</v>
      </c>
      <c r="M50" s="45"/>
      <c r="N50" s="45"/>
      <c r="O50" s="47"/>
      <c r="P50" s="47"/>
      <c r="Q50" s="47"/>
      <c r="R50" s="47"/>
      <c r="S50" s="47"/>
      <c r="T50" s="47"/>
      <c r="U50" s="47"/>
      <c r="V50" s="47"/>
      <c r="W50" s="45"/>
    </row>
    <row r="51" spans="1:23" x14ac:dyDescent="0.25">
      <c r="A51" s="52"/>
      <c r="B51" s="33" t="s">
        <v>100</v>
      </c>
      <c r="C51" s="33"/>
      <c r="D51" s="33">
        <f>SUM(D49:D50)</f>
        <v>763.47</v>
      </c>
      <c r="E51" s="33">
        <f t="shared" ref="E51:J51" si="18">SUM(E49:E50)</f>
        <v>0</v>
      </c>
      <c r="F51" s="33">
        <f t="shared" si="18"/>
        <v>34.96</v>
      </c>
      <c r="G51" s="33">
        <f t="shared" si="18"/>
        <v>34.96</v>
      </c>
      <c r="H51" s="33">
        <f t="shared" si="18"/>
        <v>73.319999999999993</v>
      </c>
      <c r="I51" s="33">
        <f t="shared" si="18"/>
        <v>95.3</v>
      </c>
      <c r="J51" s="33">
        <f t="shared" si="18"/>
        <v>168.62</v>
      </c>
      <c r="K51" s="53">
        <f t="shared" si="16"/>
        <v>967.05000000000007</v>
      </c>
    </row>
    <row r="52" spans="1:23" x14ac:dyDescent="0.25">
      <c r="A52" s="121"/>
      <c r="B52" s="124" t="s">
        <v>23</v>
      </c>
      <c r="C52" s="108" t="s">
        <v>69</v>
      </c>
      <c r="D52" s="59"/>
      <c r="E52" s="108"/>
      <c r="F52" s="108">
        <v>3.37</v>
      </c>
      <c r="G52" s="59">
        <f>SUM(E52:F52)</f>
        <v>3.37</v>
      </c>
      <c r="H52" s="108"/>
      <c r="I52" s="123"/>
      <c r="J52" s="59">
        <f>SUM(H52:I52)</f>
        <v>0</v>
      </c>
      <c r="K52" s="60">
        <f t="shared" si="16"/>
        <v>3.37</v>
      </c>
      <c r="M52" s="45"/>
      <c r="N52" s="45"/>
      <c r="O52" s="47"/>
      <c r="P52" s="47"/>
      <c r="Q52" s="47"/>
      <c r="R52" s="47"/>
      <c r="S52" s="47"/>
      <c r="T52" s="47"/>
      <c r="U52" s="47"/>
      <c r="V52" s="47"/>
      <c r="W52" s="45"/>
    </row>
    <row r="53" spans="1:23" x14ac:dyDescent="0.25">
      <c r="A53" s="121"/>
      <c r="B53" s="124"/>
      <c r="C53" s="108" t="s">
        <v>68</v>
      </c>
      <c r="D53" s="59"/>
      <c r="E53" s="108">
        <v>3.37</v>
      </c>
      <c r="F53" s="108">
        <v>231.99</v>
      </c>
      <c r="G53" s="59">
        <f>SUM(E53:F53)</f>
        <v>235.36</v>
      </c>
      <c r="H53" s="108">
        <v>60</v>
      </c>
      <c r="I53" s="123">
        <v>368.43</v>
      </c>
      <c r="J53" s="59">
        <f>SUM(H53:I53)</f>
        <v>428.43</v>
      </c>
      <c r="K53" s="60">
        <f t="shared" si="16"/>
        <v>663.79</v>
      </c>
      <c r="M53" s="45"/>
      <c r="N53" s="45"/>
      <c r="O53" s="47"/>
      <c r="P53" s="47"/>
      <c r="Q53" s="47"/>
      <c r="R53" s="47"/>
      <c r="S53" s="47"/>
      <c r="T53" s="47"/>
      <c r="U53" s="47"/>
      <c r="V53" s="47"/>
      <c r="W53" s="45"/>
    </row>
    <row r="54" spans="1:23" x14ac:dyDescent="0.25">
      <c r="A54" s="52"/>
      <c r="B54" s="33" t="s">
        <v>101</v>
      </c>
      <c r="C54" s="33"/>
      <c r="D54" s="33">
        <f>SUM(D52:D53)</f>
        <v>0</v>
      </c>
      <c r="E54" s="33">
        <f t="shared" ref="E54:J54" si="19">SUM(E52:E53)</f>
        <v>3.37</v>
      </c>
      <c r="F54" s="33">
        <f t="shared" si="19"/>
        <v>235.36</v>
      </c>
      <c r="G54" s="33">
        <f t="shared" si="19"/>
        <v>238.73000000000002</v>
      </c>
      <c r="H54" s="33">
        <f t="shared" si="19"/>
        <v>60</v>
      </c>
      <c r="I54" s="33">
        <f t="shared" si="19"/>
        <v>368.43</v>
      </c>
      <c r="J54" s="33">
        <f t="shared" si="19"/>
        <v>428.43</v>
      </c>
      <c r="K54" s="53">
        <f t="shared" si="16"/>
        <v>667.16000000000008</v>
      </c>
    </row>
    <row r="55" spans="1:23" x14ac:dyDescent="0.25">
      <c r="A55" s="121"/>
      <c r="B55" s="124" t="s">
        <v>24</v>
      </c>
      <c r="C55" s="108" t="s">
        <v>69</v>
      </c>
      <c r="D55" s="59">
        <v>7.38</v>
      </c>
      <c r="E55" s="108">
        <v>7.18</v>
      </c>
      <c r="F55" s="108">
        <v>6.44</v>
      </c>
      <c r="G55" s="59">
        <f>SUM(E55:F55)</f>
        <v>13.620000000000001</v>
      </c>
      <c r="H55" s="108"/>
      <c r="I55" s="123"/>
      <c r="J55" s="59">
        <f>SUM(H55:I55)</f>
        <v>0</v>
      </c>
      <c r="K55" s="60">
        <f t="shared" si="16"/>
        <v>21</v>
      </c>
      <c r="M55" s="45"/>
      <c r="N55" s="45"/>
      <c r="O55" s="47"/>
      <c r="P55" s="47"/>
      <c r="Q55" s="47"/>
      <c r="R55" s="47"/>
      <c r="S55" s="47"/>
      <c r="T55" s="47"/>
      <c r="U55" s="47"/>
      <c r="V55" s="47"/>
      <c r="W55" s="45"/>
    </row>
    <row r="56" spans="1:23" x14ac:dyDescent="0.25">
      <c r="A56" s="121"/>
      <c r="B56" s="124"/>
      <c r="C56" s="108" t="s">
        <v>68</v>
      </c>
      <c r="D56" s="59"/>
      <c r="E56" s="108"/>
      <c r="F56" s="108">
        <v>107.7</v>
      </c>
      <c r="G56" s="59">
        <f>SUM(E56:F56)</f>
        <v>107.7</v>
      </c>
      <c r="H56" s="108">
        <v>95.06</v>
      </c>
      <c r="I56" s="123"/>
      <c r="J56" s="59">
        <f>SUM(H56:I56)</f>
        <v>95.06</v>
      </c>
      <c r="K56" s="60">
        <f t="shared" si="16"/>
        <v>202.76</v>
      </c>
      <c r="M56" s="45"/>
      <c r="N56" s="45"/>
      <c r="O56" s="47"/>
      <c r="P56" s="47"/>
      <c r="Q56" s="47"/>
      <c r="R56" s="47"/>
      <c r="S56" s="47"/>
      <c r="T56" s="47"/>
      <c r="U56" s="47"/>
      <c r="V56" s="47"/>
      <c r="W56" s="45"/>
    </row>
    <row r="57" spans="1:23" x14ac:dyDescent="0.25">
      <c r="A57" s="52"/>
      <c r="B57" s="33" t="s">
        <v>102</v>
      </c>
      <c r="C57" s="33"/>
      <c r="D57" s="33">
        <f>SUM(D55:D56)</f>
        <v>7.38</v>
      </c>
      <c r="E57" s="33">
        <f t="shared" ref="E57:J57" si="20">SUM(E55:E56)</f>
        <v>7.18</v>
      </c>
      <c r="F57" s="33">
        <f t="shared" si="20"/>
        <v>114.14</v>
      </c>
      <c r="G57" s="33">
        <f t="shared" si="20"/>
        <v>121.32000000000001</v>
      </c>
      <c r="H57" s="33">
        <f t="shared" si="20"/>
        <v>95.06</v>
      </c>
      <c r="I57" s="33">
        <f t="shared" si="20"/>
        <v>0</v>
      </c>
      <c r="J57" s="33">
        <f t="shared" si="20"/>
        <v>95.06</v>
      </c>
      <c r="K57" s="53">
        <f t="shared" si="16"/>
        <v>223.76000000000002</v>
      </c>
    </row>
    <row r="58" spans="1:23" x14ac:dyDescent="0.25">
      <c r="A58" s="121"/>
      <c r="B58" s="124" t="s">
        <v>25</v>
      </c>
      <c r="C58" s="108" t="s">
        <v>69</v>
      </c>
      <c r="D58" s="59">
        <v>10.76</v>
      </c>
      <c r="E58" s="108"/>
      <c r="F58" s="108"/>
      <c r="G58" s="59">
        <f>SUM(E58:F58)</f>
        <v>0</v>
      </c>
      <c r="H58" s="108"/>
      <c r="I58" s="123"/>
      <c r="J58" s="59"/>
      <c r="K58" s="60">
        <f t="shared" si="16"/>
        <v>10.76</v>
      </c>
      <c r="M58" s="45"/>
      <c r="N58" s="45"/>
      <c r="O58" s="47"/>
      <c r="P58" s="47"/>
      <c r="Q58" s="47"/>
      <c r="R58" s="47"/>
      <c r="S58" s="47"/>
      <c r="T58" s="47"/>
      <c r="U58" s="47"/>
      <c r="V58" s="47"/>
      <c r="W58" s="45"/>
    </row>
    <row r="59" spans="1:23" x14ac:dyDescent="0.25">
      <c r="A59" s="121"/>
      <c r="B59" s="124"/>
      <c r="C59" s="108" t="s">
        <v>68</v>
      </c>
      <c r="D59" s="59"/>
      <c r="E59" s="108"/>
      <c r="F59" s="108">
        <v>5.94</v>
      </c>
      <c r="G59" s="59">
        <f>SUM(E59:F59)</f>
        <v>5.94</v>
      </c>
      <c r="H59" s="108"/>
      <c r="I59" s="123"/>
      <c r="J59" s="59"/>
      <c r="K59" s="60">
        <f t="shared" si="16"/>
        <v>5.94</v>
      </c>
      <c r="M59" s="45"/>
      <c r="N59" s="45"/>
      <c r="O59" s="47"/>
      <c r="P59" s="47"/>
      <c r="Q59" s="47"/>
      <c r="R59" s="47"/>
      <c r="S59" s="47"/>
      <c r="T59" s="47"/>
      <c r="U59" s="47"/>
      <c r="V59" s="47"/>
      <c r="W59" s="45"/>
    </row>
    <row r="60" spans="1:23" x14ac:dyDescent="0.25">
      <c r="A60" s="52"/>
      <c r="B60" s="33" t="s">
        <v>103</v>
      </c>
      <c r="C60" s="33"/>
      <c r="D60" s="33">
        <f>SUM(D58:D59)</f>
        <v>10.76</v>
      </c>
      <c r="E60" s="33">
        <f t="shared" ref="E60:J60" si="21">SUM(E58:E59)</f>
        <v>0</v>
      </c>
      <c r="F60" s="33">
        <f t="shared" si="21"/>
        <v>5.94</v>
      </c>
      <c r="G60" s="33">
        <f t="shared" si="21"/>
        <v>5.94</v>
      </c>
      <c r="H60" s="33">
        <f t="shared" si="21"/>
        <v>0</v>
      </c>
      <c r="I60" s="33">
        <f t="shared" si="21"/>
        <v>0</v>
      </c>
      <c r="J60" s="33">
        <f t="shared" si="21"/>
        <v>0</v>
      </c>
      <c r="K60" s="53">
        <f t="shared" si="16"/>
        <v>16.7</v>
      </c>
    </row>
    <row r="61" spans="1:23" x14ac:dyDescent="0.25">
      <c r="A61" s="121"/>
      <c r="B61" s="124" t="s">
        <v>26</v>
      </c>
      <c r="C61" s="108" t="s">
        <v>69</v>
      </c>
      <c r="D61" s="59">
        <v>118.82000000000001</v>
      </c>
      <c r="E61" s="108"/>
      <c r="F61" s="108"/>
      <c r="G61" s="59"/>
      <c r="H61" s="108"/>
      <c r="I61" s="123"/>
      <c r="J61" s="59">
        <f>SUM(H61:I61)</f>
        <v>0</v>
      </c>
      <c r="K61" s="60">
        <f t="shared" si="16"/>
        <v>118.82000000000001</v>
      </c>
      <c r="M61" s="45"/>
      <c r="N61" s="45"/>
      <c r="O61" s="47"/>
      <c r="P61" s="47"/>
      <c r="Q61" s="47"/>
      <c r="R61" s="47"/>
      <c r="S61" s="47"/>
      <c r="T61" s="47"/>
      <c r="U61" s="47"/>
      <c r="V61" s="47"/>
      <c r="W61" s="45"/>
    </row>
    <row r="62" spans="1:23" x14ac:dyDescent="0.25">
      <c r="A62" s="121"/>
      <c r="B62" s="124"/>
      <c r="C62" s="108" t="s">
        <v>68</v>
      </c>
      <c r="D62" s="59"/>
      <c r="E62" s="108"/>
      <c r="F62" s="108"/>
      <c r="G62" s="59"/>
      <c r="H62" s="108">
        <v>2</v>
      </c>
      <c r="I62" s="123">
        <v>0.5</v>
      </c>
      <c r="J62" s="59">
        <f>SUM(H62:I62)</f>
        <v>2.5</v>
      </c>
      <c r="K62" s="60">
        <f t="shared" si="16"/>
        <v>2.5</v>
      </c>
      <c r="M62" s="45"/>
      <c r="N62" s="45"/>
      <c r="O62" s="47"/>
      <c r="P62" s="47"/>
      <c r="Q62" s="47"/>
      <c r="R62" s="47"/>
      <c r="S62" s="47"/>
      <c r="T62" s="47"/>
      <c r="U62" s="47"/>
      <c r="V62" s="47"/>
      <c r="W62" s="45"/>
    </row>
    <row r="63" spans="1:23" x14ac:dyDescent="0.25">
      <c r="A63" s="52"/>
      <c r="B63" s="33" t="s">
        <v>104</v>
      </c>
      <c r="C63" s="33"/>
      <c r="D63" s="33">
        <f>SUM(D61:D62)</f>
        <v>118.82000000000001</v>
      </c>
      <c r="E63" s="33">
        <f t="shared" ref="E63:J63" si="22">SUM(E61:E62)</f>
        <v>0</v>
      </c>
      <c r="F63" s="33">
        <f t="shared" si="22"/>
        <v>0</v>
      </c>
      <c r="G63" s="33">
        <f t="shared" si="22"/>
        <v>0</v>
      </c>
      <c r="H63" s="33">
        <f t="shared" si="22"/>
        <v>2</v>
      </c>
      <c r="I63" s="33">
        <f t="shared" si="22"/>
        <v>0.5</v>
      </c>
      <c r="J63" s="33">
        <f t="shared" si="22"/>
        <v>2.5</v>
      </c>
      <c r="K63" s="53">
        <f t="shared" si="16"/>
        <v>121.32000000000001</v>
      </c>
    </row>
    <row r="64" spans="1:23" x14ac:dyDescent="0.25">
      <c r="A64" s="121"/>
      <c r="B64" s="124" t="s">
        <v>27</v>
      </c>
      <c r="C64" s="108" t="s">
        <v>69</v>
      </c>
      <c r="D64" s="59">
        <v>288.44000000000005</v>
      </c>
      <c r="E64" s="108"/>
      <c r="F64" s="108"/>
      <c r="G64" s="59">
        <f>SUM(E64:F64)</f>
        <v>0</v>
      </c>
      <c r="H64" s="108"/>
      <c r="I64" s="123"/>
      <c r="J64" s="59"/>
      <c r="K64" s="60">
        <f t="shared" si="16"/>
        <v>288.44000000000005</v>
      </c>
      <c r="M64" s="45"/>
      <c r="N64" s="45"/>
      <c r="O64" s="47"/>
      <c r="P64" s="47"/>
      <c r="Q64" s="47"/>
      <c r="R64" s="47"/>
      <c r="S64" s="47"/>
      <c r="T64" s="47"/>
      <c r="U64" s="47"/>
      <c r="V64" s="47"/>
      <c r="W64" s="45"/>
    </row>
    <row r="65" spans="1:23" x14ac:dyDescent="0.25">
      <c r="A65" s="121"/>
      <c r="B65" s="124"/>
      <c r="C65" s="108" t="s">
        <v>68</v>
      </c>
      <c r="D65" s="59"/>
      <c r="E65" s="108"/>
      <c r="F65" s="108">
        <v>303.38</v>
      </c>
      <c r="G65" s="59">
        <f>SUM(E65:F65)</f>
        <v>303.38</v>
      </c>
      <c r="H65" s="108"/>
      <c r="I65" s="123"/>
      <c r="J65" s="59"/>
      <c r="K65" s="60">
        <f t="shared" si="16"/>
        <v>303.38</v>
      </c>
      <c r="M65" s="45"/>
      <c r="N65" s="45"/>
      <c r="O65" s="47"/>
      <c r="P65" s="47"/>
      <c r="Q65" s="47"/>
      <c r="R65" s="47"/>
      <c r="S65" s="47"/>
      <c r="T65" s="47"/>
      <c r="U65" s="47"/>
      <c r="V65" s="47"/>
      <c r="W65" s="45"/>
    </row>
    <row r="66" spans="1:23" x14ac:dyDescent="0.25">
      <c r="A66" s="52"/>
      <c r="B66" s="33" t="s">
        <v>105</v>
      </c>
      <c r="C66" s="33"/>
      <c r="D66" s="33">
        <f>SUM(D64:D65)</f>
        <v>288.44000000000005</v>
      </c>
      <c r="E66" s="33">
        <f>SUM(E64:E65)</f>
        <v>0</v>
      </c>
      <c r="F66" s="33">
        <f t="shared" ref="F66:J66" si="23">SUM(F64:F65)</f>
        <v>303.38</v>
      </c>
      <c r="G66" s="33">
        <f t="shared" si="23"/>
        <v>303.38</v>
      </c>
      <c r="H66" s="33">
        <f t="shared" si="23"/>
        <v>0</v>
      </c>
      <c r="I66" s="33">
        <f t="shared" si="23"/>
        <v>0</v>
      </c>
      <c r="J66" s="33">
        <f t="shared" si="23"/>
        <v>0</v>
      </c>
      <c r="K66" s="53">
        <f t="shared" si="16"/>
        <v>591.82000000000005</v>
      </c>
    </row>
    <row r="67" spans="1:23" x14ac:dyDescent="0.25">
      <c r="A67" s="121"/>
      <c r="B67" s="124" t="s">
        <v>28</v>
      </c>
      <c r="C67" s="108" t="s">
        <v>69</v>
      </c>
      <c r="D67" s="59">
        <v>1.18</v>
      </c>
      <c r="E67" s="108"/>
      <c r="F67" s="108"/>
      <c r="G67" s="59"/>
      <c r="H67" s="108"/>
      <c r="I67" s="123"/>
      <c r="J67" s="59"/>
      <c r="K67" s="60">
        <f t="shared" si="16"/>
        <v>1.18</v>
      </c>
      <c r="M67" s="45"/>
      <c r="N67" s="45"/>
      <c r="O67" s="47"/>
      <c r="P67" s="47"/>
      <c r="Q67" s="47"/>
      <c r="R67" s="47"/>
      <c r="S67" s="47"/>
      <c r="T67" s="47"/>
      <c r="U67" s="47"/>
      <c r="V67" s="47"/>
      <c r="W67" s="45"/>
    </row>
    <row r="68" spans="1:23" x14ac:dyDescent="0.25">
      <c r="A68" s="52"/>
      <c r="B68" s="33" t="s">
        <v>106</v>
      </c>
      <c r="C68" s="33"/>
      <c r="D68" s="33">
        <f>D67</f>
        <v>1.18</v>
      </c>
      <c r="E68" s="33">
        <f t="shared" ref="E68:J68" si="24">E67</f>
        <v>0</v>
      </c>
      <c r="F68" s="33">
        <f t="shared" si="24"/>
        <v>0</v>
      </c>
      <c r="G68" s="33">
        <f t="shared" si="24"/>
        <v>0</v>
      </c>
      <c r="H68" s="33">
        <f t="shared" si="24"/>
        <v>0</v>
      </c>
      <c r="I68" s="33">
        <f t="shared" si="24"/>
        <v>0</v>
      </c>
      <c r="J68" s="33">
        <f t="shared" si="24"/>
        <v>0</v>
      </c>
      <c r="K68" s="53">
        <f t="shared" si="16"/>
        <v>1.18</v>
      </c>
    </row>
    <row r="69" spans="1:23" x14ac:dyDescent="0.25">
      <c r="A69" s="121"/>
      <c r="B69" s="124" t="s">
        <v>29</v>
      </c>
      <c r="C69" s="108" t="s">
        <v>69</v>
      </c>
      <c r="D69" s="59">
        <v>148.53</v>
      </c>
      <c r="E69" s="108"/>
      <c r="F69" s="108"/>
      <c r="G69" s="59">
        <f>SUM(E69:F69)</f>
        <v>0</v>
      </c>
      <c r="H69" s="108"/>
      <c r="I69" s="123"/>
      <c r="J69" s="59">
        <f>SUM(H69:I69)</f>
        <v>0</v>
      </c>
      <c r="K69" s="60">
        <f t="shared" si="16"/>
        <v>148.53</v>
      </c>
      <c r="M69" s="45"/>
      <c r="N69" s="45"/>
      <c r="O69" s="47"/>
      <c r="P69" s="47"/>
      <c r="Q69" s="47"/>
      <c r="R69" s="47"/>
      <c r="S69" s="47"/>
      <c r="T69" s="47"/>
      <c r="U69" s="47"/>
      <c r="V69" s="47"/>
      <c r="W69" s="45"/>
    </row>
    <row r="70" spans="1:23" x14ac:dyDescent="0.25">
      <c r="A70" s="121"/>
      <c r="B70" s="124"/>
      <c r="C70" s="108" t="s">
        <v>68</v>
      </c>
      <c r="D70" s="59">
        <v>39.81</v>
      </c>
      <c r="E70" s="108"/>
      <c r="F70" s="108">
        <v>49.2</v>
      </c>
      <c r="G70" s="59">
        <f>SUM(E70:F70)</f>
        <v>49.2</v>
      </c>
      <c r="H70" s="108"/>
      <c r="I70" s="123">
        <v>4.5</v>
      </c>
      <c r="J70" s="59">
        <f>SUM(H70:I70)</f>
        <v>4.5</v>
      </c>
      <c r="K70" s="60">
        <f t="shared" si="16"/>
        <v>93.51</v>
      </c>
      <c r="M70" s="45"/>
      <c r="N70" s="45"/>
      <c r="O70" s="47"/>
      <c r="P70" s="47"/>
      <c r="Q70" s="47"/>
      <c r="R70" s="47"/>
      <c r="S70" s="47"/>
      <c r="T70" s="47"/>
      <c r="U70" s="47"/>
      <c r="V70" s="47"/>
      <c r="W70" s="45"/>
    </row>
    <row r="71" spans="1:23" x14ac:dyDescent="0.25">
      <c r="A71" s="52"/>
      <c r="B71" s="33" t="s">
        <v>107</v>
      </c>
      <c r="C71" s="33"/>
      <c r="D71" s="33">
        <f>SUM(D69:D70)</f>
        <v>188.34</v>
      </c>
      <c r="E71" s="33">
        <f>SUM(E69:E70)</f>
        <v>0</v>
      </c>
      <c r="F71" s="33">
        <f t="shared" ref="F71:J71" si="25">SUM(F69:F70)</f>
        <v>49.2</v>
      </c>
      <c r="G71" s="33">
        <f t="shared" si="25"/>
        <v>49.2</v>
      </c>
      <c r="H71" s="33">
        <f t="shared" si="25"/>
        <v>0</v>
      </c>
      <c r="I71" s="33">
        <f t="shared" si="25"/>
        <v>4.5</v>
      </c>
      <c r="J71" s="33">
        <f t="shared" si="25"/>
        <v>4.5</v>
      </c>
      <c r="K71" s="53">
        <f t="shared" si="16"/>
        <v>242.04000000000002</v>
      </c>
    </row>
    <row r="72" spans="1:23" x14ac:dyDescent="0.25">
      <c r="A72" s="54" t="s">
        <v>30</v>
      </c>
      <c r="B72" s="48"/>
      <c r="C72" s="48"/>
      <c r="D72" s="48">
        <f>D48+D51+D54+D57+D60+D63+D66+D68+D71</f>
        <v>1473.6000000000001</v>
      </c>
      <c r="E72" s="48">
        <f t="shared" ref="E72:J72" si="26">E48+E51+E54+E57+E60+E63+E66+E68+E71</f>
        <v>10.55</v>
      </c>
      <c r="F72" s="48">
        <f t="shared" si="26"/>
        <v>742.98</v>
      </c>
      <c r="G72" s="48">
        <f t="shared" si="26"/>
        <v>753.53</v>
      </c>
      <c r="H72" s="48">
        <f t="shared" si="26"/>
        <v>230.38</v>
      </c>
      <c r="I72" s="48">
        <f t="shared" si="26"/>
        <v>1572.01</v>
      </c>
      <c r="J72" s="48">
        <f t="shared" si="26"/>
        <v>1802.39</v>
      </c>
      <c r="K72" s="55">
        <f>D72+G72+J72</f>
        <v>4029.5200000000004</v>
      </c>
    </row>
    <row r="73" spans="1:23" x14ac:dyDescent="0.25">
      <c r="A73" s="121" t="s">
        <v>108</v>
      </c>
      <c r="B73" s="124" t="s">
        <v>31</v>
      </c>
      <c r="C73" s="108" t="s">
        <v>69</v>
      </c>
      <c r="D73" s="59">
        <v>200.89</v>
      </c>
      <c r="E73" s="108"/>
      <c r="F73" s="108"/>
      <c r="G73" s="59"/>
      <c r="H73" s="108"/>
      <c r="I73" s="123"/>
      <c r="J73" s="59"/>
      <c r="K73" s="60">
        <f>D73+G73+J73</f>
        <v>200.89</v>
      </c>
      <c r="M73" s="45"/>
      <c r="N73" s="45"/>
      <c r="O73" s="47"/>
      <c r="P73" s="47"/>
      <c r="Q73" s="47"/>
      <c r="R73" s="47"/>
      <c r="S73" s="47"/>
      <c r="T73" s="47"/>
      <c r="U73" s="47"/>
      <c r="V73" s="47"/>
      <c r="W73" s="45"/>
    </row>
    <row r="74" spans="1:23" x14ac:dyDescent="0.25">
      <c r="A74" s="52"/>
      <c r="B74" s="33" t="s">
        <v>152</v>
      </c>
      <c r="C74" s="33"/>
      <c r="D74" s="33">
        <f>D73</f>
        <v>200.89</v>
      </c>
      <c r="E74" s="33">
        <f t="shared" ref="E74:J74" si="27">E73</f>
        <v>0</v>
      </c>
      <c r="F74" s="33">
        <f t="shared" si="27"/>
        <v>0</v>
      </c>
      <c r="G74" s="33">
        <f t="shared" si="27"/>
        <v>0</v>
      </c>
      <c r="H74" s="33">
        <f t="shared" si="27"/>
        <v>0</v>
      </c>
      <c r="I74" s="33">
        <f t="shared" si="27"/>
        <v>0</v>
      </c>
      <c r="J74" s="33">
        <f t="shared" si="27"/>
        <v>0</v>
      </c>
      <c r="K74" s="53">
        <f t="shared" ref="K74:K80" si="28">D74+G74+J74</f>
        <v>200.89</v>
      </c>
    </row>
    <row r="75" spans="1:23" x14ac:dyDescent="0.25">
      <c r="A75" s="121"/>
      <c r="B75" s="124" t="s">
        <v>32</v>
      </c>
      <c r="C75" s="108" t="s">
        <v>69</v>
      </c>
      <c r="D75" s="59"/>
      <c r="E75" s="108"/>
      <c r="F75" s="108"/>
      <c r="G75" s="59"/>
      <c r="H75" s="108"/>
      <c r="I75" s="123"/>
      <c r="J75" s="59"/>
      <c r="K75" s="60">
        <f t="shared" si="28"/>
        <v>0</v>
      </c>
      <c r="M75" s="45"/>
      <c r="N75" s="45"/>
      <c r="O75" s="47"/>
      <c r="P75" s="47"/>
      <c r="Q75" s="47"/>
      <c r="R75" s="47"/>
      <c r="S75" s="47"/>
      <c r="T75" s="47"/>
      <c r="U75" s="47"/>
      <c r="V75" s="47"/>
      <c r="W75" s="45"/>
    </row>
    <row r="76" spans="1:23" x14ac:dyDescent="0.25">
      <c r="A76" s="52"/>
      <c r="B76" s="33" t="s">
        <v>109</v>
      </c>
      <c r="C76" s="33"/>
      <c r="D76" s="33">
        <f>D75</f>
        <v>0</v>
      </c>
      <c r="E76" s="33">
        <f t="shared" ref="E76:J76" si="29">E75</f>
        <v>0</v>
      </c>
      <c r="F76" s="33">
        <f t="shared" si="29"/>
        <v>0</v>
      </c>
      <c r="G76" s="33">
        <f t="shared" si="29"/>
        <v>0</v>
      </c>
      <c r="H76" s="33">
        <f t="shared" si="29"/>
        <v>0</v>
      </c>
      <c r="I76" s="33">
        <f t="shared" si="29"/>
        <v>0</v>
      </c>
      <c r="J76" s="33">
        <f t="shared" si="29"/>
        <v>0</v>
      </c>
      <c r="K76" s="53">
        <f t="shared" si="28"/>
        <v>0</v>
      </c>
    </row>
    <row r="77" spans="1:23" x14ac:dyDescent="0.25">
      <c r="A77" s="121"/>
      <c r="B77" s="124" t="s">
        <v>171</v>
      </c>
      <c r="C77" s="108" t="s">
        <v>69</v>
      </c>
      <c r="D77" s="59">
        <v>110.94999999999999</v>
      </c>
      <c r="E77" s="108"/>
      <c r="F77" s="108"/>
      <c r="G77" s="59"/>
      <c r="H77" s="108"/>
      <c r="I77" s="123"/>
      <c r="J77" s="59"/>
      <c r="K77" s="60">
        <f t="shared" si="28"/>
        <v>110.94999999999999</v>
      </c>
      <c r="M77" s="45"/>
      <c r="N77" s="45"/>
      <c r="O77" s="47"/>
      <c r="P77" s="47"/>
      <c r="Q77" s="47"/>
      <c r="R77" s="47"/>
      <c r="S77" s="47"/>
      <c r="T77" s="47"/>
      <c r="U77" s="47"/>
      <c r="V77" s="47"/>
      <c r="W77" s="45"/>
    </row>
    <row r="78" spans="1:23" x14ac:dyDescent="0.25">
      <c r="A78" s="52"/>
      <c r="B78" s="33" t="s">
        <v>180</v>
      </c>
      <c r="C78" s="33"/>
      <c r="D78" s="33">
        <f>D77</f>
        <v>110.94999999999999</v>
      </c>
      <c r="E78" s="33">
        <f t="shared" ref="E78:J78" si="30">E77</f>
        <v>0</v>
      </c>
      <c r="F78" s="33">
        <f t="shared" si="30"/>
        <v>0</v>
      </c>
      <c r="G78" s="33">
        <f t="shared" si="30"/>
        <v>0</v>
      </c>
      <c r="H78" s="33">
        <f t="shared" si="30"/>
        <v>0</v>
      </c>
      <c r="I78" s="33">
        <f t="shared" si="30"/>
        <v>0</v>
      </c>
      <c r="J78" s="33">
        <f t="shared" si="30"/>
        <v>0</v>
      </c>
      <c r="K78" s="53">
        <f t="shared" si="28"/>
        <v>110.94999999999999</v>
      </c>
    </row>
    <row r="79" spans="1:23" x14ac:dyDescent="0.25">
      <c r="A79" s="121"/>
      <c r="B79" s="124" t="s">
        <v>33</v>
      </c>
      <c r="C79" s="108" t="s">
        <v>69</v>
      </c>
      <c r="D79" s="59"/>
      <c r="E79" s="108"/>
      <c r="F79" s="108"/>
      <c r="G79" s="59"/>
      <c r="H79" s="108"/>
      <c r="I79" s="123"/>
      <c r="J79" s="59"/>
      <c r="K79" s="60">
        <f t="shared" si="28"/>
        <v>0</v>
      </c>
      <c r="M79" s="45"/>
      <c r="N79" s="45"/>
      <c r="O79" s="47"/>
      <c r="P79" s="47"/>
      <c r="Q79" s="47"/>
      <c r="R79" s="47"/>
      <c r="S79" s="47"/>
      <c r="T79" s="47"/>
      <c r="U79" s="47"/>
      <c r="V79" s="47"/>
      <c r="W79" s="45"/>
    </row>
    <row r="80" spans="1:23" x14ac:dyDescent="0.25">
      <c r="A80" s="52"/>
      <c r="B80" s="33" t="s">
        <v>153</v>
      </c>
      <c r="C80" s="33"/>
      <c r="D80" s="33">
        <f>D79</f>
        <v>0</v>
      </c>
      <c r="E80" s="33">
        <f t="shared" ref="E80:J80" si="31">E79</f>
        <v>0</v>
      </c>
      <c r="F80" s="33">
        <f t="shared" si="31"/>
        <v>0</v>
      </c>
      <c r="G80" s="33">
        <f t="shared" si="31"/>
        <v>0</v>
      </c>
      <c r="H80" s="33">
        <f t="shared" si="31"/>
        <v>0</v>
      </c>
      <c r="I80" s="33">
        <f t="shared" si="31"/>
        <v>0</v>
      </c>
      <c r="J80" s="33">
        <f t="shared" si="31"/>
        <v>0</v>
      </c>
      <c r="K80" s="53">
        <f t="shared" si="28"/>
        <v>0</v>
      </c>
    </row>
    <row r="81" spans="1:23" x14ac:dyDescent="0.25">
      <c r="A81" s="54" t="s">
        <v>110</v>
      </c>
      <c r="B81" s="48"/>
      <c r="C81" s="48"/>
      <c r="D81" s="48">
        <f>D74+D76+D78+D80</f>
        <v>311.83999999999997</v>
      </c>
      <c r="E81" s="48">
        <f t="shared" ref="E81:J81" si="32">E74+E76+E78+E80</f>
        <v>0</v>
      </c>
      <c r="F81" s="48">
        <f t="shared" si="32"/>
        <v>0</v>
      </c>
      <c r="G81" s="48">
        <f t="shared" si="32"/>
        <v>0</v>
      </c>
      <c r="H81" s="48">
        <f t="shared" si="32"/>
        <v>0</v>
      </c>
      <c r="I81" s="48">
        <f t="shared" si="32"/>
        <v>0</v>
      </c>
      <c r="J81" s="48">
        <f t="shared" si="32"/>
        <v>0</v>
      </c>
      <c r="K81" s="55">
        <f>D81+G81+J81</f>
        <v>311.83999999999997</v>
      </c>
    </row>
    <row r="82" spans="1:23" x14ac:dyDescent="0.25">
      <c r="A82" s="121" t="s">
        <v>34</v>
      </c>
      <c r="B82" s="124" t="s">
        <v>35</v>
      </c>
      <c r="C82" s="108" t="s">
        <v>69</v>
      </c>
      <c r="D82" s="59"/>
      <c r="E82" s="108">
        <v>9.4600000000000009</v>
      </c>
      <c r="F82" s="108"/>
      <c r="G82" s="59">
        <f>SUM(E82:F82)</f>
        <v>9.4600000000000009</v>
      </c>
      <c r="H82" s="108"/>
      <c r="I82" s="123"/>
      <c r="J82" s="59"/>
      <c r="K82" s="60">
        <f>D82+G82+J82</f>
        <v>9.4600000000000009</v>
      </c>
      <c r="M82" s="45"/>
      <c r="N82" s="45"/>
      <c r="O82" s="47"/>
      <c r="P82" s="47"/>
      <c r="Q82" s="47"/>
      <c r="R82" s="47"/>
      <c r="S82" s="47"/>
      <c r="T82" s="47"/>
      <c r="U82" s="47"/>
      <c r="V82" s="47"/>
      <c r="W82" s="45"/>
    </row>
    <row r="83" spans="1:23" x14ac:dyDescent="0.25">
      <c r="A83" s="52"/>
      <c r="B83" s="33" t="s">
        <v>113</v>
      </c>
      <c r="C83" s="33"/>
      <c r="D83" s="33"/>
      <c r="E83" s="61">
        <v>9.4600000000000009</v>
      </c>
      <c r="F83" s="33"/>
      <c r="G83" s="33">
        <f>G82</f>
        <v>9.4600000000000009</v>
      </c>
      <c r="H83" s="33"/>
      <c r="I83" s="33"/>
      <c r="J83" s="33"/>
      <c r="K83" s="53">
        <f t="shared" ref="K83:K89" si="33">D83+G83+J83</f>
        <v>9.4600000000000009</v>
      </c>
    </row>
    <row r="84" spans="1:23" x14ac:dyDescent="0.25">
      <c r="A84" s="121"/>
      <c r="B84" s="124" t="s">
        <v>36</v>
      </c>
      <c r="C84" s="108" t="s">
        <v>69</v>
      </c>
      <c r="D84" s="59"/>
      <c r="E84" s="108">
        <v>19.310000000000002</v>
      </c>
      <c r="F84" s="108"/>
      <c r="G84" s="59">
        <f>SUM(E84:F84)</f>
        <v>19.310000000000002</v>
      </c>
      <c r="H84" s="108"/>
      <c r="I84" s="123"/>
      <c r="J84" s="59"/>
      <c r="K84" s="60">
        <f t="shared" si="33"/>
        <v>19.310000000000002</v>
      </c>
      <c r="M84" s="45"/>
      <c r="N84" s="45"/>
      <c r="O84" s="47"/>
      <c r="P84" s="47"/>
      <c r="Q84" s="47"/>
      <c r="R84" s="47"/>
      <c r="S84" s="47"/>
      <c r="T84" s="47"/>
      <c r="U84" s="47"/>
      <c r="V84" s="47"/>
      <c r="W84" s="45"/>
    </row>
    <row r="85" spans="1:23" x14ac:dyDescent="0.25">
      <c r="A85" s="52"/>
      <c r="B85" s="33" t="s">
        <v>114</v>
      </c>
      <c r="C85" s="33"/>
      <c r="D85" s="33"/>
      <c r="E85" s="33">
        <v>19.310000000000002</v>
      </c>
      <c r="F85" s="33"/>
      <c r="G85" s="33">
        <f>G84</f>
        <v>19.310000000000002</v>
      </c>
      <c r="H85" s="33"/>
      <c r="I85" s="33"/>
      <c r="J85" s="33"/>
      <c r="K85" s="53">
        <f t="shared" si="33"/>
        <v>19.310000000000002</v>
      </c>
    </row>
    <row r="86" spans="1:23" x14ac:dyDescent="0.25">
      <c r="A86" s="121"/>
      <c r="B86" s="124" t="s">
        <v>37</v>
      </c>
      <c r="C86" s="108" t="s">
        <v>69</v>
      </c>
      <c r="D86" s="59"/>
      <c r="E86" s="108">
        <v>1.67</v>
      </c>
      <c r="F86" s="108"/>
      <c r="G86" s="59">
        <f>SUM(E86:F86)</f>
        <v>1.67</v>
      </c>
      <c r="H86" s="108"/>
      <c r="I86" s="123"/>
      <c r="J86" s="59"/>
      <c r="K86" s="60">
        <f t="shared" si="33"/>
        <v>1.67</v>
      </c>
      <c r="M86" s="45"/>
      <c r="N86" s="45"/>
      <c r="O86" s="47"/>
      <c r="P86" s="47"/>
      <c r="Q86" s="47"/>
      <c r="R86" s="47"/>
      <c r="S86" s="47"/>
      <c r="T86" s="47"/>
      <c r="U86" s="47"/>
      <c r="V86" s="47"/>
      <c r="W86" s="45"/>
    </row>
    <row r="87" spans="1:23" x14ac:dyDescent="0.25">
      <c r="A87" s="52"/>
      <c r="B87" s="33" t="s">
        <v>115</v>
      </c>
      <c r="C87" s="33"/>
      <c r="D87" s="33"/>
      <c r="E87" s="33">
        <v>1.67</v>
      </c>
      <c r="F87" s="33"/>
      <c r="G87" s="33">
        <f>G86</f>
        <v>1.67</v>
      </c>
      <c r="H87" s="33"/>
      <c r="I87" s="33"/>
      <c r="J87" s="33"/>
      <c r="K87" s="53">
        <f t="shared" si="33"/>
        <v>1.67</v>
      </c>
    </row>
    <row r="88" spans="1:23" x14ac:dyDescent="0.25">
      <c r="A88" s="121"/>
      <c r="B88" s="124" t="s">
        <v>172</v>
      </c>
      <c r="C88" s="108" t="s">
        <v>69</v>
      </c>
      <c r="D88" s="59"/>
      <c r="E88" s="108"/>
      <c r="F88" s="108"/>
      <c r="G88" s="59">
        <f>SUM(E88:F88)</f>
        <v>0</v>
      </c>
      <c r="H88" s="108">
        <v>5.79</v>
      </c>
      <c r="I88" s="123"/>
      <c r="J88" s="59">
        <f>SUM(H88:I88)</f>
        <v>5.79</v>
      </c>
      <c r="K88" s="60">
        <f t="shared" si="33"/>
        <v>5.79</v>
      </c>
      <c r="M88" s="45"/>
      <c r="N88" s="45"/>
      <c r="O88" s="47"/>
      <c r="P88" s="47"/>
      <c r="Q88" s="47"/>
      <c r="R88" s="47"/>
      <c r="S88" s="47"/>
      <c r="T88" s="47"/>
      <c r="U88" s="47"/>
      <c r="V88" s="47"/>
      <c r="W88" s="45"/>
    </row>
    <row r="89" spans="1:23" x14ac:dyDescent="0.25">
      <c r="A89" s="52"/>
      <c r="B89" s="33" t="s">
        <v>181</v>
      </c>
      <c r="C89" s="33"/>
      <c r="D89" s="33"/>
      <c r="E89" s="61"/>
      <c r="F89" s="33"/>
      <c r="G89" s="33">
        <f>G88</f>
        <v>0</v>
      </c>
      <c r="H89" s="61">
        <v>5.79</v>
      </c>
      <c r="I89" s="33"/>
      <c r="J89" s="33">
        <f>J88</f>
        <v>5.79</v>
      </c>
      <c r="K89" s="53">
        <f t="shared" si="33"/>
        <v>5.79</v>
      </c>
    </row>
    <row r="90" spans="1:23" x14ac:dyDescent="0.25">
      <c r="A90" s="54" t="s">
        <v>38</v>
      </c>
      <c r="B90" s="48"/>
      <c r="C90" s="48"/>
      <c r="D90" s="48"/>
      <c r="E90" s="48">
        <f>E83+E85+E87+E89</f>
        <v>30.440000000000005</v>
      </c>
      <c r="F90" s="48">
        <f t="shared" ref="F90:J90" si="34">F83+F85+F87+F89</f>
        <v>0</v>
      </c>
      <c r="G90" s="48">
        <f t="shared" si="34"/>
        <v>30.440000000000005</v>
      </c>
      <c r="H90" s="48">
        <f t="shared" si="34"/>
        <v>5.79</v>
      </c>
      <c r="I90" s="48">
        <f t="shared" si="34"/>
        <v>0</v>
      </c>
      <c r="J90" s="48">
        <f t="shared" si="34"/>
        <v>5.79</v>
      </c>
      <c r="K90" s="55">
        <f t="shared" ref="K90:K97" si="35">D90+G90+J90</f>
        <v>36.230000000000004</v>
      </c>
    </row>
    <row r="91" spans="1:23" x14ac:dyDescent="0.25">
      <c r="A91" s="121" t="s">
        <v>39</v>
      </c>
      <c r="B91" s="124" t="s">
        <v>40</v>
      </c>
      <c r="C91" s="108" t="s">
        <v>69</v>
      </c>
      <c r="D91" s="59"/>
      <c r="E91" s="108"/>
      <c r="F91" s="108"/>
      <c r="G91" s="59"/>
      <c r="H91" s="108"/>
      <c r="I91" s="123">
        <v>8.06</v>
      </c>
      <c r="J91" s="59">
        <f>SUM(H91:I91)</f>
        <v>8.06</v>
      </c>
      <c r="K91" s="60">
        <f t="shared" si="35"/>
        <v>8.06</v>
      </c>
      <c r="M91" s="45"/>
      <c r="N91" s="45"/>
      <c r="O91" s="47"/>
      <c r="P91" s="47"/>
      <c r="Q91" s="47"/>
      <c r="R91" s="47"/>
      <c r="S91" s="47"/>
      <c r="T91" s="47"/>
      <c r="U91" s="47"/>
      <c r="V91" s="47"/>
      <c r="W91" s="45"/>
    </row>
    <row r="92" spans="1:23" x14ac:dyDescent="0.25">
      <c r="A92" s="121"/>
      <c r="B92" s="124"/>
      <c r="C92" s="108" t="s">
        <v>68</v>
      </c>
      <c r="D92" s="59"/>
      <c r="E92" s="108"/>
      <c r="F92" s="108"/>
      <c r="G92" s="59"/>
      <c r="H92" s="108">
        <v>29.99</v>
      </c>
      <c r="I92" s="123">
        <v>257.06</v>
      </c>
      <c r="J92" s="59">
        <f>SUM(H92:I92)</f>
        <v>287.05</v>
      </c>
      <c r="K92" s="60">
        <f t="shared" si="35"/>
        <v>287.05</v>
      </c>
      <c r="M92" s="45"/>
      <c r="N92" s="45"/>
      <c r="O92" s="47"/>
      <c r="P92" s="47"/>
      <c r="Q92" s="47"/>
      <c r="R92" s="47"/>
      <c r="S92" s="47"/>
      <c r="T92" s="47"/>
      <c r="U92" s="47"/>
      <c r="V92" s="47"/>
      <c r="W92" s="45"/>
    </row>
    <row r="93" spans="1:23" x14ac:dyDescent="0.25">
      <c r="A93" s="52"/>
      <c r="B93" s="33" t="s">
        <v>116</v>
      </c>
      <c r="C93" s="33"/>
      <c r="D93" s="33"/>
      <c r="E93" s="33"/>
      <c r="F93" s="33"/>
      <c r="G93" s="33"/>
      <c r="H93" s="33">
        <f>SUM(H91:H92)</f>
        <v>29.99</v>
      </c>
      <c r="I93" s="33">
        <f t="shared" ref="I93:J93" si="36">SUM(I91:I92)</f>
        <v>265.12</v>
      </c>
      <c r="J93" s="33">
        <f t="shared" si="36"/>
        <v>295.11</v>
      </c>
      <c r="K93" s="53">
        <f t="shared" si="35"/>
        <v>295.11</v>
      </c>
    </row>
    <row r="94" spans="1:23" x14ac:dyDescent="0.25">
      <c r="A94" s="121"/>
      <c r="B94" s="124" t="s">
        <v>41</v>
      </c>
      <c r="C94" s="108" t="s">
        <v>69</v>
      </c>
      <c r="D94" s="59"/>
      <c r="E94" s="108"/>
      <c r="F94" s="108"/>
      <c r="G94" s="59"/>
      <c r="H94" s="108"/>
      <c r="I94" s="123">
        <v>29.96</v>
      </c>
      <c r="J94" s="59">
        <f>I94</f>
        <v>29.96</v>
      </c>
      <c r="K94" s="60">
        <f t="shared" si="35"/>
        <v>29.96</v>
      </c>
      <c r="M94" s="45"/>
      <c r="N94" s="45"/>
      <c r="O94" s="47"/>
      <c r="P94" s="47"/>
      <c r="Q94" s="47"/>
      <c r="R94" s="47"/>
      <c r="S94" s="47"/>
      <c r="T94" s="47"/>
      <c r="U94" s="47"/>
      <c r="V94" s="47"/>
      <c r="W94" s="45"/>
    </row>
    <row r="95" spans="1:23" x14ac:dyDescent="0.25">
      <c r="A95" s="52"/>
      <c r="B95" s="33" t="s">
        <v>143</v>
      </c>
      <c r="C95" s="33"/>
      <c r="D95" s="33"/>
      <c r="E95" s="33"/>
      <c r="F95" s="33"/>
      <c r="G95" s="33"/>
      <c r="H95" s="33"/>
      <c r="I95" s="33">
        <f>I94</f>
        <v>29.96</v>
      </c>
      <c r="J95" s="33">
        <f>J94</f>
        <v>29.96</v>
      </c>
      <c r="K95" s="53">
        <f t="shared" si="35"/>
        <v>29.96</v>
      </c>
    </row>
    <row r="96" spans="1:23" x14ac:dyDescent="0.25">
      <c r="A96" s="54" t="s">
        <v>42</v>
      </c>
      <c r="B96" s="48"/>
      <c r="C96" s="48"/>
      <c r="D96" s="48"/>
      <c r="E96" s="48"/>
      <c r="F96" s="48"/>
      <c r="G96" s="48"/>
      <c r="H96" s="48">
        <f>H93+H95</f>
        <v>29.99</v>
      </c>
      <c r="I96" s="48">
        <f t="shared" ref="I96:J96" si="37">I93+I95</f>
        <v>295.08</v>
      </c>
      <c r="J96" s="48">
        <f t="shared" si="37"/>
        <v>325.07</v>
      </c>
      <c r="K96" s="55">
        <f t="shared" si="35"/>
        <v>325.07</v>
      </c>
    </row>
    <row r="97" spans="1:23" x14ac:dyDescent="0.25">
      <c r="A97" s="121" t="s">
        <v>43</v>
      </c>
      <c r="B97" s="124" t="s">
        <v>44</v>
      </c>
      <c r="C97" s="108" t="s">
        <v>69</v>
      </c>
      <c r="D97" s="59"/>
      <c r="E97" s="108">
        <v>58</v>
      </c>
      <c r="F97" s="108">
        <v>8</v>
      </c>
      <c r="G97" s="59">
        <f>SUM(E97:F97)</f>
        <v>66</v>
      </c>
      <c r="H97" s="108"/>
      <c r="I97" s="123"/>
      <c r="J97" s="59"/>
      <c r="K97" s="60">
        <f t="shared" si="35"/>
        <v>66</v>
      </c>
      <c r="M97" s="45"/>
      <c r="N97" s="45"/>
      <c r="O97" s="47"/>
      <c r="P97" s="47"/>
      <c r="Q97" s="47"/>
      <c r="R97" s="47"/>
      <c r="S97" s="47"/>
      <c r="T97" s="47"/>
      <c r="U97" s="47"/>
      <c r="V97" s="47"/>
      <c r="W97" s="45"/>
    </row>
    <row r="98" spans="1:23" x14ac:dyDescent="0.25">
      <c r="A98" s="52"/>
      <c r="B98" s="33" t="s">
        <v>118</v>
      </c>
      <c r="C98" s="33"/>
      <c r="D98" s="33"/>
      <c r="E98" s="62">
        <v>58</v>
      </c>
      <c r="F98" s="62">
        <v>8</v>
      </c>
      <c r="G98" s="33">
        <f t="shared" ref="G98:G104" si="38">SUM(E98:F98)</f>
        <v>66</v>
      </c>
      <c r="H98" s="33"/>
      <c r="I98" s="33"/>
      <c r="J98" s="33"/>
      <c r="K98" s="53">
        <f t="shared" ref="K98:K104" si="39">D98+G98+J98</f>
        <v>66</v>
      </c>
    </row>
    <row r="99" spans="1:23" x14ac:dyDescent="0.25">
      <c r="A99" s="121"/>
      <c r="B99" s="124" t="s">
        <v>45</v>
      </c>
      <c r="C99" s="108" t="s">
        <v>69</v>
      </c>
      <c r="D99" s="59"/>
      <c r="E99" s="108">
        <v>197</v>
      </c>
      <c r="F99" s="108">
        <v>1334</v>
      </c>
      <c r="G99" s="59">
        <f t="shared" si="38"/>
        <v>1531</v>
      </c>
      <c r="H99" s="108"/>
      <c r="I99" s="123"/>
      <c r="J99" s="59"/>
      <c r="K99" s="60">
        <f t="shared" si="39"/>
        <v>1531</v>
      </c>
      <c r="M99" s="45"/>
      <c r="N99" s="45"/>
      <c r="O99" s="47"/>
      <c r="P99" s="47"/>
      <c r="Q99" s="47"/>
      <c r="R99" s="47"/>
      <c r="S99" s="47"/>
      <c r="T99" s="47"/>
      <c r="U99" s="47"/>
      <c r="V99" s="47"/>
      <c r="W99" s="45"/>
    </row>
    <row r="100" spans="1:23" x14ac:dyDescent="0.25">
      <c r="A100" s="52"/>
      <c r="B100" s="33" t="s">
        <v>119</v>
      </c>
      <c r="C100" s="33"/>
      <c r="D100" s="33"/>
      <c r="E100" s="62">
        <v>197</v>
      </c>
      <c r="F100" s="62">
        <v>1334</v>
      </c>
      <c r="G100" s="33">
        <f t="shared" si="38"/>
        <v>1531</v>
      </c>
      <c r="H100" s="33"/>
      <c r="I100" s="33"/>
      <c r="J100" s="33"/>
      <c r="K100" s="53">
        <f t="shared" si="39"/>
        <v>1531</v>
      </c>
    </row>
    <row r="101" spans="1:23" x14ac:dyDescent="0.25">
      <c r="A101" s="121"/>
      <c r="B101" s="124" t="s">
        <v>46</v>
      </c>
      <c r="C101" s="108" t="s">
        <v>69</v>
      </c>
      <c r="D101" s="59"/>
      <c r="E101" s="108">
        <v>1171</v>
      </c>
      <c r="F101" s="108">
        <v>29</v>
      </c>
      <c r="G101" s="59">
        <f t="shared" si="38"/>
        <v>1200</v>
      </c>
      <c r="H101" s="108"/>
      <c r="I101" s="123"/>
      <c r="J101" s="59"/>
      <c r="K101" s="60">
        <f t="shared" si="39"/>
        <v>1200</v>
      </c>
      <c r="M101" s="45"/>
      <c r="N101" s="45"/>
      <c r="O101" s="47"/>
      <c r="P101" s="47"/>
      <c r="Q101" s="47"/>
      <c r="R101" s="47"/>
      <c r="S101" s="47"/>
      <c r="T101" s="47"/>
      <c r="U101" s="47"/>
      <c r="V101" s="47"/>
      <c r="W101" s="45"/>
    </row>
    <row r="102" spans="1:23" x14ac:dyDescent="0.25">
      <c r="A102" s="52"/>
      <c r="B102" s="33" t="s">
        <v>120</v>
      </c>
      <c r="C102" s="33"/>
      <c r="D102" s="33"/>
      <c r="E102" s="62">
        <v>1171</v>
      </c>
      <c r="F102" s="62">
        <v>29</v>
      </c>
      <c r="G102" s="33">
        <f t="shared" si="38"/>
        <v>1200</v>
      </c>
      <c r="H102" s="33"/>
      <c r="I102" s="33"/>
      <c r="J102" s="33"/>
      <c r="K102" s="53">
        <f t="shared" si="39"/>
        <v>1200</v>
      </c>
    </row>
    <row r="103" spans="1:23" x14ac:dyDescent="0.25">
      <c r="A103" s="121"/>
      <c r="B103" s="124" t="s">
        <v>47</v>
      </c>
      <c r="C103" s="108" t="s">
        <v>69</v>
      </c>
      <c r="D103" s="59"/>
      <c r="E103" s="108">
        <v>283</v>
      </c>
      <c r="F103" s="108">
        <v>109</v>
      </c>
      <c r="G103" s="59">
        <f t="shared" si="38"/>
        <v>392</v>
      </c>
      <c r="H103" s="108"/>
      <c r="I103" s="123"/>
      <c r="J103" s="59"/>
      <c r="K103" s="60">
        <f t="shared" si="39"/>
        <v>392</v>
      </c>
      <c r="M103" s="45"/>
      <c r="N103" s="45"/>
      <c r="O103" s="47"/>
      <c r="P103" s="47"/>
      <c r="Q103" s="47"/>
      <c r="R103" s="47"/>
      <c r="S103" s="47"/>
      <c r="T103" s="47"/>
      <c r="U103" s="47"/>
      <c r="V103" s="47"/>
      <c r="W103" s="45"/>
    </row>
    <row r="104" spans="1:23" x14ac:dyDescent="0.25">
      <c r="A104" s="52"/>
      <c r="B104" s="33" t="s">
        <v>122</v>
      </c>
      <c r="C104" s="33"/>
      <c r="D104" s="33"/>
      <c r="E104" s="62">
        <v>283</v>
      </c>
      <c r="F104" s="62">
        <v>109</v>
      </c>
      <c r="G104" s="33">
        <f t="shared" si="38"/>
        <v>392</v>
      </c>
      <c r="H104" s="33"/>
      <c r="I104" s="33"/>
      <c r="J104" s="33"/>
      <c r="K104" s="53">
        <f t="shared" si="39"/>
        <v>392</v>
      </c>
    </row>
    <row r="105" spans="1:23" x14ac:dyDescent="0.25">
      <c r="A105" s="54" t="s">
        <v>48</v>
      </c>
      <c r="B105" s="48"/>
      <c r="C105" s="48"/>
      <c r="D105" s="48"/>
      <c r="E105" s="48">
        <f>E98+E100+E102+E104</f>
        <v>1709</v>
      </c>
      <c r="F105" s="48">
        <f t="shared" ref="F105:J105" si="40">F98+F100+F102+F104</f>
        <v>1480</v>
      </c>
      <c r="G105" s="48">
        <f t="shared" si="40"/>
        <v>3189</v>
      </c>
      <c r="H105" s="48">
        <f t="shared" si="40"/>
        <v>0</v>
      </c>
      <c r="I105" s="48">
        <f t="shared" si="40"/>
        <v>0</v>
      </c>
      <c r="J105" s="48">
        <f t="shared" si="40"/>
        <v>0</v>
      </c>
      <c r="K105" s="55">
        <f t="shared" ref="K105:K110" si="41">D105+G105+J105</f>
        <v>3189</v>
      </c>
    </row>
    <row r="106" spans="1:23" x14ac:dyDescent="0.25">
      <c r="A106" s="121" t="s">
        <v>49</v>
      </c>
      <c r="B106" s="124" t="s">
        <v>49</v>
      </c>
      <c r="C106" s="108" t="s">
        <v>69</v>
      </c>
      <c r="D106" s="59">
        <v>94.73</v>
      </c>
      <c r="E106" s="108"/>
      <c r="F106" s="108"/>
      <c r="G106" s="59">
        <f>SUM(E106:F106)</f>
        <v>0</v>
      </c>
      <c r="H106" s="108"/>
      <c r="I106" s="123"/>
      <c r="J106" s="59">
        <f>SUM(H106:I106)</f>
        <v>0</v>
      </c>
      <c r="K106" s="60">
        <f t="shared" si="41"/>
        <v>94.73</v>
      </c>
      <c r="M106" s="45"/>
      <c r="N106" s="45"/>
      <c r="O106" s="47"/>
      <c r="P106" s="47"/>
      <c r="Q106" s="47"/>
      <c r="R106" s="47"/>
      <c r="S106" s="47"/>
      <c r="T106" s="47"/>
      <c r="U106" s="47"/>
      <c r="V106" s="47"/>
      <c r="W106" s="45"/>
    </row>
    <row r="107" spans="1:23" x14ac:dyDescent="0.25">
      <c r="A107" s="121"/>
      <c r="B107" s="124"/>
      <c r="C107" s="108" t="s">
        <v>68</v>
      </c>
      <c r="D107" s="59"/>
      <c r="E107" s="108"/>
      <c r="F107" s="108">
        <v>10.84</v>
      </c>
      <c r="G107" s="59">
        <f>SUM(E107:F107)</f>
        <v>10.84</v>
      </c>
      <c r="H107" s="108">
        <v>129.4</v>
      </c>
      <c r="I107" s="123"/>
      <c r="J107" s="59">
        <f>SUM(H107:I107)</f>
        <v>129.4</v>
      </c>
      <c r="K107" s="60">
        <f t="shared" si="41"/>
        <v>140.24</v>
      </c>
      <c r="M107" s="45"/>
      <c r="N107" s="45"/>
      <c r="O107" s="47"/>
      <c r="P107" s="47"/>
      <c r="Q107" s="47"/>
      <c r="R107" s="47"/>
      <c r="S107" s="47"/>
      <c r="T107" s="47"/>
      <c r="U107" s="47"/>
      <c r="V107" s="47"/>
      <c r="W107" s="45"/>
    </row>
    <row r="108" spans="1:23" x14ac:dyDescent="0.25">
      <c r="A108" s="52"/>
      <c r="B108" s="33" t="s">
        <v>50</v>
      </c>
      <c r="C108" s="33"/>
      <c r="D108" s="61">
        <v>94.73</v>
      </c>
      <c r="E108" s="33"/>
      <c r="F108" s="61">
        <v>10.84</v>
      </c>
      <c r="G108" s="33">
        <f>SUM(G106:G107)</f>
        <v>10.84</v>
      </c>
      <c r="H108" s="61">
        <v>129.4</v>
      </c>
      <c r="I108" s="61"/>
      <c r="J108" s="33">
        <f>SUM(J106:J107)</f>
        <v>129.4</v>
      </c>
      <c r="K108" s="53">
        <f t="shared" si="41"/>
        <v>234.97000000000003</v>
      </c>
    </row>
    <row r="109" spans="1:23" x14ac:dyDescent="0.25">
      <c r="A109" s="54" t="s">
        <v>50</v>
      </c>
      <c r="B109" s="48"/>
      <c r="C109" s="48"/>
      <c r="D109" s="48">
        <f>D108</f>
        <v>94.73</v>
      </c>
      <c r="E109" s="48">
        <f t="shared" ref="E109:J109" si="42">E108</f>
        <v>0</v>
      </c>
      <c r="F109" s="48">
        <f t="shared" si="42"/>
        <v>10.84</v>
      </c>
      <c r="G109" s="48">
        <f t="shared" si="42"/>
        <v>10.84</v>
      </c>
      <c r="H109" s="48">
        <f t="shared" si="42"/>
        <v>129.4</v>
      </c>
      <c r="I109" s="48">
        <f t="shared" si="42"/>
        <v>0</v>
      </c>
      <c r="J109" s="48">
        <f t="shared" si="42"/>
        <v>129.4</v>
      </c>
      <c r="K109" s="55">
        <f t="shared" si="41"/>
        <v>234.97000000000003</v>
      </c>
    </row>
    <row r="110" spans="1:23" x14ac:dyDescent="0.25">
      <c r="A110" s="121" t="s">
        <v>51</v>
      </c>
      <c r="B110" s="124" t="s">
        <v>51</v>
      </c>
      <c r="C110" s="108" t="s">
        <v>69</v>
      </c>
      <c r="D110" s="59"/>
      <c r="E110" s="108"/>
      <c r="F110" s="108"/>
      <c r="G110" s="59"/>
      <c r="H110" s="108"/>
      <c r="I110" s="123">
        <v>0.32</v>
      </c>
      <c r="J110" s="59">
        <f>SUM(H110:I110)</f>
        <v>0.32</v>
      </c>
      <c r="K110" s="60">
        <f t="shared" si="41"/>
        <v>0.32</v>
      </c>
      <c r="M110" s="45"/>
      <c r="N110" s="45"/>
      <c r="O110" s="47"/>
      <c r="P110" s="47"/>
      <c r="Q110" s="47"/>
      <c r="R110" s="47"/>
      <c r="S110" s="47"/>
      <c r="T110" s="47"/>
      <c r="U110" s="47"/>
      <c r="V110" s="47"/>
      <c r="W110" s="45"/>
    </row>
    <row r="111" spans="1:23" x14ac:dyDescent="0.25">
      <c r="A111" s="121"/>
      <c r="B111" s="124"/>
      <c r="C111" s="108" t="s">
        <v>68</v>
      </c>
      <c r="D111" s="59"/>
      <c r="E111" s="108"/>
      <c r="F111" s="108"/>
      <c r="G111" s="59"/>
      <c r="H111" s="108">
        <v>19.040000000000006</v>
      </c>
      <c r="I111" s="123">
        <v>228.97999999999996</v>
      </c>
      <c r="J111" s="59">
        <f>SUM(H111:I111)</f>
        <v>248.01999999999998</v>
      </c>
      <c r="K111" s="60">
        <f t="shared" ref="K111:K112" si="43">D111+G111+J111</f>
        <v>248.01999999999998</v>
      </c>
      <c r="M111" s="45"/>
      <c r="N111" s="45"/>
      <c r="O111" s="47"/>
      <c r="P111" s="47"/>
      <c r="Q111" s="47"/>
      <c r="R111" s="47"/>
      <c r="S111" s="47"/>
      <c r="T111" s="47"/>
      <c r="U111" s="47"/>
      <c r="V111" s="47"/>
      <c r="W111" s="45"/>
    </row>
    <row r="112" spans="1:23" x14ac:dyDescent="0.25">
      <c r="A112" s="52"/>
      <c r="B112" s="33" t="s">
        <v>52</v>
      </c>
      <c r="C112" s="33"/>
      <c r="D112" s="33"/>
      <c r="E112" s="33"/>
      <c r="F112" s="33"/>
      <c r="G112" s="33"/>
      <c r="H112" s="33">
        <f>SUM(H110:H111)</f>
        <v>19.040000000000006</v>
      </c>
      <c r="I112" s="33">
        <f t="shared" ref="I112:J112" si="44">SUM(I110:I111)</f>
        <v>229.29999999999995</v>
      </c>
      <c r="J112" s="33">
        <f t="shared" si="44"/>
        <v>248.33999999999997</v>
      </c>
      <c r="K112" s="53">
        <f t="shared" si="43"/>
        <v>248.33999999999997</v>
      </c>
    </row>
    <row r="113" spans="1:23" x14ac:dyDescent="0.25">
      <c r="A113" s="54" t="s">
        <v>52</v>
      </c>
      <c r="B113" s="48"/>
      <c r="C113" s="48"/>
      <c r="D113" s="48">
        <f>D112</f>
        <v>0</v>
      </c>
      <c r="E113" s="48">
        <f t="shared" ref="E113:J113" si="45">E112</f>
        <v>0</v>
      </c>
      <c r="F113" s="48">
        <f t="shared" si="45"/>
        <v>0</v>
      </c>
      <c r="G113" s="48">
        <f t="shared" si="45"/>
        <v>0</v>
      </c>
      <c r="H113" s="48">
        <f t="shared" si="45"/>
        <v>19.040000000000006</v>
      </c>
      <c r="I113" s="48">
        <f t="shared" si="45"/>
        <v>229.29999999999995</v>
      </c>
      <c r="J113" s="48">
        <f t="shared" si="45"/>
        <v>248.33999999999997</v>
      </c>
      <c r="K113" s="55">
        <f>D113+G113+J113</f>
        <v>248.33999999999997</v>
      </c>
    </row>
    <row r="114" spans="1:23" x14ac:dyDescent="0.25">
      <c r="A114" s="121" t="s">
        <v>60</v>
      </c>
      <c r="B114" s="124" t="s">
        <v>60</v>
      </c>
      <c r="C114" s="108" t="s">
        <v>68</v>
      </c>
      <c r="D114" s="59"/>
      <c r="E114" s="108"/>
      <c r="F114" s="108"/>
      <c r="G114" s="59"/>
      <c r="H114" s="108">
        <v>39.130000000000003</v>
      </c>
      <c r="I114" s="123"/>
      <c r="J114" s="59">
        <f>SUM(H114:I114)</f>
        <v>39.130000000000003</v>
      </c>
      <c r="K114" s="60">
        <f>D114+G114+J114</f>
        <v>39.130000000000003</v>
      </c>
      <c r="M114" s="45"/>
      <c r="N114" s="45"/>
      <c r="O114" s="47"/>
      <c r="P114" s="47"/>
      <c r="Q114" s="47"/>
      <c r="R114" s="47"/>
      <c r="S114" s="47"/>
      <c r="T114" s="47"/>
      <c r="U114" s="47"/>
      <c r="V114" s="47"/>
      <c r="W114" s="45"/>
    </row>
    <row r="115" spans="1:23" x14ac:dyDescent="0.25">
      <c r="A115" s="52"/>
      <c r="B115" s="33" t="s">
        <v>61</v>
      </c>
      <c r="C115" s="33"/>
      <c r="D115" s="33"/>
      <c r="E115" s="33"/>
      <c r="F115" s="33"/>
      <c r="G115" s="33"/>
      <c r="H115" s="61">
        <v>39.130000000000003</v>
      </c>
      <c r="I115" s="33"/>
      <c r="J115" s="33">
        <f>SUM(H115:I115)</f>
        <v>39.130000000000003</v>
      </c>
      <c r="K115" s="53">
        <f t="shared" ref="K115:K116" si="46">D115+G115+J115</f>
        <v>39.130000000000003</v>
      </c>
    </row>
    <row r="116" spans="1:23" x14ac:dyDescent="0.25">
      <c r="A116" s="54" t="s">
        <v>61</v>
      </c>
      <c r="B116" s="48"/>
      <c r="C116" s="48"/>
      <c r="D116" s="48">
        <f>D115</f>
        <v>0</v>
      </c>
      <c r="E116" s="48">
        <f t="shared" ref="E116:J116" si="47">E115</f>
        <v>0</v>
      </c>
      <c r="F116" s="48">
        <f t="shared" si="47"/>
        <v>0</v>
      </c>
      <c r="G116" s="48">
        <f t="shared" si="47"/>
        <v>0</v>
      </c>
      <c r="H116" s="48">
        <f t="shared" si="47"/>
        <v>39.130000000000003</v>
      </c>
      <c r="I116" s="48">
        <f t="shared" si="47"/>
        <v>0</v>
      </c>
      <c r="J116" s="48">
        <f t="shared" si="47"/>
        <v>39.130000000000003</v>
      </c>
      <c r="K116" s="55">
        <f t="shared" si="46"/>
        <v>39.130000000000003</v>
      </c>
    </row>
    <row r="117" spans="1:23" x14ac:dyDescent="0.25">
      <c r="A117" s="121" t="s">
        <v>53</v>
      </c>
      <c r="B117" s="124" t="s">
        <v>53</v>
      </c>
      <c r="C117" s="108" t="s">
        <v>69</v>
      </c>
      <c r="D117" s="59"/>
      <c r="E117" s="108">
        <v>1.72</v>
      </c>
      <c r="F117" s="108">
        <v>32.049999999999997</v>
      </c>
      <c r="G117" s="59">
        <f>SUM(E117:F117)</f>
        <v>33.769999999999996</v>
      </c>
      <c r="H117" s="108"/>
      <c r="I117" s="123">
        <v>1.57</v>
      </c>
      <c r="J117" s="59">
        <f>SUM(H117:I117)</f>
        <v>1.57</v>
      </c>
      <c r="K117" s="60">
        <f>D117+G117+J117</f>
        <v>35.339999999999996</v>
      </c>
      <c r="M117" s="45"/>
      <c r="N117" s="45"/>
      <c r="O117" s="47"/>
      <c r="P117" s="47"/>
      <c r="Q117" s="47"/>
      <c r="R117" s="47"/>
      <c r="S117" s="47"/>
      <c r="T117" s="47"/>
      <c r="U117" s="47"/>
      <c r="V117" s="47"/>
      <c r="W117" s="45"/>
    </row>
    <row r="118" spans="1:23" x14ac:dyDescent="0.25">
      <c r="A118" s="121"/>
      <c r="B118" s="124"/>
      <c r="C118" s="108" t="s">
        <v>68</v>
      </c>
      <c r="D118" s="59"/>
      <c r="E118" s="108">
        <v>2.9299999999999997</v>
      </c>
      <c r="F118" s="108">
        <v>55.72</v>
      </c>
      <c r="G118" s="59">
        <f>SUM(E118:F118)</f>
        <v>58.65</v>
      </c>
      <c r="H118" s="108">
        <v>6.32</v>
      </c>
      <c r="I118" s="123">
        <v>16.3</v>
      </c>
      <c r="J118" s="59">
        <f>SUM(H118:I118)</f>
        <v>22.62</v>
      </c>
      <c r="K118" s="60">
        <f t="shared" ref="K118:K120" si="48">D118+G118+J118</f>
        <v>81.27</v>
      </c>
      <c r="M118" s="45"/>
      <c r="N118" s="45"/>
      <c r="O118" s="47"/>
      <c r="P118" s="47"/>
      <c r="Q118" s="47"/>
      <c r="R118" s="47"/>
      <c r="S118" s="47"/>
      <c r="T118" s="47"/>
      <c r="U118" s="47"/>
      <c r="V118" s="47"/>
      <c r="W118" s="45"/>
    </row>
    <row r="119" spans="1:23" x14ac:dyDescent="0.25">
      <c r="A119" s="52"/>
      <c r="B119" s="33" t="s">
        <v>54</v>
      </c>
      <c r="C119" s="33"/>
      <c r="D119" s="33"/>
      <c r="E119" s="33">
        <f>SUM(E117:E118)</f>
        <v>4.6499999999999995</v>
      </c>
      <c r="F119" s="33">
        <f t="shared" ref="F119:J119" si="49">SUM(F117:F118)</f>
        <v>87.77</v>
      </c>
      <c r="G119" s="33">
        <f t="shared" si="49"/>
        <v>92.419999999999987</v>
      </c>
      <c r="H119" s="33">
        <f t="shared" si="49"/>
        <v>6.32</v>
      </c>
      <c r="I119" s="33">
        <f t="shared" si="49"/>
        <v>17.87</v>
      </c>
      <c r="J119" s="33">
        <f t="shared" si="49"/>
        <v>24.19</v>
      </c>
      <c r="K119" s="53">
        <f t="shared" si="48"/>
        <v>116.60999999999999</v>
      </c>
    </row>
    <row r="120" spans="1:23" x14ac:dyDescent="0.25">
      <c r="A120" s="54" t="s">
        <v>54</v>
      </c>
      <c r="B120" s="48"/>
      <c r="C120" s="48"/>
      <c r="D120" s="48">
        <f>D119</f>
        <v>0</v>
      </c>
      <c r="E120" s="48">
        <f t="shared" ref="E120:J120" si="50">E119</f>
        <v>4.6499999999999995</v>
      </c>
      <c r="F120" s="48">
        <f t="shared" si="50"/>
        <v>87.77</v>
      </c>
      <c r="G120" s="48">
        <f t="shared" si="50"/>
        <v>92.419999999999987</v>
      </c>
      <c r="H120" s="48">
        <f t="shared" si="50"/>
        <v>6.32</v>
      </c>
      <c r="I120" s="48">
        <f t="shared" si="50"/>
        <v>17.87</v>
      </c>
      <c r="J120" s="48">
        <f t="shared" si="50"/>
        <v>24.19</v>
      </c>
      <c r="K120" s="55">
        <f t="shared" si="48"/>
        <v>116.60999999999999</v>
      </c>
    </row>
    <row r="121" spans="1:23" ht="15.75" thickBot="1" x14ac:dyDescent="0.3">
      <c r="A121" s="56" t="s">
        <v>148</v>
      </c>
      <c r="B121" s="56"/>
      <c r="C121" s="56"/>
      <c r="D121" s="57">
        <f>D18+D23+D27+D34+D41+D45+D72+D81+D90+D96+D105+D109+D113+D116+D120</f>
        <v>1880.17</v>
      </c>
      <c r="E121" s="57">
        <f t="shared" ref="E121:J121" si="51">E18+E23+E27+E34+E41+E45+E72+E81+E90+E96+E105+E109+E113+E116+E120</f>
        <v>3948.5600000000004</v>
      </c>
      <c r="F121" s="57">
        <f t="shared" si="51"/>
        <v>2365.9500000000003</v>
      </c>
      <c r="G121" s="57">
        <f t="shared" si="51"/>
        <v>6314.51</v>
      </c>
      <c r="H121" s="57">
        <f t="shared" si="51"/>
        <v>1946.6600000000003</v>
      </c>
      <c r="I121" s="57">
        <f t="shared" si="51"/>
        <v>3617.45</v>
      </c>
      <c r="J121" s="57">
        <f t="shared" si="51"/>
        <v>5564.11</v>
      </c>
      <c r="K121" s="58">
        <f>D121+G121+J121</f>
        <v>13758.79</v>
      </c>
    </row>
    <row r="123" spans="1:23" x14ac:dyDescent="0.25">
      <c r="K123" s="66"/>
      <c r="L123" s="67"/>
    </row>
    <row r="124" spans="1:23" x14ac:dyDescent="0.25">
      <c r="A124" s="10" t="s">
        <v>71</v>
      </c>
      <c r="K124" s="45"/>
      <c r="L124" s="45"/>
    </row>
    <row r="125" spans="1:23" ht="15.75" thickBot="1" x14ac:dyDescent="0.3"/>
    <row r="126" spans="1:23" ht="43.5" thickBot="1" x14ac:dyDescent="0.3">
      <c r="A126" s="30" t="s">
        <v>1</v>
      </c>
      <c r="B126" s="31" t="s">
        <v>2</v>
      </c>
      <c r="C126" s="70" t="s">
        <v>66</v>
      </c>
      <c r="D126" s="71" t="s">
        <v>3</v>
      </c>
      <c r="E126" s="31" t="s">
        <v>64</v>
      </c>
      <c r="F126" s="31" t="s">
        <v>63</v>
      </c>
      <c r="G126" s="32" t="s">
        <v>154</v>
      </c>
    </row>
    <row r="127" spans="1:23" x14ac:dyDescent="0.25">
      <c r="A127" s="121" t="s">
        <v>166</v>
      </c>
      <c r="B127" s="108" t="s">
        <v>169</v>
      </c>
      <c r="C127" s="108" t="s">
        <v>68</v>
      </c>
      <c r="D127" s="108"/>
      <c r="E127" s="108"/>
      <c r="F127" s="122">
        <v>93.580000000000013</v>
      </c>
      <c r="G127" s="64">
        <f>SUM(D127:F127)</f>
        <v>93.580000000000013</v>
      </c>
    </row>
    <row r="128" spans="1:23" x14ac:dyDescent="0.25">
      <c r="A128" s="52"/>
      <c r="B128" s="33" t="s">
        <v>167</v>
      </c>
      <c r="C128" s="33"/>
      <c r="D128" s="33">
        <f>D127</f>
        <v>0</v>
      </c>
      <c r="E128" s="33">
        <f t="shared" ref="E128:F129" si="52">E127</f>
        <v>0</v>
      </c>
      <c r="F128" s="33">
        <f t="shared" si="52"/>
        <v>93.580000000000013</v>
      </c>
      <c r="G128" s="53">
        <f t="shared" ref="G128:G174" si="53">SUM(D128:F128)</f>
        <v>93.580000000000013</v>
      </c>
    </row>
    <row r="129" spans="1:7" x14ac:dyDescent="0.25">
      <c r="A129" s="54" t="s">
        <v>167</v>
      </c>
      <c r="B129" s="48"/>
      <c r="C129" s="48"/>
      <c r="D129" s="48">
        <f>D128</f>
        <v>0</v>
      </c>
      <c r="E129" s="48">
        <f t="shared" si="52"/>
        <v>0</v>
      </c>
      <c r="F129" s="48">
        <f t="shared" si="52"/>
        <v>93.580000000000013</v>
      </c>
      <c r="G129" s="55">
        <f t="shared" si="53"/>
        <v>93.580000000000013</v>
      </c>
    </row>
    <row r="130" spans="1:7" x14ac:dyDescent="0.25">
      <c r="A130" s="121" t="s">
        <v>8</v>
      </c>
      <c r="B130" s="108" t="s">
        <v>8</v>
      </c>
      <c r="C130" s="108" t="s">
        <v>69</v>
      </c>
      <c r="D130" s="108"/>
      <c r="E130" s="108"/>
      <c r="F130" s="122">
        <v>178.4</v>
      </c>
      <c r="G130" s="64">
        <f t="shared" si="53"/>
        <v>178.4</v>
      </c>
    </row>
    <row r="131" spans="1:7" x14ac:dyDescent="0.25">
      <c r="A131" s="121"/>
      <c r="B131" s="108"/>
      <c r="C131" s="108" t="s">
        <v>68</v>
      </c>
      <c r="D131" s="108"/>
      <c r="E131" s="108"/>
      <c r="F131" s="122">
        <v>32.270000000000003</v>
      </c>
      <c r="G131" s="64">
        <f t="shared" si="53"/>
        <v>32.270000000000003</v>
      </c>
    </row>
    <row r="132" spans="1:7" x14ac:dyDescent="0.25">
      <c r="A132" s="52"/>
      <c r="B132" s="33" t="s">
        <v>9</v>
      </c>
      <c r="C132" s="33"/>
      <c r="D132" s="33">
        <f>SUM(D130:D131)</f>
        <v>0</v>
      </c>
      <c r="E132" s="33">
        <f t="shared" ref="E132:F132" si="54">SUM(E130:E131)</f>
        <v>0</v>
      </c>
      <c r="F132" s="33">
        <f t="shared" si="54"/>
        <v>210.67000000000002</v>
      </c>
      <c r="G132" s="53">
        <f t="shared" si="53"/>
        <v>210.67000000000002</v>
      </c>
    </row>
    <row r="133" spans="1:7" x14ac:dyDescent="0.25">
      <c r="A133" s="54" t="s">
        <v>9</v>
      </c>
      <c r="B133" s="48"/>
      <c r="C133" s="48"/>
      <c r="D133" s="48">
        <f>D132</f>
        <v>0</v>
      </c>
      <c r="E133" s="48">
        <f t="shared" ref="E133:F133" si="55">E132</f>
        <v>0</v>
      </c>
      <c r="F133" s="48">
        <f t="shared" si="55"/>
        <v>210.67000000000002</v>
      </c>
      <c r="G133" s="55">
        <f t="shared" si="53"/>
        <v>210.67000000000002</v>
      </c>
    </row>
    <row r="134" spans="1:7" x14ac:dyDescent="0.25">
      <c r="A134" s="121" t="s">
        <v>18</v>
      </c>
      <c r="B134" s="108" t="s">
        <v>18</v>
      </c>
      <c r="C134" s="108" t="s">
        <v>68</v>
      </c>
      <c r="D134" s="108"/>
      <c r="E134" s="122">
        <v>12.55</v>
      </c>
      <c r="F134" s="108"/>
      <c r="G134" s="64">
        <f t="shared" si="53"/>
        <v>12.55</v>
      </c>
    </row>
    <row r="135" spans="1:7" x14ac:dyDescent="0.25">
      <c r="A135" s="52"/>
      <c r="B135" s="33" t="s">
        <v>19</v>
      </c>
      <c r="C135" s="33"/>
      <c r="D135" s="33">
        <f>D134</f>
        <v>0</v>
      </c>
      <c r="E135" s="33">
        <f t="shared" ref="E135:F136" si="56">E134</f>
        <v>12.55</v>
      </c>
      <c r="F135" s="33">
        <f t="shared" si="56"/>
        <v>0</v>
      </c>
      <c r="G135" s="53">
        <f>SUM(D135:F135)</f>
        <v>12.55</v>
      </c>
    </row>
    <row r="136" spans="1:7" x14ac:dyDescent="0.25">
      <c r="A136" s="54" t="s">
        <v>19</v>
      </c>
      <c r="B136" s="48"/>
      <c r="C136" s="48"/>
      <c r="D136" s="48">
        <f>D135</f>
        <v>0</v>
      </c>
      <c r="E136" s="48">
        <f t="shared" si="56"/>
        <v>12.55</v>
      </c>
      <c r="F136" s="48">
        <f t="shared" si="56"/>
        <v>0</v>
      </c>
      <c r="G136" s="55">
        <f t="shared" si="53"/>
        <v>12.55</v>
      </c>
    </row>
    <row r="137" spans="1:7" x14ac:dyDescent="0.25">
      <c r="A137" s="121" t="s">
        <v>20</v>
      </c>
      <c r="B137" s="108" t="s">
        <v>21</v>
      </c>
      <c r="C137" s="108" t="s">
        <v>69</v>
      </c>
      <c r="D137" s="122">
        <v>212.59</v>
      </c>
      <c r="E137" s="108"/>
      <c r="F137" s="122"/>
      <c r="G137" s="64">
        <f t="shared" si="53"/>
        <v>212.59</v>
      </c>
    </row>
    <row r="138" spans="1:7" x14ac:dyDescent="0.25">
      <c r="A138" s="121"/>
      <c r="B138" s="108"/>
      <c r="C138" s="108" t="s">
        <v>68</v>
      </c>
      <c r="D138" s="122"/>
      <c r="E138" s="108"/>
      <c r="F138" s="123">
        <v>15</v>
      </c>
      <c r="G138" s="64">
        <f t="shared" si="53"/>
        <v>15</v>
      </c>
    </row>
    <row r="139" spans="1:7" x14ac:dyDescent="0.25">
      <c r="A139" s="121"/>
      <c r="B139" s="33" t="s">
        <v>99</v>
      </c>
      <c r="C139" s="33"/>
      <c r="D139" s="33">
        <f>SUM(D137:D138)</f>
        <v>212.59</v>
      </c>
      <c r="E139" s="33">
        <f t="shared" ref="E139:F139" si="57">SUM(E137:E138)</f>
        <v>0</v>
      </c>
      <c r="F139" s="33">
        <f t="shared" si="57"/>
        <v>15</v>
      </c>
      <c r="G139" s="53">
        <f t="shared" si="53"/>
        <v>227.59</v>
      </c>
    </row>
    <row r="140" spans="1:7" x14ac:dyDescent="0.25">
      <c r="A140" s="121"/>
      <c r="B140" s="108" t="s">
        <v>22</v>
      </c>
      <c r="C140" s="108" t="s">
        <v>69</v>
      </c>
      <c r="D140" s="122">
        <v>382.03</v>
      </c>
      <c r="E140" s="108"/>
      <c r="F140" s="122"/>
      <c r="G140" s="64">
        <f t="shared" si="53"/>
        <v>382.03</v>
      </c>
    </row>
    <row r="141" spans="1:7" x14ac:dyDescent="0.25">
      <c r="A141" s="121"/>
      <c r="B141" s="108"/>
      <c r="C141" s="108" t="s">
        <v>68</v>
      </c>
      <c r="D141" s="122"/>
      <c r="E141" s="108"/>
      <c r="F141" s="123">
        <v>17</v>
      </c>
      <c r="G141" s="64"/>
    </row>
    <row r="142" spans="1:7" x14ac:dyDescent="0.25">
      <c r="A142" s="121"/>
      <c r="B142" s="33" t="s">
        <v>100</v>
      </c>
      <c r="C142" s="33"/>
      <c r="D142" s="33">
        <f>SUM(D140:D141)</f>
        <v>382.03</v>
      </c>
      <c r="E142" s="33">
        <f t="shared" ref="E142:F142" si="58">SUM(E140:E141)</f>
        <v>0</v>
      </c>
      <c r="F142" s="33">
        <f t="shared" si="58"/>
        <v>17</v>
      </c>
      <c r="G142" s="53">
        <f t="shared" si="53"/>
        <v>399.03</v>
      </c>
    </row>
    <row r="143" spans="1:7" x14ac:dyDescent="0.25">
      <c r="A143" s="121"/>
      <c r="B143" s="108" t="s">
        <v>23</v>
      </c>
      <c r="C143" s="108" t="s">
        <v>69</v>
      </c>
      <c r="D143" s="122">
        <v>576.1</v>
      </c>
      <c r="E143" s="108"/>
      <c r="F143" s="108"/>
      <c r="G143" s="64">
        <f t="shared" si="53"/>
        <v>576.1</v>
      </c>
    </row>
    <row r="144" spans="1:7" x14ac:dyDescent="0.25">
      <c r="A144" s="121"/>
      <c r="B144" s="33" t="s">
        <v>101</v>
      </c>
      <c r="C144" s="33"/>
      <c r="D144" s="33">
        <f>D143</f>
        <v>576.1</v>
      </c>
      <c r="E144" s="33">
        <f t="shared" ref="E144:F144" si="59">E143</f>
        <v>0</v>
      </c>
      <c r="F144" s="33">
        <f t="shared" si="59"/>
        <v>0</v>
      </c>
      <c r="G144" s="53">
        <f t="shared" si="53"/>
        <v>576.1</v>
      </c>
    </row>
    <row r="145" spans="1:7" x14ac:dyDescent="0.25">
      <c r="A145" s="121"/>
      <c r="B145" s="108" t="s">
        <v>24</v>
      </c>
      <c r="C145" s="108" t="s">
        <v>69</v>
      </c>
      <c r="D145" s="122">
        <v>219.88</v>
      </c>
      <c r="E145" s="108"/>
      <c r="F145" s="122"/>
      <c r="G145" s="64">
        <f t="shared" si="53"/>
        <v>219.88</v>
      </c>
    </row>
    <row r="146" spans="1:7" x14ac:dyDescent="0.25">
      <c r="A146" s="121"/>
      <c r="B146" s="108"/>
      <c r="C146" s="108" t="s">
        <v>68</v>
      </c>
      <c r="D146" s="122"/>
      <c r="E146" s="108"/>
      <c r="F146" s="123">
        <v>5</v>
      </c>
      <c r="G146" s="64">
        <f t="shared" si="53"/>
        <v>5</v>
      </c>
    </row>
    <row r="147" spans="1:7" x14ac:dyDescent="0.25">
      <c r="A147" s="121"/>
      <c r="B147" s="33" t="s">
        <v>102</v>
      </c>
      <c r="C147" s="33"/>
      <c r="D147" s="33">
        <f>SUM(D145:D146)</f>
        <v>219.88</v>
      </c>
      <c r="E147" s="33">
        <f t="shared" ref="E147:F147" si="60">SUM(E145:E146)</f>
        <v>0</v>
      </c>
      <c r="F147" s="33">
        <f t="shared" si="60"/>
        <v>5</v>
      </c>
      <c r="G147" s="53">
        <f t="shared" si="53"/>
        <v>224.88</v>
      </c>
    </row>
    <row r="148" spans="1:7" x14ac:dyDescent="0.25">
      <c r="A148" s="121"/>
      <c r="B148" s="108" t="s">
        <v>26</v>
      </c>
      <c r="C148" s="108" t="s">
        <v>69</v>
      </c>
      <c r="D148" s="122">
        <v>118.75</v>
      </c>
      <c r="E148" s="108"/>
      <c r="F148" s="122"/>
      <c r="G148" s="64">
        <f t="shared" si="53"/>
        <v>118.75</v>
      </c>
    </row>
    <row r="149" spans="1:7" x14ac:dyDescent="0.25">
      <c r="A149" s="121"/>
      <c r="B149" s="108"/>
      <c r="C149" s="108" t="s">
        <v>68</v>
      </c>
      <c r="D149" s="122"/>
      <c r="E149" s="108"/>
      <c r="F149" s="122">
        <v>568.19000000000005</v>
      </c>
      <c r="G149" s="64">
        <f t="shared" si="53"/>
        <v>568.19000000000005</v>
      </c>
    </row>
    <row r="150" spans="1:7" x14ac:dyDescent="0.25">
      <c r="A150" s="121"/>
      <c r="B150" s="33" t="s">
        <v>104</v>
      </c>
      <c r="C150" s="33"/>
      <c r="D150" s="33">
        <f>SUM(D148:D149)</f>
        <v>118.75</v>
      </c>
      <c r="E150" s="33">
        <f t="shared" ref="E150:F150" si="61">SUM(E148:E149)</f>
        <v>0</v>
      </c>
      <c r="F150" s="33">
        <f t="shared" si="61"/>
        <v>568.19000000000005</v>
      </c>
      <c r="G150" s="53">
        <f t="shared" si="53"/>
        <v>686.94</v>
      </c>
    </row>
    <row r="151" spans="1:7" x14ac:dyDescent="0.25">
      <c r="A151" s="121"/>
      <c r="B151" s="108" t="s">
        <v>27</v>
      </c>
      <c r="C151" s="108" t="s">
        <v>69</v>
      </c>
      <c r="D151" s="122">
        <v>1111.68</v>
      </c>
      <c r="E151" s="108"/>
      <c r="F151" s="108"/>
      <c r="G151" s="64">
        <f t="shared" si="53"/>
        <v>1111.68</v>
      </c>
    </row>
    <row r="152" spans="1:7" x14ac:dyDescent="0.25">
      <c r="A152" s="121"/>
      <c r="B152" s="33" t="s">
        <v>105</v>
      </c>
      <c r="C152" s="33"/>
      <c r="D152" s="33">
        <f>D151</f>
        <v>1111.68</v>
      </c>
      <c r="E152" s="33">
        <f t="shared" ref="E152:F152" si="62">E151</f>
        <v>0</v>
      </c>
      <c r="F152" s="33">
        <f t="shared" si="62"/>
        <v>0</v>
      </c>
      <c r="G152" s="53">
        <f t="shared" si="53"/>
        <v>1111.68</v>
      </c>
    </row>
    <row r="153" spans="1:7" x14ac:dyDescent="0.25">
      <c r="A153" s="121"/>
      <c r="B153" s="108" t="s">
        <v>28</v>
      </c>
      <c r="C153" s="108" t="s">
        <v>69</v>
      </c>
      <c r="D153" s="122">
        <v>80.14</v>
      </c>
      <c r="E153" s="108"/>
      <c r="F153" s="108"/>
      <c r="G153" s="64">
        <f t="shared" si="53"/>
        <v>80.14</v>
      </c>
    </row>
    <row r="154" spans="1:7" x14ac:dyDescent="0.25">
      <c r="A154" s="121"/>
      <c r="B154" s="33" t="s">
        <v>106</v>
      </c>
      <c r="C154" s="33"/>
      <c r="D154" s="33">
        <f>D153</f>
        <v>80.14</v>
      </c>
      <c r="E154" s="33">
        <f t="shared" ref="E154:F154" si="63">E153</f>
        <v>0</v>
      </c>
      <c r="F154" s="33">
        <f t="shared" si="63"/>
        <v>0</v>
      </c>
      <c r="G154" s="53">
        <f t="shared" si="53"/>
        <v>80.14</v>
      </c>
    </row>
    <row r="155" spans="1:7" x14ac:dyDescent="0.25">
      <c r="A155" s="121"/>
      <c r="B155" s="108" t="s">
        <v>29</v>
      </c>
      <c r="C155" s="108" t="s">
        <v>69</v>
      </c>
      <c r="D155" s="122">
        <v>865.83</v>
      </c>
      <c r="E155" s="108"/>
      <c r="F155" s="108"/>
      <c r="G155" s="64">
        <f t="shared" si="53"/>
        <v>865.83</v>
      </c>
    </row>
    <row r="156" spans="1:7" x14ac:dyDescent="0.25">
      <c r="A156" s="121"/>
      <c r="B156" s="33" t="s">
        <v>107</v>
      </c>
      <c r="C156" s="33"/>
      <c r="D156" s="33">
        <f>D155</f>
        <v>865.83</v>
      </c>
      <c r="E156" s="33">
        <f t="shared" ref="E156:F156" si="64">E155</f>
        <v>0</v>
      </c>
      <c r="F156" s="33">
        <f t="shared" si="64"/>
        <v>0</v>
      </c>
      <c r="G156" s="53">
        <f t="shared" si="53"/>
        <v>865.83</v>
      </c>
    </row>
    <row r="157" spans="1:7" x14ac:dyDescent="0.25">
      <c r="A157" s="54" t="s">
        <v>30</v>
      </c>
      <c r="B157" s="48"/>
      <c r="C157" s="48"/>
      <c r="D157" s="48">
        <f>D139+D142+D144+D147+D150+D152+D154+D156</f>
        <v>3566.9999999999995</v>
      </c>
      <c r="E157" s="48">
        <f t="shared" ref="E157:F157" si="65">E139+E142+E144+E147+E150+E152+E154+E156</f>
        <v>0</v>
      </c>
      <c r="F157" s="48">
        <f t="shared" si="65"/>
        <v>605.19000000000005</v>
      </c>
      <c r="G157" s="55">
        <f t="shared" si="53"/>
        <v>4172.1899999999996</v>
      </c>
    </row>
    <row r="158" spans="1:7" x14ac:dyDescent="0.25">
      <c r="A158" s="121" t="s">
        <v>39</v>
      </c>
      <c r="B158" s="108" t="s">
        <v>40</v>
      </c>
      <c r="C158" s="108" t="s">
        <v>68</v>
      </c>
      <c r="D158" s="108"/>
      <c r="E158" s="108"/>
      <c r="F158" s="123">
        <v>60.7</v>
      </c>
      <c r="G158" s="64">
        <f t="shared" si="53"/>
        <v>60.7</v>
      </c>
    </row>
    <row r="159" spans="1:7" x14ac:dyDescent="0.25">
      <c r="A159" s="121"/>
      <c r="B159" s="33" t="s">
        <v>116</v>
      </c>
      <c r="C159" s="33"/>
      <c r="D159" s="33">
        <f>D158</f>
        <v>0</v>
      </c>
      <c r="E159" s="33">
        <f t="shared" ref="E159:F159" si="66">E158</f>
        <v>0</v>
      </c>
      <c r="F159" s="33">
        <f t="shared" si="66"/>
        <v>60.7</v>
      </c>
      <c r="G159" s="53">
        <f t="shared" si="53"/>
        <v>60.7</v>
      </c>
    </row>
    <row r="160" spans="1:7" x14ac:dyDescent="0.25">
      <c r="A160" s="121"/>
      <c r="B160" s="108" t="s">
        <v>41</v>
      </c>
      <c r="C160" s="108" t="s">
        <v>69</v>
      </c>
      <c r="D160" s="108"/>
      <c r="E160" s="108"/>
      <c r="F160" s="123">
        <v>80</v>
      </c>
      <c r="G160" s="64">
        <f t="shared" si="53"/>
        <v>80</v>
      </c>
    </row>
    <row r="161" spans="1:7" x14ac:dyDescent="0.25">
      <c r="A161" s="121"/>
      <c r="B161" s="108"/>
      <c r="C161" s="108" t="s">
        <v>68</v>
      </c>
      <c r="D161" s="108"/>
      <c r="E161" s="108"/>
      <c r="F161" s="123">
        <v>341.6</v>
      </c>
      <c r="G161" s="64">
        <f t="shared" si="53"/>
        <v>341.6</v>
      </c>
    </row>
    <row r="162" spans="1:7" x14ac:dyDescent="0.25">
      <c r="A162" s="121"/>
      <c r="B162" s="33" t="s">
        <v>143</v>
      </c>
      <c r="C162" s="33"/>
      <c r="D162" s="33">
        <f>SUM(D160:D161)</f>
        <v>0</v>
      </c>
      <c r="E162" s="33">
        <f t="shared" ref="E162:F162" si="67">SUM(E160:E161)</f>
        <v>0</v>
      </c>
      <c r="F162" s="33">
        <f t="shared" si="67"/>
        <v>421.6</v>
      </c>
      <c r="G162" s="53">
        <f t="shared" si="53"/>
        <v>421.6</v>
      </c>
    </row>
    <row r="163" spans="1:7" x14ac:dyDescent="0.25">
      <c r="A163" s="54" t="s">
        <v>42</v>
      </c>
      <c r="B163" s="48"/>
      <c r="C163" s="48"/>
      <c r="D163" s="48">
        <f>D159+D162</f>
        <v>0</v>
      </c>
      <c r="E163" s="48">
        <f t="shared" ref="E163:F163" si="68">E159+E162</f>
        <v>0</v>
      </c>
      <c r="F163" s="48">
        <f t="shared" si="68"/>
        <v>482.3</v>
      </c>
      <c r="G163" s="55">
        <f t="shared" si="53"/>
        <v>482.3</v>
      </c>
    </row>
    <row r="164" spans="1:7" x14ac:dyDescent="0.25">
      <c r="A164" s="121" t="s">
        <v>49</v>
      </c>
      <c r="B164" s="108" t="s">
        <v>49</v>
      </c>
      <c r="C164" s="108" t="s">
        <v>68</v>
      </c>
      <c r="D164" s="108"/>
      <c r="E164" s="122"/>
      <c r="F164" s="108">
        <v>107.37</v>
      </c>
      <c r="G164" s="64">
        <f t="shared" si="53"/>
        <v>107.37</v>
      </c>
    </row>
    <row r="165" spans="1:7" x14ac:dyDescent="0.25">
      <c r="A165" s="121"/>
      <c r="B165" s="33" t="s">
        <v>50</v>
      </c>
      <c r="C165" s="33"/>
      <c r="D165" s="33">
        <f>D164</f>
        <v>0</v>
      </c>
      <c r="E165" s="33">
        <f t="shared" ref="E165:F166" si="69">E164</f>
        <v>0</v>
      </c>
      <c r="F165" s="33">
        <f t="shared" si="69"/>
        <v>107.37</v>
      </c>
      <c r="G165" s="53">
        <f t="shared" si="53"/>
        <v>107.37</v>
      </c>
    </row>
    <row r="166" spans="1:7" x14ac:dyDescent="0.25">
      <c r="A166" s="54" t="s">
        <v>50</v>
      </c>
      <c r="B166" s="48"/>
      <c r="C166" s="48"/>
      <c r="D166" s="48">
        <f>D165</f>
        <v>0</v>
      </c>
      <c r="E166" s="48">
        <f t="shared" si="69"/>
        <v>0</v>
      </c>
      <c r="F166" s="48">
        <f t="shared" si="69"/>
        <v>107.37</v>
      </c>
      <c r="G166" s="55">
        <f t="shared" si="53"/>
        <v>107.37</v>
      </c>
    </row>
    <row r="167" spans="1:7" x14ac:dyDescent="0.25">
      <c r="A167" s="121" t="s">
        <v>51</v>
      </c>
      <c r="B167" s="108" t="s">
        <v>51</v>
      </c>
      <c r="C167" s="108" t="s">
        <v>69</v>
      </c>
      <c r="D167" s="108"/>
      <c r="E167" s="108"/>
      <c r="F167" s="122">
        <v>4</v>
      </c>
      <c r="G167" s="64">
        <f t="shared" si="53"/>
        <v>4</v>
      </c>
    </row>
    <row r="168" spans="1:7" x14ac:dyDescent="0.25">
      <c r="A168" s="121"/>
      <c r="B168" s="108"/>
      <c r="C168" s="108" t="s">
        <v>68</v>
      </c>
      <c r="D168" s="108"/>
      <c r="E168" s="108"/>
      <c r="F168" s="122">
        <v>41.91</v>
      </c>
      <c r="G168" s="64">
        <f t="shared" si="53"/>
        <v>41.91</v>
      </c>
    </row>
    <row r="169" spans="1:7" x14ac:dyDescent="0.25">
      <c r="A169" s="121"/>
      <c r="B169" s="33" t="s">
        <v>52</v>
      </c>
      <c r="C169" s="33"/>
      <c r="D169" s="33">
        <f>SUM(D167:D168)</f>
        <v>0</v>
      </c>
      <c r="E169" s="33">
        <f t="shared" ref="E169:F169" si="70">SUM(E167:E168)</f>
        <v>0</v>
      </c>
      <c r="F169" s="33">
        <f t="shared" si="70"/>
        <v>45.91</v>
      </c>
      <c r="G169" s="53">
        <f t="shared" si="53"/>
        <v>45.91</v>
      </c>
    </row>
    <row r="170" spans="1:7" x14ac:dyDescent="0.25">
      <c r="A170" s="54" t="s">
        <v>52</v>
      </c>
      <c r="B170" s="48"/>
      <c r="C170" s="48"/>
      <c r="D170" s="48">
        <f>D169</f>
        <v>0</v>
      </c>
      <c r="E170" s="48">
        <f t="shared" ref="E170:F170" si="71">E169</f>
        <v>0</v>
      </c>
      <c r="F170" s="48">
        <f t="shared" si="71"/>
        <v>45.91</v>
      </c>
      <c r="G170" s="55">
        <f t="shared" si="53"/>
        <v>45.91</v>
      </c>
    </row>
    <row r="171" spans="1:7" x14ac:dyDescent="0.25">
      <c r="A171" s="121" t="s">
        <v>53</v>
      </c>
      <c r="B171" s="108" t="s">
        <v>53</v>
      </c>
      <c r="C171" s="108" t="s">
        <v>68</v>
      </c>
      <c r="D171" s="108"/>
      <c r="E171" s="122">
        <v>47.319999999999993</v>
      </c>
      <c r="F171" s="122">
        <v>3.24</v>
      </c>
      <c r="G171" s="64">
        <f t="shared" si="53"/>
        <v>50.559999999999995</v>
      </c>
    </row>
    <row r="172" spans="1:7" x14ac:dyDescent="0.25">
      <c r="A172" s="121"/>
      <c r="B172" s="33" t="s">
        <v>54</v>
      </c>
      <c r="C172" s="33"/>
      <c r="D172" s="33">
        <f>D171</f>
        <v>0</v>
      </c>
      <c r="E172" s="33">
        <f t="shared" ref="E172:F173" si="72">E171</f>
        <v>47.319999999999993</v>
      </c>
      <c r="F172" s="33">
        <f t="shared" si="72"/>
        <v>3.24</v>
      </c>
      <c r="G172" s="53">
        <f t="shared" si="53"/>
        <v>50.559999999999995</v>
      </c>
    </row>
    <row r="173" spans="1:7" x14ac:dyDescent="0.25">
      <c r="A173" s="54" t="s">
        <v>54</v>
      </c>
      <c r="B173" s="48"/>
      <c r="C173" s="48"/>
      <c r="D173" s="48">
        <f>D172</f>
        <v>0</v>
      </c>
      <c r="E173" s="48">
        <f t="shared" si="72"/>
        <v>47.319999999999993</v>
      </c>
      <c r="F173" s="48">
        <f t="shared" si="72"/>
        <v>3.24</v>
      </c>
      <c r="G173" s="55">
        <f t="shared" si="53"/>
        <v>50.559999999999995</v>
      </c>
    </row>
    <row r="174" spans="1:7" ht="15.75" thickBot="1" x14ac:dyDescent="0.3">
      <c r="A174" s="68" t="s">
        <v>148</v>
      </c>
      <c r="B174" s="56"/>
      <c r="C174" s="56"/>
      <c r="D174" s="57">
        <f>D129+D133+D136+D157+D163+D166+D170+D173</f>
        <v>3566.9999999999995</v>
      </c>
      <c r="E174" s="57">
        <f t="shared" ref="E174:F174" si="73">E129+E133+E136+E157+E163+E166+E170+E173</f>
        <v>59.86999999999999</v>
      </c>
      <c r="F174" s="57">
        <f t="shared" si="73"/>
        <v>1548.2600000000002</v>
      </c>
      <c r="G174" s="69">
        <f t="shared" si="53"/>
        <v>5175.1299999999992</v>
      </c>
    </row>
  </sheetData>
  <mergeCells count="8">
    <mergeCell ref="J8:J9"/>
    <mergeCell ref="K8:K9"/>
    <mergeCell ref="A8:A9"/>
    <mergeCell ref="B8:B9"/>
    <mergeCell ref="C8:C9"/>
    <mergeCell ref="E8:F8"/>
    <mergeCell ref="G8:G9"/>
    <mergeCell ref="H8:I8"/>
  </mergeCells>
  <pageMargins left="0.7" right="0.7" top="0.75" bottom="0.75" header="0.3" footer="0.3"/>
  <pageSetup paperSize="9" orientation="portrait" r:id="rId1"/>
  <ignoredErrors>
    <ignoredError sqref="A1:XFD5 A90:XFD90 A88:I89 A82:J87 L82:XFD89 A113:C113 A91:G93 A94:B94 A95:H95 D94:H94 A96:G96 A97:D105 H97:J104 E106:E108 A106:C109 I106:I107 A110:G112 A114:G115 I114:I115 A116:C116 A122:XFD122 A117:D119 J116 A120:C121 A175:XFD1048576 A123:J123 A19:XFD44 A18:J18 L18:XFD18 A46:XFD81 A45:C45 L45:XFD45 L91:XFD121 B124:J124 M123:XFD124 A7:XFD17 B6:XFD6 A125:XFD126 H130:XFD130 A130:B130 D130:E130 A132:C133 A134:D134 F134 E137:E138 A135:C140 E140 E143:F143 E145:E146 A142:C148 E148 E151:F151 E153:F153 A159:C159 E155:F155 H132:XFD140 H142:XFD148 A150:C157 A158:E158 A160:E161 A162:C163 H150:XFD163 A167:E168 A169:C170 H167:XFD174 A172 D171 A174:C174 B173:C173 C172" formula="1"/>
    <ignoredError sqref="G10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S458"/>
  <sheetViews>
    <sheetView showZeros="0" zoomScaleNormal="100" workbookViewId="0">
      <selection activeCell="D6" sqref="D6"/>
    </sheetView>
  </sheetViews>
  <sheetFormatPr baseColWidth="10" defaultRowHeight="15" x14ac:dyDescent="0.25"/>
  <cols>
    <col min="1" max="3" width="19.140625" style="1" customWidth="1"/>
    <col min="4" max="4" width="30" style="1" customWidth="1"/>
    <col min="5" max="12" width="13.7109375" style="1" customWidth="1"/>
    <col min="13" max="16384" width="11.42578125" style="1"/>
  </cols>
  <sheetData>
    <row r="2" spans="1:19" x14ac:dyDescent="0.25">
      <c r="I2" s="2"/>
      <c r="L2" s="9" t="s">
        <v>159</v>
      </c>
    </row>
    <row r="4" spans="1:19" x14ac:dyDescent="0.25">
      <c r="A4" s="4" t="s">
        <v>0</v>
      </c>
    </row>
    <row r="6" spans="1:19" x14ac:dyDescent="0.25">
      <c r="A6" s="10" t="s">
        <v>221</v>
      </c>
    </row>
    <row r="7" spans="1:19" ht="15.75" thickBot="1" x14ac:dyDescent="0.3">
      <c r="A7" s="5"/>
    </row>
    <row r="8" spans="1:19" ht="28.5" customHeight="1" x14ac:dyDescent="0.25">
      <c r="A8" s="161" t="s">
        <v>1</v>
      </c>
      <c r="B8" s="163" t="s">
        <v>2</v>
      </c>
      <c r="C8" s="165" t="s">
        <v>66</v>
      </c>
      <c r="D8" s="153" t="s">
        <v>72</v>
      </c>
      <c r="E8" s="51" t="s">
        <v>145</v>
      </c>
      <c r="F8" s="168" t="s">
        <v>6</v>
      </c>
      <c r="G8" s="169"/>
      <c r="H8" s="153" t="s">
        <v>146</v>
      </c>
      <c r="I8" s="168" t="s">
        <v>4</v>
      </c>
      <c r="J8" s="169"/>
      <c r="K8" s="153" t="s">
        <v>147</v>
      </c>
      <c r="L8" s="170" t="s">
        <v>148</v>
      </c>
      <c r="N8" s="45"/>
      <c r="O8" s="45"/>
      <c r="P8" s="72"/>
      <c r="Q8" s="45"/>
      <c r="R8" s="45"/>
      <c r="S8" s="45"/>
    </row>
    <row r="9" spans="1:19" ht="35.25" customHeight="1" thickBot="1" x14ac:dyDescent="0.3">
      <c r="A9" s="162"/>
      <c r="B9" s="172"/>
      <c r="C9" s="173"/>
      <c r="D9" s="154"/>
      <c r="E9" s="13" t="s">
        <v>149</v>
      </c>
      <c r="F9" s="82" t="s">
        <v>149</v>
      </c>
      <c r="G9" s="83" t="s">
        <v>150</v>
      </c>
      <c r="H9" s="154"/>
      <c r="I9" s="82" t="s">
        <v>149</v>
      </c>
      <c r="J9" s="83" t="s">
        <v>150</v>
      </c>
      <c r="K9" s="154"/>
      <c r="L9" s="171"/>
      <c r="N9" s="45"/>
      <c r="O9" s="45"/>
      <c r="P9" s="73"/>
      <c r="Q9" s="45"/>
      <c r="R9" s="45"/>
      <c r="S9" s="45"/>
    </row>
    <row r="10" spans="1:19" x14ac:dyDescent="0.25">
      <c r="A10" s="125" t="s">
        <v>165</v>
      </c>
      <c r="B10" s="126" t="s">
        <v>161</v>
      </c>
      <c r="C10" s="122" t="s">
        <v>68</v>
      </c>
      <c r="D10" s="122" t="s">
        <v>224</v>
      </c>
      <c r="E10" s="86"/>
      <c r="F10" s="110"/>
      <c r="G10" s="110"/>
      <c r="H10" s="133">
        <f>SUM(F10:G10)</f>
        <v>0</v>
      </c>
      <c r="I10" s="127"/>
      <c r="J10" s="127">
        <v>381</v>
      </c>
      <c r="K10" s="86">
        <f>SUM(I10:J10)</f>
        <v>381</v>
      </c>
      <c r="L10" s="87">
        <f>E10+H10+K10</f>
        <v>381</v>
      </c>
      <c r="N10" s="45"/>
      <c r="O10" s="45"/>
      <c r="P10" s="73"/>
      <c r="Q10" s="45"/>
      <c r="R10" s="45"/>
      <c r="S10" s="45"/>
    </row>
    <row r="11" spans="1:19" x14ac:dyDescent="0.25">
      <c r="A11" s="125"/>
      <c r="B11" s="126"/>
      <c r="C11" s="84" t="s">
        <v>73</v>
      </c>
      <c r="D11" s="84"/>
      <c r="E11" s="128">
        <f>E10</f>
        <v>0</v>
      </c>
      <c r="F11" s="128">
        <f t="shared" ref="F11:K12" si="0">F10</f>
        <v>0</v>
      </c>
      <c r="G11" s="128">
        <f t="shared" si="0"/>
        <v>0</v>
      </c>
      <c r="H11" s="128">
        <f t="shared" si="0"/>
        <v>0</v>
      </c>
      <c r="I11" s="128">
        <f t="shared" si="0"/>
        <v>0</v>
      </c>
      <c r="J11" s="85">
        <f t="shared" si="0"/>
        <v>381</v>
      </c>
      <c r="K11" s="85">
        <f t="shared" si="0"/>
        <v>381</v>
      </c>
      <c r="L11" s="89">
        <f>E11+H11+K11</f>
        <v>381</v>
      </c>
    </row>
    <row r="12" spans="1:19" x14ac:dyDescent="0.25">
      <c r="A12" s="88"/>
      <c r="B12" s="77" t="s">
        <v>173</v>
      </c>
      <c r="C12" s="77"/>
      <c r="D12" s="77"/>
      <c r="E12" s="129">
        <f>E11</f>
        <v>0</v>
      </c>
      <c r="F12" s="129">
        <f t="shared" si="0"/>
        <v>0</v>
      </c>
      <c r="G12" s="129">
        <f t="shared" si="0"/>
        <v>0</v>
      </c>
      <c r="H12" s="129">
        <f t="shared" si="0"/>
        <v>0</v>
      </c>
      <c r="I12" s="129">
        <f t="shared" si="0"/>
        <v>0</v>
      </c>
      <c r="J12" s="78">
        <f t="shared" si="0"/>
        <v>381</v>
      </c>
      <c r="K12" s="78">
        <f t="shared" si="0"/>
        <v>381</v>
      </c>
      <c r="L12" s="22">
        <f>L11</f>
        <v>381</v>
      </c>
    </row>
    <row r="13" spans="1:19" x14ac:dyDescent="0.25">
      <c r="A13" s="125"/>
      <c r="B13" s="126" t="s">
        <v>162</v>
      </c>
      <c r="C13" s="122" t="s">
        <v>68</v>
      </c>
      <c r="D13" s="122" t="s">
        <v>224</v>
      </c>
      <c r="E13" s="86"/>
      <c r="F13" s="110"/>
      <c r="G13" s="110"/>
      <c r="H13" s="133">
        <f>SUM(F13:G13)</f>
        <v>0</v>
      </c>
      <c r="I13" s="127"/>
      <c r="J13" s="127">
        <v>273</v>
      </c>
      <c r="K13" s="86">
        <f>SUM(I13:J13)</f>
        <v>273</v>
      </c>
      <c r="L13" s="87">
        <f t="shared" ref="L13:L14" si="1">E13+H13+K13</f>
        <v>273</v>
      </c>
      <c r="N13" s="45"/>
      <c r="O13" s="45"/>
      <c r="P13" s="73"/>
      <c r="Q13" s="45"/>
      <c r="R13" s="45"/>
      <c r="S13" s="45"/>
    </row>
    <row r="14" spans="1:19" x14ac:dyDescent="0.25">
      <c r="A14" s="88"/>
      <c r="B14" s="76"/>
      <c r="C14" s="84" t="s">
        <v>73</v>
      </c>
      <c r="D14" s="84"/>
      <c r="E14" s="128">
        <f>E13</f>
        <v>0</v>
      </c>
      <c r="F14" s="128">
        <f t="shared" ref="F14:K15" si="2">F13</f>
        <v>0</v>
      </c>
      <c r="G14" s="128">
        <f t="shared" si="2"/>
        <v>0</v>
      </c>
      <c r="H14" s="128">
        <f t="shared" si="2"/>
        <v>0</v>
      </c>
      <c r="I14" s="128">
        <f t="shared" si="2"/>
        <v>0</v>
      </c>
      <c r="J14" s="85">
        <f t="shared" si="2"/>
        <v>273</v>
      </c>
      <c r="K14" s="85">
        <f t="shared" si="2"/>
        <v>273</v>
      </c>
      <c r="L14" s="89">
        <f t="shared" si="1"/>
        <v>273</v>
      </c>
    </row>
    <row r="15" spans="1:19" x14ac:dyDescent="0.25">
      <c r="A15" s="88"/>
      <c r="B15" s="77" t="s">
        <v>174</v>
      </c>
      <c r="C15" s="77"/>
      <c r="D15" s="77"/>
      <c r="E15" s="129">
        <f>E14</f>
        <v>0</v>
      </c>
      <c r="F15" s="129">
        <f t="shared" si="2"/>
        <v>0</v>
      </c>
      <c r="G15" s="129">
        <f t="shared" si="2"/>
        <v>0</v>
      </c>
      <c r="H15" s="129">
        <f t="shared" si="2"/>
        <v>0</v>
      </c>
      <c r="I15" s="129">
        <f t="shared" si="2"/>
        <v>0</v>
      </c>
      <c r="J15" s="78">
        <f t="shared" si="2"/>
        <v>273</v>
      </c>
      <c r="K15" s="78">
        <f t="shared" si="2"/>
        <v>273</v>
      </c>
      <c r="L15" s="22">
        <f>L14</f>
        <v>273</v>
      </c>
    </row>
    <row r="16" spans="1:19" x14ac:dyDescent="0.25">
      <c r="A16" s="125"/>
      <c r="B16" s="126" t="s">
        <v>163</v>
      </c>
      <c r="C16" s="122" t="s">
        <v>68</v>
      </c>
      <c r="D16" s="122" t="s">
        <v>224</v>
      </c>
      <c r="E16" s="86"/>
      <c r="F16" s="110"/>
      <c r="G16" s="110"/>
      <c r="H16" s="133">
        <f>SUM(F16:G16)</f>
        <v>0</v>
      </c>
      <c r="I16" s="127"/>
      <c r="J16" s="127">
        <v>183</v>
      </c>
      <c r="K16" s="86">
        <f>SUM(I16:J16)</f>
        <v>183</v>
      </c>
      <c r="L16" s="87">
        <f>E16+H16+K16</f>
        <v>183</v>
      </c>
      <c r="N16" s="45"/>
      <c r="O16" s="45"/>
      <c r="P16" s="73"/>
      <c r="Q16" s="45"/>
      <c r="R16" s="45"/>
      <c r="S16" s="45"/>
    </row>
    <row r="17" spans="1:19" x14ac:dyDescent="0.25">
      <c r="A17" s="88"/>
      <c r="B17" s="76"/>
      <c r="C17" s="84" t="s">
        <v>73</v>
      </c>
      <c r="D17" s="84"/>
      <c r="E17" s="85"/>
      <c r="F17" s="85"/>
      <c r="G17" s="85"/>
      <c r="H17" s="85"/>
      <c r="I17" s="85"/>
      <c r="J17" s="85">
        <f>J16</f>
        <v>183</v>
      </c>
      <c r="K17" s="86">
        <f>SUM(I17:J17)</f>
        <v>183</v>
      </c>
      <c r="L17" s="89">
        <f t="shared" ref="L17:L21" si="3">L16</f>
        <v>183</v>
      </c>
    </row>
    <row r="18" spans="1:19" x14ac:dyDescent="0.25">
      <c r="A18" s="88"/>
      <c r="B18" s="77" t="s">
        <v>175</v>
      </c>
      <c r="C18" s="77"/>
      <c r="D18" s="77"/>
      <c r="E18" s="78"/>
      <c r="F18" s="78"/>
      <c r="G18" s="78"/>
      <c r="H18" s="78"/>
      <c r="I18" s="78"/>
      <c r="J18" s="78">
        <f>J17</f>
        <v>183</v>
      </c>
      <c r="K18" s="78">
        <f>K17</f>
        <v>183</v>
      </c>
      <c r="L18" s="22">
        <f t="shared" si="3"/>
        <v>183</v>
      </c>
    </row>
    <row r="19" spans="1:19" x14ac:dyDescent="0.25">
      <c r="A19" s="125"/>
      <c r="B19" s="126"/>
      <c r="C19" s="122" t="s">
        <v>68</v>
      </c>
      <c r="D19" s="122" t="s">
        <v>224</v>
      </c>
      <c r="E19" s="86"/>
      <c r="F19" s="110"/>
      <c r="G19" s="110"/>
      <c r="H19" s="133">
        <f>SUM(F19:G19)</f>
        <v>0</v>
      </c>
      <c r="I19" s="127"/>
      <c r="J19" s="127">
        <v>84</v>
      </c>
      <c r="K19" s="86">
        <f>SUM(I19:J19)</f>
        <v>84</v>
      </c>
      <c r="L19" s="87">
        <f>E19+H19+J19</f>
        <v>84</v>
      </c>
      <c r="N19" s="45"/>
      <c r="O19" s="45"/>
      <c r="P19" s="73"/>
      <c r="Q19" s="45"/>
      <c r="R19" s="45"/>
      <c r="S19" s="45"/>
    </row>
    <row r="20" spans="1:19" x14ac:dyDescent="0.25">
      <c r="A20" s="88"/>
      <c r="B20" s="76"/>
      <c r="C20" s="84" t="s">
        <v>73</v>
      </c>
      <c r="D20" s="84"/>
      <c r="E20" s="128">
        <f>E19</f>
        <v>0</v>
      </c>
      <c r="F20" s="128">
        <f t="shared" ref="F20:K21" si="4">F19</f>
        <v>0</v>
      </c>
      <c r="G20" s="128">
        <f t="shared" si="4"/>
        <v>0</v>
      </c>
      <c r="H20" s="128">
        <f t="shared" si="4"/>
        <v>0</v>
      </c>
      <c r="I20" s="128">
        <f t="shared" si="4"/>
        <v>0</v>
      </c>
      <c r="J20" s="85">
        <f t="shared" si="4"/>
        <v>84</v>
      </c>
      <c r="K20" s="85">
        <f t="shared" si="4"/>
        <v>84</v>
      </c>
      <c r="L20" s="89">
        <f t="shared" si="3"/>
        <v>84</v>
      </c>
    </row>
    <row r="21" spans="1:19" x14ac:dyDescent="0.25">
      <c r="A21" s="88"/>
      <c r="B21" s="77" t="s">
        <v>176</v>
      </c>
      <c r="C21" s="77"/>
      <c r="D21" s="77"/>
      <c r="E21" s="129">
        <f>E20</f>
        <v>0</v>
      </c>
      <c r="F21" s="129">
        <f t="shared" si="4"/>
        <v>0</v>
      </c>
      <c r="G21" s="129">
        <f t="shared" si="4"/>
        <v>0</v>
      </c>
      <c r="H21" s="129">
        <f t="shared" si="4"/>
        <v>0</v>
      </c>
      <c r="I21" s="129">
        <f t="shared" si="4"/>
        <v>0</v>
      </c>
      <c r="J21" s="78">
        <f t="shared" si="4"/>
        <v>84</v>
      </c>
      <c r="K21" s="78">
        <f t="shared" si="4"/>
        <v>84</v>
      </c>
      <c r="L21" s="22">
        <f t="shared" si="3"/>
        <v>84</v>
      </c>
    </row>
    <row r="22" spans="1:19" x14ac:dyDescent="0.25">
      <c r="A22" s="90"/>
      <c r="B22" s="79"/>
      <c r="C22" s="79"/>
      <c r="D22" s="79"/>
      <c r="E22" s="130">
        <f>E12+E15+E18+E21</f>
        <v>0</v>
      </c>
      <c r="F22" s="130">
        <f t="shared" ref="F22:K22" si="5">F12+F15+F18+F21</f>
        <v>0</v>
      </c>
      <c r="G22" s="130">
        <f t="shared" si="5"/>
        <v>0</v>
      </c>
      <c r="H22" s="130">
        <f t="shared" si="5"/>
        <v>0</v>
      </c>
      <c r="I22" s="130">
        <f t="shared" si="5"/>
        <v>0</v>
      </c>
      <c r="J22" s="92">
        <f t="shared" si="5"/>
        <v>921</v>
      </c>
      <c r="K22" s="92">
        <f t="shared" si="5"/>
        <v>921</v>
      </c>
      <c r="L22" s="91">
        <f>L12+L15+L18+L21</f>
        <v>921</v>
      </c>
    </row>
    <row r="23" spans="1:19" x14ac:dyDescent="0.25">
      <c r="A23" s="125" t="s">
        <v>166</v>
      </c>
      <c r="B23" s="126" t="s">
        <v>168</v>
      </c>
      <c r="C23" s="122" t="s">
        <v>68</v>
      </c>
      <c r="D23" s="131" t="s">
        <v>80</v>
      </c>
      <c r="E23" s="86"/>
      <c r="F23" s="110"/>
      <c r="G23" s="110"/>
      <c r="H23" s="133">
        <f>SUM(F23:G23)</f>
        <v>0</v>
      </c>
      <c r="I23" s="127">
        <v>1.57</v>
      </c>
      <c r="J23" s="110"/>
      <c r="K23" s="86">
        <f>SUM(I23:J23)</f>
        <v>1.57</v>
      </c>
      <c r="L23" s="132">
        <f>E23+H23+K23</f>
        <v>1.57</v>
      </c>
      <c r="N23" s="45"/>
      <c r="O23" s="45"/>
      <c r="P23" s="73"/>
      <c r="Q23" s="45"/>
      <c r="R23" s="45"/>
      <c r="S23" s="45"/>
    </row>
    <row r="24" spans="1:19" x14ac:dyDescent="0.25">
      <c r="A24" s="125"/>
      <c r="B24" s="126"/>
      <c r="C24" s="122"/>
      <c r="D24" s="131" t="s">
        <v>81</v>
      </c>
      <c r="E24" s="86"/>
      <c r="F24" s="110"/>
      <c r="G24" s="110"/>
      <c r="H24" s="133">
        <f t="shared" ref="H24:H30" si="6">SUM(F24:G24)</f>
        <v>0</v>
      </c>
      <c r="I24" s="127">
        <v>2.77</v>
      </c>
      <c r="J24" s="110"/>
      <c r="K24" s="86">
        <f t="shared" ref="K24:K30" si="7">SUM(I24:J24)</f>
        <v>2.77</v>
      </c>
      <c r="L24" s="132">
        <f t="shared" ref="L24:L30" si="8">E24+H24+K24</f>
        <v>2.77</v>
      </c>
      <c r="N24" s="45"/>
      <c r="O24" s="45"/>
      <c r="P24" s="73"/>
      <c r="Q24" s="45"/>
      <c r="R24" s="45"/>
      <c r="S24" s="45"/>
    </row>
    <row r="25" spans="1:19" x14ac:dyDescent="0.25">
      <c r="A25" s="125"/>
      <c r="B25" s="126"/>
      <c r="C25" s="122"/>
      <c r="D25" s="131" t="s">
        <v>76</v>
      </c>
      <c r="E25" s="86"/>
      <c r="F25" s="110"/>
      <c r="G25" s="110"/>
      <c r="H25" s="133">
        <f t="shared" si="6"/>
        <v>0</v>
      </c>
      <c r="I25" s="127">
        <v>5.38</v>
      </c>
      <c r="J25" s="110"/>
      <c r="K25" s="86">
        <f t="shared" si="7"/>
        <v>5.38</v>
      </c>
      <c r="L25" s="132">
        <f t="shared" si="8"/>
        <v>5.38</v>
      </c>
      <c r="N25" s="45"/>
      <c r="O25" s="45"/>
      <c r="P25" s="73"/>
      <c r="Q25" s="45"/>
      <c r="R25" s="45"/>
      <c r="S25" s="45"/>
    </row>
    <row r="26" spans="1:19" x14ac:dyDescent="0.25">
      <c r="A26" s="125"/>
      <c r="B26" s="126"/>
      <c r="C26" s="122"/>
      <c r="D26" s="131" t="s">
        <v>90</v>
      </c>
      <c r="E26" s="86"/>
      <c r="F26" s="110"/>
      <c r="G26" s="110"/>
      <c r="H26" s="133">
        <f t="shared" si="6"/>
        <v>0</v>
      </c>
      <c r="I26" s="127">
        <v>2.8</v>
      </c>
      <c r="J26" s="110"/>
      <c r="K26" s="86">
        <f t="shared" si="7"/>
        <v>2.8</v>
      </c>
      <c r="L26" s="132">
        <f t="shared" si="8"/>
        <v>2.8</v>
      </c>
      <c r="N26" s="45"/>
      <c r="O26" s="45"/>
      <c r="P26" s="73"/>
      <c r="Q26" s="45"/>
      <c r="R26" s="45"/>
      <c r="S26" s="45"/>
    </row>
    <row r="27" spans="1:19" x14ac:dyDescent="0.25">
      <c r="A27" s="125"/>
      <c r="B27" s="126"/>
      <c r="C27" s="122"/>
      <c r="D27" s="131" t="s">
        <v>85</v>
      </c>
      <c r="E27" s="86"/>
      <c r="F27" s="110"/>
      <c r="G27" s="110"/>
      <c r="H27" s="133">
        <f t="shared" si="6"/>
        <v>0</v>
      </c>
      <c r="I27" s="127">
        <v>3</v>
      </c>
      <c r="J27" s="110"/>
      <c r="K27" s="86">
        <f t="shared" si="7"/>
        <v>3</v>
      </c>
      <c r="L27" s="132">
        <f t="shared" si="8"/>
        <v>3</v>
      </c>
      <c r="N27" s="45"/>
      <c r="O27" s="45"/>
      <c r="P27" s="73"/>
      <c r="Q27" s="45"/>
      <c r="R27" s="45"/>
      <c r="S27" s="45"/>
    </row>
    <row r="28" spans="1:19" x14ac:dyDescent="0.25">
      <c r="A28" s="125"/>
      <c r="B28" s="126"/>
      <c r="C28" s="122"/>
      <c r="D28" s="131" t="s">
        <v>87</v>
      </c>
      <c r="E28" s="86"/>
      <c r="F28" s="110"/>
      <c r="G28" s="110"/>
      <c r="H28" s="133">
        <f t="shared" si="6"/>
        <v>0</v>
      </c>
      <c r="I28" s="127">
        <v>6.55</v>
      </c>
      <c r="J28" s="110"/>
      <c r="K28" s="86">
        <f t="shared" si="7"/>
        <v>6.55</v>
      </c>
      <c r="L28" s="132">
        <f t="shared" si="8"/>
        <v>6.55</v>
      </c>
      <c r="N28" s="45"/>
      <c r="O28" s="45"/>
      <c r="P28" s="73"/>
      <c r="Q28" s="45"/>
      <c r="R28" s="45"/>
      <c r="S28" s="45"/>
    </row>
    <row r="29" spans="1:19" x14ac:dyDescent="0.25">
      <c r="A29" s="125"/>
      <c r="B29" s="126"/>
      <c r="C29" s="122"/>
      <c r="D29" s="131" t="s">
        <v>82</v>
      </c>
      <c r="E29" s="86"/>
      <c r="F29" s="110"/>
      <c r="G29" s="110"/>
      <c r="H29" s="133">
        <f t="shared" si="6"/>
        <v>0</v>
      </c>
      <c r="I29" s="127">
        <v>2.25</v>
      </c>
      <c r="J29" s="110"/>
      <c r="K29" s="86">
        <f t="shared" si="7"/>
        <v>2.25</v>
      </c>
      <c r="L29" s="132">
        <f t="shared" si="8"/>
        <v>2.25</v>
      </c>
      <c r="N29" s="45"/>
      <c r="O29" s="45"/>
      <c r="P29" s="73"/>
      <c r="Q29" s="45"/>
      <c r="R29" s="45"/>
      <c r="S29" s="45"/>
    </row>
    <row r="30" spans="1:19" x14ac:dyDescent="0.25">
      <c r="A30" s="125"/>
      <c r="B30" s="126"/>
      <c r="C30" s="122"/>
      <c r="D30" s="131" t="s">
        <v>77</v>
      </c>
      <c r="E30" s="86"/>
      <c r="F30" s="110"/>
      <c r="G30" s="110"/>
      <c r="H30" s="133">
        <f t="shared" si="6"/>
        <v>0</v>
      </c>
      <c r="I30" s="127">
        <v>6.58</v>
      </c>
      <c r="J30" s="110"/>
      <c r="K30" s="86">
        <f t="shared" si="7"/>
        <v>6.58</v>
      </c>
      <c r="L30" s="132">
        <f t="shared" si="8"/>
        <v>6.58</v>
      </c>
      <c r="N30" s="45"/>
      <c r="O30" s="45"/>
      <c r="P30" s="73"/>
      <c r="Q30" s="45"/>
      <c r="R30" s="45"/>
      <c r="S30" s="45"/>
    </row>
    <row r="31" spans="1:19" x14ac:dyDescent="0.25">
      <c r="A31" s="125"/>
      <c r="B31" s="76"/>
      <c r="C31" s="84" t="s">
        <v>182</v>
      </c>
      <c r="D31" s="84"/>
      <c r="E31" s="128">
        <f>SUM(E23:E30)</f>
        <v>0</v>
      </c>
      <c r="F31" s="128">
        <f t="shared" ref="F31:K31" si="9">SUM(F23:F30)</f>
        <v>0</v>
      </c>
      <c r="G31" s="128">
        <f t="shared" si="9"/>
        <v>0</v>
      </c>
      <c r="H31" s="128">
        <f t="shared" si="9"/>
        <v>0</v>
      </c>
      <c r="I31" s="85">
        <f t="shared" si="9"/>
        <v>30.9</v>
      </c>
      <c r="J31" s="128">
        <f t="shared" si="9"/>
        <v>0</v>
      </c>
      <c r="K31" s="85">
        <f t="shared" si="9"/>
        <v>30.9</v>
      </c>
      <c r="L31" s="89">
        <f>E31+H31+K31</f>
        <v>30.9</v>
      </c>
    </row>
    <row r="32" spans="1:19" x14ac:dyDescent="0.25">
      <c r="A32" s="125"/>
      <c r="B32" s="77" t="s">
        <v>177</v>
      </c>
      <c r="C32" s="77"/>
      <c r="D32" s="77"/>
      <c r="E32" s="129">
        <f>E31</f>
        <v>0</v>
      </c>
      <c r="F32" s="129">
        <f t="shared" ref="F32:K32" si="10">F31</f>
        <v>0</v>
      </c>
      <c r="G32" s="129">
        <f t="shared" si="10"/>
        <v>0</v>
      </c>
      <c r="H32" s="129">
        <f t="shared" si="10"/>
        <v>0</v>
      </c>
      <c r="I32" s="78">
        <f t="shared" si="10"/>
        <v>30.9</v>
      </c>
      <c r="J32" s="129">
        <f t="shared" si="10"/>
        <v>0</v>
      </c>
      <c r="K32" s="78">
        <f t="shared" si="10"/>
        <v>30.9</v>
      </c>
      <c r="L32" s="22">
        <f>E32+H32+K32</f>
        <v>30.9</v>
      </c>
    </row>
    <row r="33" spans="1:19" x14ac:dyDescent="0.25">
      <c r="A33" s="125"/>
      <c r="B33" s="126" t="s">
        <v>169</v>
      </c>
      <c r="C33" s="122" t="s">
        <v>68</v>
      </c>
      <c r="D33" s="131" t="s">
        <v>79</v>
      </c>
      <c r="E33" s="86"/>
      <c r="F33" s="110"/>
      <c r="G33" s="110"/>
      <c r="H33" s="133">
        <f>SUM(F33:G33)</f>
        <v>0</v>
      </c>
      <c r="I33" s="127">
        <v>4.99</v>
      </c>
      <c r="J33" s="110"/>
      <c r="K33" s="86">
        <f>SUM(I33:J33)</f>
        <v>4.99</v>
      </c>
      <c r="L33" s="132">
        <f>E33+H33+K33</f>
        <v>4.99</v>
      </c>
      <c r="N33" s="45"/>
      <c r="O33" s="45"/>
      <c r="P33" s="73"/>
      <c r="Q33" s="45"/>
      <c r="R33" s="45"/>
      <c r="S33" s="45"/>
    </row>
    <row r="34" spans="1:19" x14ac:dyDescent="0.25">
      <c r="A34" s="125"/>
      <c r="B34" s="126"/>
      <c r="C34" s="122"/>
      <c r="D34" s="131" t="s">
        <v>125</v>
      </c>
      <c r="E34" s="86"/>
      <c r="F34" s="110"/>
      <c r="G34" s="110"/>
      <c r="H34" s="133">
        <f t="shared" ref="H34:H44" si="11">SUM(F34:G34)</f>
        <v>0</v>
      </c>
      <c r="I34" s="127">
        <v>0.25</v>
      </c>
      <c r="J34" s="110"/>
      <c r="K34" s="86">
        <f t="shared" ref="K34:K44" si="12">SUM(I34:J34)</f>
        <v>0.25</v>
      </c>
      <c r="L34" s="132">
        <f t="shared" ref="L34:L44" si="13">E34+H34+K34</f>
        <v>0.25</v>
      </c>
      <c r="N34" s="45"/>
      <c r="O34" s="45"/>
      <c r="P34" s="73"/>
      <c r="Q34" s="45"/>
      <c r="R34" s="45"/>
      <c r="S34" s="45"/>
    </row>
    <row r="35" spans="1:19" x14ac:dyDescent="0.25">
      <c r="A35" s="125"/>
      <c r="B35" s="126"/>
      <c r="C35" s="122"/>
      <c r="D35" s="131" t="s">
        <v>74</v>
      </c>
      <c r="E35" s="86"/>
      <c r="F35" s="110"/>
      <c r="G35" s="110"/>
      <c r="H35" s="133">
        <f t="shared" si="11"/>
        <v>0</v>
      </c>
      <c r="I35" s="127">
        <v>21.24</v>
      </c>
      <c r="J35" s="110"/>
      <c r="K35" s="86">
        <f t="shared" si="12"/>
        <v>21.24</v>
      </c>
      <c r="L35" s="132">
        <f t="shared" si="13"/>
        <v>21.24</v>
      </c>
      <c r="N35" s="45"/>
      <c r="O35" s="45"/>
      <c r="P35" s="73"/>
      <c r="Q35" s="45"/>
      <c r="R35" s="45"/>
      <c r="S35" s="45"/>
    </row>
    <row r="36" spans="1:19" x14ac:dyDescent="0.25">
      <c r="A36" s="125"/>
      <c r="B36" s="126"/>
      <c r="C36" s="122"/>
      <c r="D36" s="131" t="s">
        <v>81</v>
      </c>
      <c r="E36" s="86"/>
      <c r="F36" s="110"/>
      <c r="G36" s="110"/>
      <c r="H36" s="133">
        <f t="shared" si="11"/>
        <v>0</v>
      </c>
      <c r="I36" s="127">
        <v>21.64</v>
      </c>
      <c r="J36" s="110"/>
      <c r="K36" s="86">
        <f t="shared" si="12"/>
        <v>21.64</v>
      </c>
      <c r="L36" s="132">
        <f t="shared" si="13"/>
        <v>21.64</v>
      </c>
      <c r="N36" s="45"/>
      <c r="O36" s="45"/>
      <c r="P36" s="73"/>
      <c r="Q36" s="45"/>
      <c r="R36" s="45"/>
      <c r="S36" s="45"/>
    </row>
    <row r="37" spans="1:19" x14ac:dyDescent="0.25">
      <c r="A37" s="125"/>
      <c r="B37" s="126"/>
      <c r="C37" s="122"/>
      <c r="D37" s="131" t="s">
        <v>76</v>
      </c>
      <c r="E37" s="86"/>
      <c r="F37" s="110"/>
      <c r="G37" s="110"/>
      <c r="H37" s="133">
        <f t="shared" si="11"/>
        <v>0</v>
      </c>
      <c r="I37" s="127">
        <v>36.700000000000003</v>
      </c>
      <c r="J37" s="110"/>
      <c r="K37" s="86">
        <f t="shared" si="12"/>
        <v>36.700000000000003</v>
      </c>
      <c r="L37" s="132">
        <f t="shared" si="13"/>
        <v>36.700000000000003</v>
      </c>
      <c r="N37" s="45"/>
      <c r="O37" s="45"/>
      <c r="P37" s="73"/>
      <c r="Q37" s="45"/>
      <c r="R37" s="45"/>
      <c r="S37" s="45"/>
    </row>
    <row r="38" spans="1:19" x14ac:dyDescent="0.25">
      <c r="A38" s="125"/>
      <c r="B38" s="126"/>
      <c r="C38" s="122"/>
      <c r="D38" s="131" t="s">
        <v>134</v>
      </c>
      <c r="E38" s="86"/>
      <c r="F38" s="110"/>
      <c r="G38" s="110"/>
      <c r="H38" s="133">
        <f t="shared" si="11"/>
        <v>0</v>
      </c>
      <c r="I38" s="127">
        <v>0.25</v>
      </c>
      <c r="J38" s="110"/>
      <c r="K38" s="86">
        <f t="shared" si="12"/>
        <v>0.25</v>
      </c>
      <c r="L38" s="132">
        <f t="shared" si="13"/>
        <v>0.25</v>
      </c>
      <c r="N38" s="45"/>
      <c r="O38" s="45"/>
      <c r="P38" s="73"/>
      <c r="Q38" s="45"/>
      <c r="R38" s="45"/>
      <c r="S38" s="45"/>
    </row>
    <row r="39" spans="1:19" x14ac:dyDescent="0.25">
      <c r="A39" s="125"/>
      <c r="B39" s="126"/>
      <c r="C39" s="122"/>
      <c r="D39" s="131" t="s">
        <v>82</v>
      </c>
      <c r="E39" s="86"/>
      <c r="F39" s="110"/>
      <c r="G39" s="110"/>
      <c r="H39" s="133">
        <f t="shared" si="11"/>
        <v>0</v>
      </c>
      <c r="I39" s="127">
        <v>7.48</v>
      </c>
      <c r="J39" s="110"/>
      <c r="K39" s="86">
        <f t="shared" si="12"/>
        <v>7.48</v>
      </c>
      <c r="L39" s="132">
        <f t="shared" si="13"/>
        <v>7.48</v>
      </c>
      <c r="N39" s="45"/>
      <c r="O39" s="45"/>
      <c r="P39" s="73"/>
      <c r="Q39" s="45"/>
      <c r="R39" s="45"/>
      <c r="S39" s="45"/>
    </row>
    <row r="40" spans="1:19" x14ac:dyDescent="0.25">
      <c r="A40" s="125"/>
      <c r="B40" s="126"/>
      <c r="C40" s="122"/>
      <c r="D40" s="131" t="s">
        <v>141</v>
      </c>
      <c r="E40" s="86"/>
      <c r="F40" s="110"/>
      <c r="G40" s="110"/>
      <c r="H40" s="133">
        <f t="shared" si="11"/>
        <v>0</v>
      </c>
      <c r="I40" s="127">
        <v>44.58</v>
      </c>
      <c r="J40" s="110"/>
      <c r="K40" s="86">
        <f t="shared" si="12"/>
        <v>44.58</v>
      </c>
      <c r="L40" s="132">
        <f t="shared" si="13"/>
        <v>44.58</v>
      </c>
      <c r="N40" s="45"/>
      <c r="O40" s="45"/>
      <c r="P40" s="73"/>
      <c r="Q40" s="45"/>
      <c r="R40" s="45"/>
      <c r="S40" s="45"/>
    </row>
    <row r="41" spans="1:19" x14ac:dyDescent="0.25">
      <c r="A41" s="125"/>
      <c r="B41" s="126"/>
      <c r="C41" s="122"/>
      <c r="D41" s="131" t="s">
        <v>144</v>
      </c>
      <c r="E41" s="86"/>
      <c r="F41" s="110"/>
      <c r="G41" s="110"/>
      <c r="H41" s="133">
        <f t="shared" si="11"/>
        <v>0</v>
      </c>
      <c r="I41" s="127">
        <v>0.25</v>
      </c>
      <c r="J41" s="110"/>
      <c r="K41" s="86">
        <f t="shared" si="12"/>
        <v>0.25</v>
      </c>
      <c r="L41" s="132">
        <f t="shared" si="13"/>
        <v>0.25</v>
      </c>
      <c r="N41" s="45"/>
      <c r="O41" s="45"/>
      <c r="P41" s="73"/>
      <c r="Q41" s="45"/>
      <c r="R41" s="45"/>
      <c r="S41" s="45"/>
    </row>
    <row r="42" spans="1:19" x14ac:dyDescent="0.25">
      <c r="A42" s="125"/>
      <c r="B42" s="126"/>
      <c r="C42" s="122"/>
      <c r="D42" s="131" t="s">
        <v>183</v>
      </c>
      <c r="E42" s="86"/>
      <c r="F42" s="110"/>
      <c r="G42" s="110"/>
      <c r="H42" s="133">
        <f t="shared" si="11"/>
        <v>0</v>
      </c>
      <c r="I42" s="127">
        <v>0.25</v>
      </c>
      <c r="J42" s="110"/>
      <c r="K42" s="86">
        <f t="shared" si="12"/>
        <v>0.25</v>
      </c>
      <c r="L42" s="132">
        <f t="shared" si="13"/>
        <v>0.25</v>
      </c>
      <c r="N42" s="45"/>
      <c r="O42" s="45"/>
      <c r="P42" s="73"/>
      <c r="Q42" s="45"/>
      <c r="R42" s="45"/>
      <c r="S42" s="45"/>
    </row>
    <row r="43" spans="1:19" x14ac:dyDescent="0.25">
      <c r="A43" s="125"/>
      <c r="B43" s="126"/>
      <c r="C43" s="122"/>
      <c r="D43" s="131" t="s">
        <v>78</v>
      </c>
      <c r="E43" s="86"/>
      <c r="F43" s="110"/>
      <c r="G43" s="110"/>
      <c r="H43" s="133">
        <f t="shared" si="11"/>
        <v>0</v>
      </c>
      <c r="I43" s="127">
        <v>4.99</v>
      </c>
      <c r="J43" s="110"/>
      <c r="K43" s="86">
        <f t="shared" si="12"/>
        <v>4.99</v>
      </c>
      <c r="L43" s="132">
        <f t="shared" si="13"/>
        <v>4.99</v>
      </c>
      <c r="N43" s="45"/>
      <c r="O43" s="45"/>
      <c r="P43" s="73"/>
      <c r="Q43" s="45"/>
      <c r="R43" s="45"/>
      <c r="S43" s="45"/>
    </row>
    <row r="44" spans="1:19" x14ac:dyDescent="0.25">
      <c r="A44" s="125"/>
      <c r="B44" s="126"/>
      <c r="C44" s="122"/>
      <c r="D44" s="131" t="s">
        <v>139</v>
      </c>
      <c r="E44" s="86"/>
      <c r="F44" s="110"/>
      <c r="G44" s="110"/>
      <c r="H44" s="133">
        <f t="shared" si="11"/>
        <v>0</v>
      </c>
      <c r="I44" s="127">
        <v>0.25</v>
      </c>
      <c r="J44" s="110"/>
      <c r="K44" s="86">
        <f t="shared" si="12"/>
        <v>0.25</v>
      </c>
      <c r="L44" s="132">
        <f t="shared" si="13"/>
        <v>0.25</v>
      </c>
      <c r="N44" s="45"/>
      <c r="O44" s="45"/>
      <c r="P44" s="73"/>
      <c r="Q44" s="45"/>
      <c r="R44" s="45"/>
      <c r="S44" s="45"/>
    </row>
    <row r="45" spans="1:19" x14ac:dyDescent="0.25">
      <c r="A45" s="125"/>
      <c r="B45" s="76"/>
      <c r="C45" s="84" t="s">
        <v>182</v>
      </c>
      <c r="D45" s="84"/>
      <c r="E45" s="128">
        <f t="shared" ref="E45:K45" si="14">SUM(E33:E44)</f>
        <v>0</v>
      </c>
      <c r="F45" s="128">
        <f t="shared" si="14"/>
        <v>0</v>
      </c>
      <c r="G45" s="128">
        <f t="shared" si="14"/>
        <v>0</v>
      </c>
      <c r="H45" s="128">
        <f t="shared" si="14"/>
        <v>0</v>
      </c>
      <c r="I45" s="85">
        <f t="shared" si="14"/>
        <v>142.87</v>
      </c>
      <c r="J45" s="128">
        <f t="shared" si="14"/>
        <v>0</v>
      </c>
      <c r="K45" s="85">
        <f t="shared" si="14"/>
        <v>142.87</v>
      </c>
      <c r="L45" s="89">
        <f>E45+H45+K45</f>
        <v>142.87</v>
      </c>
    </row>
    <row r="46" spans="1:19" x14ac:dyDescent="0.25">
      <c r="A46" s="125"/>
      <c r="B46" s="77" t="s">
        <v>178</v>
      </c>
      <c r="C46" s="77"/>
      <c r="D46" s="77"/>
      <c r="E46" s="129">
        <f>E45</f>
        <v>0</v>
      </c>
      <c r="F46" s="129">
        <f t="shared" ref="F46:K46" si="15">F45</f>
        <v>0</v>
      </c>
      <c r="G46" s="129">
        <f t="shared" si="15"/>
        <v>0</v>
      </c>
      <c r="H46" s="129">
        <f t="shared" si="15"/>
        <v>0</v>
      </c>
      <c r="I46" s="78">
        <f t="shared" si="15"/>
        <v>142.87</v>
      </c>
      <c r="J46" s="129">
        <f t="shared" si="15"/>
        <v>0</v>
      </c>
      <c r="K46" s="78">
        <f t="shared" si="15"/>
        <v>142.87</v>
      </c>
      <c r="L46" s="22">
        <f>E46+H46+K46</f>
        <v>142.87</v>
      </c>
    </row>
    <row r="47" spans="1:19" x14ac:dyDescent="0.25">
      <c r="A47" s="90" t="s">
        <v>167</v>
      </c>
      <c r="B47" s="79"/>
      <c r="C47" s="79"/>
      <c r="D47" s="79"/>
      <c r="E47" s="130">
        <f>E46+E32</f>
        <v>0</v>
      </c>
      <c r="F47" s="130">
        <f t="shared" ref="F47:K47" si="16">F46+F32</f>
        <v>0</v>
      </c>
      <c r="G47" s="130">
        <f t="shared" si="16"/>
        <v>0</v>
      </c>
      <c r="H47" s="130">
        <f t="shared" si="16"/>
        <v>0</v>
      </c>
      <c r="I47" s="92">
        <f t="shared" si="16"/>
        <v>173.77</v>
      </c>
      <c r="J47" s="130">
        <f t="shared" si="16"/>
        <v>0</v>
      </c>
      <c r="K47" s="92">
        <f t="shared" si="16"/>
        <v>173.77</v>
      </c>
      <c r="L47" s="91">
        <f>E47+H47+K47</f>
        <v>173.77</v>
      </c>
    </row>
    <row r="48" spans="1:19" x14ac:dyDescent="0.25">
      <c r="A48" s="125" t="s">
        <v>8</v>
      </c>
      <c r="B48" s="126" t="s">
        <v>8</v>
      </c>
      <c r="C48" s="122" t="s">
        <v>69</v>
      </c>
      <c r="D48" s="131" t="s">
        <v>155</v>
      </c>
      <c r="E48" s="86"/>
      <c r="F48" s="127"/>
      <c r="G48" s="127"/>
      <c r="H48" s="133">
        <f>SUM(F48:G48)</f>
        <v>0</v>
      </c>
      <c r="I48" s="112">
        <v>24.36</v>
      </c>
      <c r="J48" s="112"/>
      <c r="K48" s="86">
        <f>SUM(I48:J48)</f>
        <v>24.36</v>
      </c>
      <c r="L48" s="132">
        <f>E48+H48+K48</f>
        <v>24.36</v>
      </c>
      <c r="N48" s="45"/>
      <c r="O48" s="45"/>
      <c r="P48" s="73"/>
      <c r="Q48" s="45"/>
      <c r="R48" s="45"/>
      <c r="S48" s="45"/>
    </row>
    <row r="49" spans="1:19" x14ac:dyDescent="0.25">
      <c r="A49" s="125"/>
      <c r="B49" s="126"/>
      <c r="C49" s="122"/>
      <c r="D49" s="131" t="s">
        <v>111</v>
      </c>
      <c r="E49" s="86"/>
      <c r="F49" s="127"/>
      <c r="G49" s="127"/>
      <c r="H49" s="133">
        <f t="shared" ref="H49:H60" si="17">SUM(F49:G49)</f>
        <v>0</v>
      </c>
      <c r="I49" s="112">
        <v>29.14</v>
      </c>
      <c r="J49" s="112"/>
      <c r="K49" s="86">
        <f t="shared" ref="K49:K60" si="18">SUM(I49:J49)</f>
        <v>29.14</v>
      </c>
      <c r="L49" s="132">
        <f t="shared" ref="L49:L60" si="19">E49+H49+K49</f>
        <v>29.14</v>
      </c>
      <c r="N49" s="45"/>
      <c r="O49" s="45"/>
      <c r="P49" s="74"/>
      <c r="Q49" s="45"/>
      <c r="R49" s="45"/>
      <c r="S49" s="45"/>
    </row>
    <row r="50" spans="1:19" x14ac:dyDescent="0.25">
      <c r="A50" s="125"/>
      <c r="B50" s="126"/>
      <c r="C50" s="122"/>
      <c r="D50" s="131" t="s">
        <v>95</v>
      </c>
      <c r="E50" s="86"/>
      <c r="F50" s="127">
        <v>0.59</v>
      </c>
      <c r="G50" s="127"/>
      <c r="H50" s="86">
        <f t="shared" si="17"/>
        <v>0.59</v>
      </c>
      <c r="I50" s="112"/>
      <c r="J50" s="112"/>
      <c r="K50" s="133">
        <f t="shared" si="18"/>
        <v>0</v>
      </c>
      <c r="L50" s="132">
        <f t="shared" si="19"/>
        <v>0.59</v>
      </c>
      <c r="N50" s="45"/>
      <c r="O50" s="75"/>
      <c r="P50" s="74"/>
      <c r="Q50" s="45"/>
      <c r="R50" s="45"/>
      <c r="S50" s="45"/>
    </row>
    <row r="51" spans="1:19" x14ac:dyDescent="0.25">
      <c r="A51" s="125"/>
      <c r="B51" s="126"/>
      <c r="C51" s="122"/>
      <c r="D51" s="131" t="s">
        <v>83</v>
      </c>
      <c r="E51" s="86"/>
      <c r="F51" s="127">
        <v>424.59</v>
      </c>
      <c r="G51" s="127"/>
      <c r="H51" s="86">
        <f t="shared" si="17"/>
        <v>424.59</v>
      </c>
      <c r="I51" s="112"/>
      <c r="J51" s="112"/>
      <c r="K51" s="133">
        <f t="shared" si="18"/>
        <v>0</v>
      </c>
      <c r="L51" s="132">
        <f t="shared" si="19"/>
        <v>424.59</v>
      </c>
      <c r="N51" s="45"/>
      <c r="O51" s="75"/>
      <c r="P51" s="74"/>
      <c r="Q51" s="45"/>
      <c r="R51" s="45"/>
      <c r="S51" s="45"/>
    </row>
    <row r="52" spans="1:19" x14ac:dyDescent="0.25">
      <c r="A52" s="125"/>
      <c r="B52" s="126"/>
      <c r="C52" s="122"/>
      <c r="D52" s="131" t="s">
        <v>96</v>
      </c>
      <c r="E52" s="86"/>
      <c r="F52" s="127">
        <v>1522.23</v>
      </c>
      <c r="G52" s="127"/>
      <c r="H52" s="86">
        <f t="shared" si="17"/>
        <v>1522.23</v>
      </c>
      <c r="I52" s="112"/>
      <c r="J52" s="112"/>
      <c r="K52" s="133">
        <f t="shared" si="18"/>
        <v>0</v>
      </c>
      <c r="L52" s="132">
        <f t="shared" si="19"/>
        <v>1522.23</v>
      </c>
      <c r="N52" s="45"/>
      <c r="O52" s="75"/>
      <c r="P52" s="74"/>
      <c r="Q52" s="45"/>
      <c r="R52" s="45"/>
      <c r="S52" s="45"/>
    </row>
    <row r="53" spans="1:19" x14ac:dyDescent="0.25">
      <c r="A53" s="125"/>
      <c r="B53" s="126"/>
      <c r="C53" s="122"/>
      <c r="D53" s="122" t="s">
        <v>89</v>
      </c>
      <c r="E53" s="86"/>
      <c r="F53" s="127"/>
      <c r="G53" s="127"/>
      <c r="H53" s="133">
        <f t="shared" si="17"/>
        <v>0</v>
      </c>
      <c r="I53" s="112">
        <v>56</v>
      </c>
      <c r="J53" s="112"/>
      <c r="K53" s="86">
        <f t="shared" si="18"/>
        <v>56</v>
      </c>
      <c r="L53" s="132">
        <f t="shared" si="19"/>
        <v>56</v>
      </c>
      <c r="N53" s="45"/>
      <c r="O53" s="75"/>
      <c r="P53" s="73"/>
      <c r="Q53" s="45"/>
      <c r="R53" s="45"/>
      <c r="S53" s="45"/>
    </row>
    <row r="54" spans="1:19" x14ac:dyDescent="0.25">
      <c r="A54" s="125"/>
      <c r="B54" s="126"/>
      <c r="C54" s="122"/>
      <c r="D54" s="131" t="s">
        <v>85</v>
      </c>
      <c r="E54" s="86"/>
      <c r="F54" s="127">
        <v>36.67</v>
      </c>
      <c r="G54" s="127"/>
      <c r="H54" s="86">
        <f t="shared" si="17"/>
        <v>36.67</v>
      </c>
      <c r="I54" s="112">
        <v>911.54</v>
      </c>
      <c r="J54" s="112"/>
      <c r="K54" s="86">
        <f t="shared" si="18"/>
        <v>911.54</v>
      </c>
      <c r="L54" s="132">
        <f t="shared" si="19"/>
        <v>948.20999999999992</v>
      </c>
      <c r="N54" s="45"/>
      <c r="O54" s="75"/>
      <c r="P54" s="73"/>
      <c r="Q54" s="45"/>
      <c r="R54" s="45"/>
      <c r="S54" s="45"/>
    </row>
    <row r="55" spans="1:19" x14ac:dyDescent="0.25">
      <c r="A55" s="125"/>
      <c r="B55" s="126"/>
      <c r="C55" s="122"/>
      <c r="D55" s="131" t="s">
        <v>86</v>
      </c>
      <c r="E55" s="86"/>
      <c r="F55" s="127">
        <v>143.92000000000002</v>
      </c>
      <c r="G55" s="127"/>
      <c r="H55" s="86">
        <f t="shared" si="17"/>
        <v>143.92000000000002</v>
      </c>
      <c r="I55" s="112"/>
      <c r="J55" s="112"/>
      <c r="K55" s="133">
        <f t="shared" si="18"/>
        <v>0</v>
      </c>
      <c r="L55" s="132">
        <f t="shared" si="19"/>
        <v>143.92000000000002</v>
      </c>
      <c r="N55" s="45"/>
      <c r="O55" s="45"/>
      <c r="P55" s="73"/>
      <c r="Q55" s="45"/>
      <c r="R55" s="45"/>
      <c r="S55" s="45"/>
    </row>
    <row r="56" spans="1:19" x14ac:dyDescent="0.25">
      <c r="A56" s="125"/>
      <c r="B56" s="126"/>
      <c r="C56" s="122"/>
      <c r="D56" s="131" t="s">
        <v>87</v>
      </c>
      <c r="E56" s="86"/>
      <c r="F56" s="127">
        <v>43.900000000000006</v>
      </c>
      <c r="G56" s="127"/>
      <c r="H56" s="86">
        <f t="shared" si="17"/>
        <v>43.900000000000006</v>
      </c>
      <c r="I56" s="112">
        <v>113.46000000000001</v>
      </c>
      <c r="J56" s="112"/>
      <c r="K56" s="86">
        <f t="shared" si="18"/>
        <v>113.46000000000001</v>
      </c>
      <c r="L56" s="132">
        <f t="shared" si="19"/>
        <v>157.36000000000001</v>
      </c>
      <c r="N56" s="45"/>
      <c r="O56" s="45"/>
      <c r="P56" s="45"/>
      <c r="Q56" s="45"/>
      <c r="R56" s="45"/>
      <c r="S56" s="45"/>
    </row>
    <row r="57" spans="1:19" x14ac:dyDescent="0.25">
      <c r="A57" s="125"/>
      <c r="B57" s="126"/>
      <c r="C57" s="122"/>
      <c r="D57" s="131" t="s">
        <v>117</v>
      </c>
      <c r="E57" s="86"/>
      <c r="F57" s="127"/>
      <c r="G57" s="127"/>
      <c r="H57" s="133">
        <f t="shared" si="17"/>
        <v>0</v>
      </c>
      <c r="I57" s="112">
        <v>0.2</v>
      </c>
      <c r="J57" s="112"/>
      <c r="K57" s="86">
        <f t="shared" si="18"/>
        <v>0.2</v>
      </c>
      <c r="L57" s="132">
        <f t="shared" si="19"/>
        <v>0.2</v>
      </c>
      <c r="N57" s="45"/>
      <c r="O57" s="45"/>
      <c r="P57" s="45"/>
      <c r="Q57" s="45"/>
      <c r="R57" s="45"/>
      <c r="S57" s="45"/>
    </row>
    <row r="58" spans="1:19" x14ac:dyDescent="0.25">
      <c r="A58" s="125"/>
      <c r="B58" s="126"/>
      <c r="C58" s="122"/>
      <c r="D58" s="131" t="s">
        <v>124</v>
      </c>
      <c r="E58" s="86"/>
      <c r="F58" s="127"/>
      <c r="G58" s="127"/>
      <c r="H58" s="133">
        <f t="shared" si="17"/>
        <v>0</v>
      </c>
      <c r="I58" s="112">
        <v>31.310000000000002</v>
      </c>
      <c r="J58" s="112"/>
      <c r="K58" s="86">
        <f t="shared" si="18"/>
        <v>31.310000000000002</v>
      </c>
      <c r="L58" s="132">
        <f t="shared" si="19"/>
        <v>31.310000000000002</v>
      </c>
      <c r="N58" s="45"/>
      <c r="O58" s="45"/>
      <c r="P58" s="45"/>
      <c r="Q58" s="45"/>
      <c r="R58" s="45"/>
      <c r="S58" s="45"/>
    </row>
    <row r="59" spans="1:19" x14ac:dyDescent="0.25">
      <c r="A59" s="125"/>
      <c r="B59" s="126"/>
      <c r="C59" s="122"/>
      <c r="D59" s="131" t="s">
        <v>121</v>
      </c>
      <c r="E59" s="86"/>
      <c r="F59" s="127"/>
      <c r="G59" s="127"/>
      <c r="H59" s="133">
        <f t="shared" si="17"/>
        <v>0</v>
      </c>
      <c r="I59" s="112">
        <v>2</v>
      </c>
      <c r="J59" s="112"/>
      <c r="K59" s="86">
        <f t="shared" si="18"/>
        <v>2</v>
      </c>
      <c r="L59" s="132">
        <f t="shared" si="19"/>
        <v>2</v>
      </c>
    </row>
    <row r="60" spans="1:19" x14ac:dyDescent="0.25">
      <c r="A60" s="125"/>
      <c r="B60" s="126"/>
      <c r="C60" s="122"/>
      <c r="D60" s="131" t="s">
        <v>142</v>
      </c>
      <c r="E60" s="86"/>
      <c r="F60" s="127">
        <v>3.6</v>
      </c>
      <c r="G60" s="127"/>
      <c r="H60" s="86">
        <f t="shared" si="17"/>
        <v>3.6</v>
      </c>
      <c r="I60" s="112"/>
      <c r="J60" s="112"/>
      <c r="K60" s="133">
        <f t="shared" si="18"/>
        <v>0</v>
      </c>
      <c r="L60" s="132">
        <f t="shared" si="19"/>
        <v>3.6</v>
      </c>
    </row>
    <row r="61" spans="1:19" x14ac:dyDescent="0.25">
      <c r="A61" s="125"/>
      <c r="B61" s="76"/>
      <c r="C61" s="84" t="s">
        <v>88</v>
      </c>
      <c r="D61" s="84"/>
      <c r="E61" s="128">
        <f>SUM(E48:E60)</f>
        <v>0</v>
      </c>
      <c r="F61" s="85">
        <f t="shared" ref="F61:K61" si="20">SUM(F48:F60)</f>
        <v>2175.5</v>
      </c>
      <c r="G61" s="128">
        <f t="shared" si="20"/>
        <v>0</v>
      </c>
      <c r="H61" s="85">
        <f t="shared" si="20"/>
        <v>2175.5</v>
      </c>
      <c r="I61" s="85">
        <f t="shared" si="20"/>
        <v>1168.01</v>
      </c>
      <c r="J61" s="128">
        <f t="shared" si="20"/>
        <v>0</v>
      </c>
      <c r="K61" s="85">
        <f t="shared" si="20"/>
        <v>1168.01</v>
      </c>
      <c r="L61" s="89">
        <f>E61+H61+K61</f>
        <v>3343.51</v>
      </c>
    </row>
    <row r="62" spans="1:19" x14ac:dyDescent="0.25">
      <c r="A62" s="125"/>
      <c r="B62" s="126"/>
      <c r="C62" s="122" t="s">
        <v>68</v>
      </c>
      <c r="D62" s="131" t="s">
        <v>83</v>
      </c>
      <c r="E62" s="86"/>
      <c r="F62" s="127">
        <v>18.420000000000002</v>
      </c>
      <c r="G62" s="127"/>
      <c r="H62" s="86">
        <f>SUM(F62:G62)</f>
        <v>18.420000000000002</v>
      </c>
      <c r="I62" s="127"/>
      <c r="J62" s="110"/>
      <c r="K62" s="133">
        <f>SUM(I62:J62)</f>
        <v>0</v>
      </c>
      <c r="L62" s="132">
        <f>E62+H62+K62</f>
        <v>18.420000000000002</v>
      </c>
    </row>
    <row r="63" spans="1:19" x14ac:dyDescent="0.25">
      <c r="A63" s="125"/>
      <c r="B63" s="126"/>
      <c r="C63" s="122"/>
      <c r="D63" s="131" t="s">
        <v>85</v>
      </c>
      <c r="E63" s="86"/>
      <c r="F63" s="127"/>
      <c r="G63" s="127">
        <v>33.79</v>
      </c>
      <c r="H63" s="86">
        <f t="shared" ref="H63:H64" si="21">SUM(F63:G63)</f>
        <v>33.79</v>
      </c>
      <c r="I63" s="127">
        <v>55.84</v>
      </c>
      <c r="J63" s="110"/>
      <c r="K63" s="86">
        <f t="shared" ref="K63:K64" si="22">SUM(I63:J63)</f>
        <v>55.84</v>
      </c>
      <c r="L63" s="132">
        <f t="shared" ref="L63:L64" si="23">E63+H63+K63</f>
        <v>89.63</v>
      </c>
    </row>
    <row r="64" spans="1:19" x14ac:dyDescent="0.25">
      <c r="A64" s="125"/>
      <c r="B64" s="126"/>
      <c r="C64" s="122"/>
      <c r="D64" s="131" t="s">
        <v>98</v>
      </c>
      <c r="E64" s="86"/>
      <c r="F64" s="127"/>
      <c r="G64" s="127"/>
      <c r="H64" s="133">
        <f t="shared" si="21"/>
        <v>0</v>
      </c>
      <c r="I64" s="127">
        <v>3.78</v>
      </c>
      <c r="J64" s="110"/>
      <c r="K64" s="86">
        <f t="shared" si="22"/>
        <v>3.78</v>
      </c>
      <c r="L64" s="132">
        <f t="shared" si="23"/>
        <v>3.78</v>
      </c>
    </row>
    <row r="65" spans="1:12" x14ac:dyDescent="0.25">
      <c r="A65" s="125"/>
      <c r="B65" s="76"/>
      <c r="C65" s="84" t="s">
        <v>73</v>
      </c>
      <c r="D65" s="84"/>
      <c r="E65" s="128">
        <f>SUM(E62:E64)</f>
        <v>0</v>
      </c>
      <c r="F65" s="85">
        <f t="shared" ref="F65:K65" si="24">SUM(F62:F64)</f>
        <v>18.420000000000002</v>
      </c>
      <c r="G65" s="85">
        <f t="shared" si="24"/>
        <v>33.79</v>
      </c>
      <c r="H65" s="85">
        <f t="shared" si="24"/>
        <v>52.21</v>
      </c>
      <c r="I65" s="85">
        <f t="shared" si="24"/>
        <v>59.620000000000005</v>
      </c>
      <c r="J65" s="128">
        <f t="shared" si="24"/>
        <v>0</v>
      </c>
      <c r="K65" s="85">
        <f t="shared" si="24"/>
        <v>59.620000000000005</v>
      </c>
      <c r="L65" s="89">
        <f>E65+H65+K65</f>
        <v>111.83000000000001</v>
      </c>
    </row>
    <row r="66" spans="1:12" x14ac:dyDescent="0.25">
      <c r="A66" s="125"/>
      <c r="B66" s="77" t="s">
        <v>9</v>
      </c>
      <c r="C66" s="77"/>
      <c r="D66" s="77"/>
      <c r="E66" s="129">
        <f>E61+E65</f>
        <v>0</v>
      </c>
      <c r="F66" s="78">
        <f t="shared" ref="F66:K66" si="25">F61+F65</f>
        <v>2193.92</v>
      </c>
      <c r="G66" s="78">
        <f t="shared" si="25"/>
        <v>33.79</v>
      </c>
      <c r="H66" s="78">
        <f t="shared" si="25"/>
        <v>2227.71</v>
      </c>
      <c r="I66" s="78">
        <f t="shared" si="25"/>
        <v>1227.6300000000001</v>
      </c>
      <c r="J66" s="129">
        <f t="shared" si="25"/>
        <v>0</v>
      </c>
      <c r="K66" s="78">
        <f t="shared" si="25"/>
        <v>1227.6300000000001</v>
      </c>
      <c r="L66" s="22">
        <f>E66+H66+K66</f>
        <v>3455.34</v>
      </c>
    </row>
    <row r="67" spans="1:12" x14ac:dyDescent="0.25">
      <c r="A67" s="90" t="s">
        <v>9</v>
      </c>
      <c r="B67" s="79"/>
      <c r="C67" s="79"/>
      <c r="D67" s="79"/>
      <c r="E67" s="130">
        <f>E66</f>
        <v>0</v>
      </c>
      <c r="F67" s="92">
        <f t="shared" ref="F67:K67" si="26">F66</f>
        <v>2193.92</v>
      </c>
      <c r="G67" s="92">
        <f t="shared" si="26"/>
        <v>33.79</v>
      </c>
      <c r="H67" s="92">
        <f t="shared" si="26"/>
        <v>2227.71</v>
      </c>
      <c r="I67" s="92">
        <f t="shared" si="26"/>
        <v>1227.6300000000001</v>
      </c>
      <c r="J67" s="130">
        <f t="shared" si="26"/>
        <v>0</v>
      </c>
      <c r="K67" s="92">
        <f t="shared" si="26"/>
        <v>1227.6300000000001</v>
      </c>
      <c r="L67" s="91">
        <f>E67+H67+K67</f>
        <v>3455.34</v>
      </c>
    </row>
    <row r="68" spans="1:12" ht="14.25" customHeight="1" x14ac:dyDescent="0.25">
      <c r="A68" s="125" t="s">
        <v>10</v>
      </c>
      <c r="B68" s="126" t="s">
        <v>11</v>
      </c>
      <c r="C68" s="122" t="s">
        <v>68</v>
      </c>
      <c r="D68" s="122" t="s">
        <v>89</v>
      </c>
      <c r="E68" s="29"/>
      <c r="F68" s="110"/>
      <c r="G68" s="110"/>
      <c r="H68" s="133">
        <f>SUM(F68:G68)</f>
        <v>0</v>
      </c>
      <c r="I68" s="110"/>
      <c r="J68" s="127">
        <v>31.09</v>
      </c>
      <c r="K68" s="86">
        <f>SUM(I68:J68)</f>
        <v>31.09</v>
      </c>
      <c r="L68" s="87">
        <f>E68+H68+K68</f>
        <v>31.09</v>
      </c>
    </row>
    <row r="69" spans="1:12" x14ac:dyDescent="0.25">
      <c r="A69" s="125"/>
      <c r="B69" s="76"/>
      <c r="C69" s="84" t="s">
        <v>73</v>
      </c>
      <c r="D69" s="84"/>
      <c r="E69" s="85"/>
      <c r="F69" s="85"/>
      <c r="G69" s="85"/>
      <c r="H69" s="85"/>
      <c r="I69" s="85"/>
      <c r="J69" s="85">
        <f>J68</f>
        <v>31.09</v>
      </c>
      <c r="K69" s="85">
        <f>K68</f>
        <v>31.09</v>
      </c>
      <c r="L69" s="89">
        <f t="shared" ref="L69:L77" si="27">E69+H69+K69</f>
        <v>31.09</v>
      </c>
    </row>
    <row r="70" spans="1:12" x14ac:dyDescent="0.25">
      <c r="A70" s="125"/>
      <c r="B70" s="77" t="s">
        <v>91</v>
      </c>
      <c r="C70" s="77"/>
      <c r="D70" s="77"/>
      <c r="E70" s="20"/>
      <c r="F70" s="20"/>
      <c r="G70" s="20"/>
      <c r="H70" s="78"/>
      <c r="I70" s="20"/>
      <c r="J70" s="20">
        <f>J69</f>
        <v>31.09</v>
      </c>
      <c r="K70" s="20">
        <f>K69</f>
        <v>31.09</v>
      </c>
      <c r="L70" s="22">
        <f t="shared" si="27"/>
        <v>31.09</v>
      </c>
    </row>
    <row r="71" spans="1:12" x14ac:dyDescent="0.25">
      <c r="A71" s="125"/>
      <c r="B71" s="126" t="s">
        <v>12</v>
      </c>
      <c r="C71" s="122" t="s">
        <v>68</v>
      </c>
      <c r="D71" s="122" t="s">
        <v>89</v>
      </c>
      <c r="E71" s="29"/>
      <c r="F71" s="110"/>
      <c r="G71" s="110"/>
      <c r="H71" s="133">
        <f>SUM(F71:G71)</f>
        <v>0</v>
      </c>
      <c r="I71" s="110"/>
      <c r="J71" s="127">
        <v>89.81</v>
      </c>
      <c r="K71" s="86">
        <f>SUM(I71:J71)</f>
        <v>89.81</v>
      </c>
      <c r="L71" s="87">
        <f t="shared" si="27"/>
        <v>89.81</v>
      </c>
    </row>
    <row r="72" spans="1:12" x14ac:dyDescent="0.25">
      <c r="A72" s="125"/>
      <c r="B72" s="76"/>
      <c r="C72" s="84" t="s">
        <v>73</v>
      </c>
      <c r="D72" s="84"/>
      <c r="E72" s="85"/>
      <c r="F72" s="85"/>
      <c r="G72" s="85"/>
      <c r="H72" s="85"/>
      <c r="I72" s="85"/>
      <c r="J72" s="85">
        <f>J71</f>
        <v>89.81</v>
      </c>
      <c r="K72" s="85">
        <f>K71</f>
        <v>89.81</v>
      </c>
      <c r="L72" s="89">
        <f t="shared" si="27"/>
        <v>89.81</v>
      </c>
    </row>
    <row r="73" spans="1:12" x14ac:dyDescent="0.25">
      <c r="A73" s="125"/>
      <c r="B73" s="77" t="s">
        <v>151</v>
      </c>
      <c r="C73" s="77"/>
      <c r="D73" s="77"/>
      <c r="E73" s="20"/>
      <c r="F73" s="20"/>
      <c r="G73" s="20"/>
      <c r="H73" s="78"/>
      <c r="I73" s="20"/>
      <c r="J73" s="20">
        <f>J72</f>
        <v>89.81</v>
      </c>
      <c r="K73" s="20">
        <f>K72</f>
        <v>89.81</v>
      </c>
      <c r="L73" s="22">
        <f t="shared" si="27"/>
        <v>89.81</v>
      </c>
    </row>
    <row r="74" spans="1:12" x14ac:dyDescent="0.25">
      <c r="A74" s="125"/>
      <c r="B74" s="126" t="s">
        <v>13</v>
      </c>
      <c r="C74" s="122" t="s">
        <v>68</v>
      </c>
      <c r="D74" s="122" t="s">
        <v>89</v>
      </c>
      <c r="E74" s="29"/>
      <c r="F74" s="110"/>
      <c r="G74" s="110"/>
      <c r="H74" s="133">
        <f>SUM(F74:G74)</f>
        <v>0</v>
      </c>
      <c r="I74" s="110"/>
      <c r="J74" s="127">
        <v>461.29</v>
      </c>
      <c r="K74" s="86">
        <f>SUM(I74:J74)</f>
        <v>461.29</v>
      </c>
      <c r="L74" s="87">
        <f t="shared" si="27"/>
        <v>461.29</v>
      </c>
    </row>
    <row r="75" spans="1:12" x14ac:dyDescent="0.25">
      <c r="A75" s="125"/>
      <c r="B75" s="76"/>
      <c r="C75" s="84" t="s">
        <v>73</v>
      </c>
      <c r="D75" s="84"/>
      <c r="E75" s="85"/>
      <c r="F75" s="85"/>
      <c r="G75" s="85"/>
      <c r="H75" s="85"/>
      <c r="I75" s="85"/>
      <c r="J75" s="85">
        <f>J74</f>
        <v>461.29</v>
      </c>
      <c r="K75" s="85">
        <f>K74</f>
        <v>461.29</v>
      </c>
      <c r="L75" s="89">
        <f t="shared" si="27"/>
        <v>461.29</v>
      </c>
    </row>
    <row r="76" spans="1:12" x14ac:dyDescent="0.25">
      <c r="A76" s="125"/>
      <c r="B76" s="77" t="s">
        <v>92</v>
      </c>
      <c r="C76" s="77"/>
      <c r="D76" s="77"/>
      <c r="E76" s="20"/>
      <c r="F76" s="20"/>
      <c r="G76" s="20"/>
      <c r="H76" s="78"/>
      <c r="I76" s="20"/>
      <c r="J76" s="20">
        <f>J75</f>
        <v>461.29</v>
      </c>
      <c r="K76" s="20">
        <f>K75</f>
        <v>461.29</v>
      </c>
      <c r="L76" s="22">
        <f t="shared" si="27"/>
        <v>461.29</v>
      </c>
    </row>
    <row r="77" spans="1:12" x14ac:dyDescent="0.25">
      <c r="A77" s="90" t="s">
        <v>14</v>
      </c>
      <c r="B77" s="79"/>
      <c r="C77" s="79"/>
      <c r="D77" s="79"/>
      <c r="E77" s="130">
        <f>E70+E73+E76</f>
        <v>0</v>
      </c>
      <c r="F77" s="130">
        <f t="shared" ref="F77:K77" si="28">F70+F73+F76</f>
        <v>0</v>
      </c>
      <c r="G77" s="130">
        <f t="shared" si="28"/>
        <v>0</v>
      </c>
      <c r="H77" s="130">
        <f t="shared" si="28"/>
        <v>0</v>
      </c>
      <c r="I77" s="130">
        <f t="shared" si="28"/>
        <v>0</v>
      </c>
      <c r="J77" s="80">
        <f t="shared" si="28"/>
        <v>582.19000000000005</v>
      </c>
      <c r="K77" s="80">
        <f t="shared" si="28"/>
        <v>582.19000000000005</v>
      </c>
      <c r="L77" s="91">
        <f t="shared" si="27"/>
        <v>582.19000000000005</v>
      </c>
    </row>
    <row r="78" spans="1:12" x14ac:dyDescent="0.25">
      <c r="A78" s="125" t="s">
        <v>15</v>
      </c>
      <c r="B78" s="126" t="s">
        <v>170</v>
      </c>
      <c r="C78" s="122" t="s">
        <v>69</v>
      </c>
      <c r="D78" s="131" t="s">
        <v>111</v>
      </c>
      <c r="E78" s="29"/>
      <c r="F78" s="110"/>
      <c r="G78" s="110"/>
      <c r="H78" s="133">
        <f>SUM(F78:G78)</f>
        <v>0</v>
      </c>
      <c r="I78" s="127">
        <v>2.5</v>
      </c>
      <c r="J78" s="110"/>
      <c r="K78" s="86">
        <f>SUM(I78:J78)</f>
        <v>2.5</v>
      </c>
      <c r="L78" s="132">
        <f>E78+H78+K78</f>
        <v>2.5</v>
      </c>
    </row>
    <row r="79" spans="1:12" x14ac:dyDescent="0.25">
      <c r="A79" s="125"/>
      <c r="B79" s="126"/>
      <c r="C79" s="122"/>
      <c r="D79" s="122" t="s">
        <v>94</v>
      </c>
      <c r="E79" s="29"/>
      <c r="F79" s="110"/>
      <c r="G79" s="110"/>
      <c r="H79" s="133">
        <f>SUM(F79:G79)</f>
        <v>0</v>
      </c>
      <c r="I79" s="127">
        <v>13.5</v>
      </c>
      <c r="J79" s="110"/>
      <c r="K79" s="86">
        <f>SUM(I79:J79)</f>
        <v>13.5</v>
      </c>
      <c r="L79" s="132">
        <f>E79+H79+K79</f>
        <v>13.5</v>
      </c>
    </row>
    <row r="80" spans="1:12" x14ac:dyDescent="0.25">
      <c r="A80" s="125"/>
      <c r="B80" s="76"/>
      <c r="C80" s="84" t="s">
        <v>88</v>
      </c>
      <c r="D80" s="84"/>
      <c r="E80" s="85"/>
      <c r="F80" s="85"/>
      <c r="G80" s="85"/>
      <c r="H80" s="85"/>
      <c r="I80" s="85">
        <f>SUM(I78:I79)</f>
        <v>16</v>
      </c>
      <c r="J80" s="128">
        <f t="shared" ref="J80:K80" si="29">SUM(J78:J79)</f>
        <v>0</v>
      </c>
      <c r="K80" s="85">
        <f t="shared" si="29"/>
        <v>16</v>
      </c>
      <c r="L80" s="89">
        <f>E80+H80+K80</f>
        <v>16</v>
      </c>
    </row>
    <row r="81" spans="1:12" x14ac:dyDescent="0.25">
      <c r="A81" s="125"/>
      <c r="B81" s="126"/>
      <c r="C81" s="122" t="s">
        <v>68</v>
      </c>
      <c r="D81" s="122" t="s">
        <v>185</v>
      </c>
      <c r="E81" s="29"/>
      <c r="F81" s="110"/>
      <c r="G81" s="110"/>
      <c r="H81" s="133">
        <f>SUM(F81:G81)</f>
        <v>0</v>
      </c>
      <c r="I81" s="127">
        <v>2</v>
      </c>
      <c r="J81" s="127"/>
      <c r="K81" s="86">
        <f>SUM(I81:J81)</f>
        <v>2</v>
      </c>
      <c r="L81" s="132">
        <f>E81+H81+K81</f>
        <v>2</v>
      </c>
    </row>
    <row r="82" spans="1:12" x14ac:dyDescent="0.25">
      <c r="A82" s="125"/>
      <c r="B82" s="126"/>
      <c r="C82" s="122"/>
      <c r="D82" s="122" t="s">
        <v>94</v>
      </c>
      <c r="E82" s="29"/>
      <c r="F82" s="110"/>
      <c r="G82" s="110"/>
      <c r="H82" s="133">
        <f t="shared" ref="H82:H85" si="30">SUM(F82:G82)</f>
        <v>0</v>
      </c>
      <c r="I82" s="127">
        <v>15</v>
      </c>
      <c r="J82" s="127"/>
      <c r="K82" s="86">
        <f t="shared" ref="K82:K85" si="31">SUM(I82:J82)</f>
        <v>15</v>
      </c>
      <c r="L82" s="132">
        <f t="shared" ref="L82:L85" si="32">E82+H82+K82</f>
        <v>15</v>
      </c>
    </row>
    <row r="83" spans="1:12" x14ac:dyDescent="0.25">
      <c r="A83" s="125"/>
      <c r="B83" s="126"/>
      <c r="C83" s="122"/>
      <c r="D83" s="131" t="s">
        <v>131</v>
      </c>
      <c r="E83" s="29"/>
      <c r="F83" s="110"/>
      <c r="G83" s="110"/>
      <c r="H83" s="133">
        <f t="shared" si="30"/>
        <v>0</v>
      </c>
      <c r="I83" s="127">
        <v>5</v>
      </c>
      <c r="J83" s="127"/>
      <c r="K83" s="86">
        <f t="shared" si="31"/>
        <v>5</v>
      </c>
      <c r="L83" s="132">
        <f t="shared" si="32"/>
        <v>5</v>
      </c>
    </row>
    <row r="84" spans="1:12" x14ac:dyDescent="0.25">
      <c r="A84" s="125"/>
      <c r="B84" s="126"/>
      <c r="C84" s="122"/>
      <c r="D84" s="131" t="s">
        <v>93</v>
      </c>
      <c r="E84" s="29"/>
      <c r="F84" s="110"/>
      <c r="G84" s="110"/>
      <c r="H84" s="133">
        <f t="shared" si="30"/>
        <v>0</v>
      </c>
      <c r="I84" s="127">
        <v>2.5</v>
      </c>
      <c r="J84" s="127"/>
      <c r="K84" s="86">
        <f t="shared" si="31"/>
        <v>2.5</v>
      </c>
      <c r="L84" s="132">
        <f t="shared" si="32"/>
        <v>2.5</v>
      </c>
    </row>
    <row r="85" spans="1:12" x14ac:dyDescent="0.25">
      <c r="A85" s="125"/>
      <c r="B85" s="126"/>
      <c r="C85" s="122"/>
      <c r="D85" s="131" t="s">
        <v>184</v>
      </c>
      <c r="E85" s="29"/>
      <c r="F85" s="110"/>
      <c r="G85" s="110"/>
      <c r="H85" s="133">
        <f t="shared" si="30"/>
        <v>0</v>
      </c>
      <c r="I85" s="127">
        <v>28.32</v>
      </c>
      <c r="J85" s="127"/>
      <c r="K85" s="86">
        <f t="shared" si="31"/>
        <v>28.32</v>
      </c>
      <c r="L85" s="132">
        <f t="shared" si="32"/>
        <v>28.32</v>
      </c>
    </row>
    <row r="86" spans="1:12" x14ac:dyDescent="0.25">
      <c r="A86" s="125"/>
      <c r="B86" s="76"/>
      <c r="C86" s="84" t="s">
        <v>182</v>
      </c>
      <c r="D86" s="84"/>
      <c r="E86" s="85"/>
      <c r="F86" s="85"/>
      <c r="G86" s="85"/>
      <c r="H86" s="85"/>
      <c r="I86" s="85">
        <f>SUM(I81:I85)</f>
        <v>52.82</v>
      </c>
      <c r="J86" s="128">
        <f t="shared" ref="J86:K86" si="33">SUM(J81:J85)</f>
        <v>0</v>
      </c>
      <c r="K86" s="85">
        <f t="shared" si="33"/>
        <v>52.82</v>
      </c>
      <c r="L86" s="89">
        <f>E86+H86+K86</f>
        <v>52.82</v>
      </c>
    </row>
    <row r="87" spans="1:12" x14ac:dyDescent="0.25">
      <c r="A87" s="125"/>
      <c r="B87" s="77" t="s">
        <v>179</v>
      </c>
      <c r="C87" s="77"/>
      <c r="D87" s="77"/>
      <c r="E87" s="129">
        <f>E80+E86</f>
        <v>0</v>
      </c>
      <c r="F87" s="129">
        <f t="shared" ref="F87:K87" si="34">F80+F86</f>
        <v>0</v>
      </c>
      <c r="G87" s="129">
        <f t="shared" si="34"/>
        <v>0</v>
      </c>
      <c r="H87" s="129">
        <f t="shared" si="34"/>
        <v>0</v>
      </c>
      <c r="I87" s="20">
        <f t="shared" si="34"/>
        <v>68.819999999999993</v>
      </c>
      <c r="J87" s="129">
        <f t="shared" si="34"/>
        <v>0</v>
      </c>
      <c r="K87" s="20">
        <f t="shared" si="34"/>
        <v>68.819999999999993</v>
      </c>
      <c r="L87" s="22">
        <f>E87+H87+K87</f>
        <v>68.819999999999993</v>
      </c>
    </row>
    <row r="88" spans="1:12" x14ac:dyDescent="0.25">
      <c r="A88" s="134"/>
      <c r="B88" s="126" t="s">
        <v>16</v>
      </c>
      <c r="C88" s="122" t="s">
        <v>69</v>
      </c>
      <c r="D88" s="122" t="s">
        <v>94</v>
      </c>
      <c r="E88" s="29"/>
      <c r="F88" s="110"/>
      <c r="G88" s="110"/>
      <c r="H88" s="133">
        <f>SUM(F88:G88)</f>
        <v>0</v>
      </c>
      <c r="I88" s="127">
        <v>1.05</v>
      </c>
      <c r="J88" s="110"/>
      <c r="K88" s="86">
        <f>SUM(I88:J88)</f>
        <v>1.05</v>
      </c>
      <c r="L88" s="132">
        <f>E88+H88+K88</f>
        <v>1.05</v>
      </c>
    </row>
    <row r="89" spans="1:12" x14ac:dyDescent="0.25">
      <c r="A89" s="125"/>
      <c r="B89" s="126"/>
      <c r="C89" s="122"/>
      <c r="D89" s="122" t="s">
        <v>126</v>
      </c>
      <c r="E89" s="29"/>
      <c r="F89" s="110"/>
      <c r="G89" s="110"/>
      <c r="H89" s="133">
        <f t="shared" ref="H89:H90" si="35">SUM(F89:G89)</f>
        <v>0</v>
      </c>
      <c r="I89" s="127">
        <v>2.0499999999999998</v>
      </c>
      <c r="J89" s="110"/>
      <c r="K89" s="86">
        <f t="shared" ref="K89:K90" si="36">SUM(I89:J89)</f>
        <v>2.0499999999999998</v>
      </c>
      <c r="L89" s="132">
        <f t="shared" ref="L89:L90" si="37">E89+H89+K89</f>
        <v>2.0499999999999998</v>
      </c>
    </row>
    <row r="90" spans="1:12" x14ac:dyDescent="0.25">
      <c r="A90" s="125"/>
      <c r="B90" s="126"/>
      <c r="C90" s="122"/>
      <c r="D90" s="122" t="s">
        <v>93</v>
      </c>
      <c r="E90" s="29"/>
      <c r="F90" s="110"/>
      <c r="G90" s="110"/>
      <c r="H90" s="133">
        <f t="shared" si="35"/>
        <v>0</v>
      </c>
      <c r="I90" s="127">
        <v>0.03</v>
      </c>
      <c r="J90" s="110"/>
      <c r="K90" s="86">
        <f t="shared" si="36"/>
        <v>0.03</v>
      </c>
      <c r="L90" s="132">
        <f t="shared" si="37"/>
        <v>0.03</v>
      </c>
    </row>
    <row r="91" spans="1:12" x14ac:dyDescent="0.25">
      <c r="A91" s="125"/>
      <c r="B91" s="76"/>
      <c r="C91" s="84" t="s">
        <v>88</v>
      </c>
      <c r="D91" s="84"/>
      <c r="E91" s="128">
        <f>SUM(E88:E90)</f>
        <v>0</v>
      </c>
      <c r="F91" s="128">
        <f t="shared" ref="F91:K91" si="38">SUM(F88:F90)</f>
        <v>0</v>
      </c>
      <c r="G91" s="128">
        <f t="shared" si="38"/>
        <v>0</v>
      </c>
      <c r="H91" s="128">
        <f t="shared" si="38"/>
        <v>0</v>
      </c>
      <c r="I91" s="85">
        <f t="shared" si="38"/>
        <v>3.1299999999999994</v>
      </c>
      <c r="J91" s="128">
        <f t="shared" si="38"/>
        <v>0</v>
      </c>
      <c r="K91" s="85">
        <f t="shared" si="38"/>
        <v>3.1299999999999994</v>
      </c>
      <c r="L91" s="89">
        <f>E91+H91+K91</f>
        <v>3.1299999999999994</v>
      </c>
    </row>
    <row r="92" spans="1:12" x14ac:dyDescent="0.25">
      <c r="A92" s="125"/>
      <c r="B92" s="126"/>
      <c r="C92" s="122" t="s">
        <v>68</v>
      </c>
      <c r="D92" s="122" t="s">
        <v>94</v>
      </c>
      <c r="E92" s="29"/>
      <c r="F92" s="110"/>
      <c r="G92" s="110"/>
      <c r="H92" s="133">
        <f>SUM(F92:G92)</f>
        <v>0</v>
      </c>
      <c r="I92" s="127">
        <v>2.58</v>
      </c>
      <c r="J92" s="110"/>
      <c r="K92" s="86">
        <f>SUM(I92:J92)</f>
        <v>2.58</v>
      </c>
      <c r="L92" s="132">
        <f t="shared" ref="L92:L96" si="39">E92+H92+K92</f>
        <v>2.58</v>
      </c>
    </row>
    <row r="93" spans="1:12" x14ac:dyDescent="0.25">
      <c r="A93" s="125"/>
      <c r="B93" s="126"/>
      <c r="C93" s="122"/>
      <c r="D93" s="122" t="s">
        <v>126</v>
      </c>
      <c r="E93" s="29"/>
      <c r="F93" s="110"/>
      <c r="G93" s="110"/>
      <c r="H93" s="133">
        <f>SUM(F93:G93)</f>
        <v>0</v>
      </c>
      <c r="I93" s="127">
        <v>0.7</v>
      </c>
      <c r="J93" s="110"/>
      <c r="K93" s="86">
        <f>SUM(I93:J93)</f>
        <v>0.7</v>
      </c>
      <c r="L93" s="132">
        <f t="shared" si="39"/>
        <v>0.7</v>
      </c>
    </row>
    <row r="94" spans="1:12" x14ac:dyDescent="0.25">
      <c r="A94" s="125"/>
      <c r="B94" s="76"/>
      <c r="C94" s="84" t="s">
        <v>73</v>
      </c>
      <c r="D94" s="84"/>
      <c r="E94" s="128">
        <f>SUM(E92:E93)</f>
        <v>0</v>
      </c>
      <c r="F94" s="128">
        <f t="shared" ref="F94:K94" si="40">SUM(F92:F93)</f>
        <v>0</v>
      </c>
      <c r="G94" s="128">
        <f t="shared" si="40"/>
        <v>0</v>
      </c>
      <c r="H94" s="128">
        <f t="shared" si="40"/>
        <v>0</v>
      </c>
      <c r="I94" s="85">
        <f t="shared" si="40"/>
        <v>3.2800000000000002</v>
      </c>
      <c r="J94" s="128">
        <f t="shared" si="40"/>
        <v>0</v>
      </c>
      <c r="K94" s="85">
        <f t="shared" si="40"/>
        <v>3.2800000000000002</v>
      </c>
      <c r="L94" s="89">
        <f>E94+H94+K94</f>
        <v>3.2800000000000002</v>
      </c>
    </row>
    <row r="95" spans="1:12" x14ac:dyDescent="0.25">
      <c r="A95" s="125"/>
      <c r="B95" s="77" t="s">
        <v>70</v>
      </c>
      <c r="C95" s="77"/>
      <c r="D95" s="77"/>
      <c r="E95" s="129">
        <f>E91+E94</f>
        <v>0</v>
      </c>
      <c r="F95" s="129">
        <f t="shared" ref="F95:K95" si="41">F91+F94</f>
        <v>0</v>
      </c>
      <c r="G95" s="129">
        <f t="shared" si="41"/>
        <v>0</v>
      </c>
      <c r="H95" s="129">
        <f t="shared" si="41"/>
        <v>0</v>
      </c>
      <c r="I95" s="20">
        <f t="shared" si="41"/>
        <v>6.41</v>
      </c>
      <c r="J95" s="129">
        <f t="shared" si="41"/>
        <v>0</v>
      </c>
      <c r="K95" s="20">
        <f t="shared" si="41"/>
        <v>6.41</v>
      </c>
      <c r="L95" s="22">
        <f t="shared" si="39"/>
        <v>6.41</v>
      </c>
    </row>
    <row r="96" spans="1:12" x14ac:dyDescent="0.25">
      <c r="A96" s="90" t="s">
        <v>17</v>
      </c>
      <c r="B96" s="79"/>
      <c r="C96" s="79"/>
      <c r="D96" s="79"/>
      <c r="E96" s="130">
        <f>E87+E95</f>
        <v>0</v>
      </c>
      <c r="F96" s="130">
        <f t="shared" ref="F96:K96" si="42">F87+F95</f>
        <v>0</v>
      </c>
      <c r="G96" s="130">
        <f t="shared" si="42"/>
        <v>0</v>
      </c>
      <c r="H96" s="130">
        <f t="shared" si="42"/>
        <v>0</v>
      </c>
      <c r="I96" s="80">
        <f t="shared" si="42"/>
        <v>75.22999999999999</v>
      </c>
      <c r="J96" s="130">
        <f t="shared" si="42"/>
        <v>0</v>
      </c>
      <c r="K96" s="80">
        <f t="shared" si="42"/>
        <v>75.22999999999999</v>
      </c>
      <c r="L96" s="91">
        <f t="shared" si="39"/>
        <v>75.22999999999999</v>
      </c>
    </row>
    <row r="97" spans="1:12" x14ac:dyDescent="0.25">
      <c r="A97" s="125" t="s">
        <v>18</v>
      </c>
      <c r="B97" s="126" t="s">
        <v>18</v>
      </c>
      <c r="C97" s="122" t="s">
        <v>69</v>
      </c>
      <c r="D97" s="131" t="s">
        <v>128</v>
      </c>
      <c r="E97" s="29"/>
      <c r="F97" s="110"/>
      <c r="G97" s="110"/>
      <c r="H97" s="133">
        <f>SUM(F97:G97)</f>
        <v>0</v>
      </c>
      <c r="I97" s="127">
        <v>4.5</v>
      </c>
      <c r="J97" s="110"/>
      <c r="K97" s="86">
        <f>SUM(I97:J97)</f>
        <v>4.5</v>
      </c>
      <c r="L97" s="132">
        <f>E97+H97+K97</f>
        <v>4.5</v>
      </c>
    </row>
    <row r="98" spans="1:12" x14ac:dyDescent="0.25">
      <c r="A98" s="125"/>
      <c r="B98" s="126"/>
      <c r="C98" s="122"/>
      <c r="D98" s="131" t="s">
        <v>98</v>
      </c>
      <c r="E98" s="29"/>
      <c r="F98" s="110"/>
      <c r="G98" s="110"/>
      <c r="H98" s="133">
        <f>SUM(F98:G98)</f>
        <v>0</v>
      </c>
      <c r="I98" s="127">
        <v>5.48</v>
      </c>
      <c r="J98" s="110"/>
      <c r="K98" s="86">
        <f>SUM(I98:J98)</f>
        <v>5.48</v>
      </c>
      <c r="L98" s="132">
        <f t="shared" ref="L98:L99" si="43">E98+H98+K98</f>
        <v>5.48</v>
      </c>
    </row>
    <row r="99" spans="1:12" x14ac:dyDescent="0.25">
      <c r="A99" s="125"/>
      <c r="B99" s="126"/>
      <c r="C99" s="84" t="s">
        <v>88</v>
      </c>
      <c r="D99" s="84"/>
      <c r="E99" s="128">
        <f>SUM(E97:E98)</f>
        <v>0</v>
      </c>
      <c r="F99" s="128">
        <f t="shared" ref="F99:K99" si="44">SUM(F97:F98)</f>
        <v>0</v>
      </c>
      <c r="G99" s="128">
        <f t="shared" si="44"/>
        <v>0</v>
      </c>
      <c r="H99" s="128">
        <f t="shared" si="44"/>
        <v>0</v>
      </c>
      <c r="I99" s="85">
        <f t="shared" si="44"/>
        <v>9.98</v>
      </c>
      <c r="J99" s="128">
        <f t="shared" si="44"/>
        <v>0</v>
      </c>
      <c r="K99" s="85">
        <f t="shared" si="44"/>
        <v>9.98</v>
      </c>
      <c r="L99" s="89">
        <f t="shared" si="43"/>
        <v>9.98</v>
      </c>
    </row>
    <row r="100" spans="1:12" x14ac:dyDescent="0.25">
      <c r="A100" s="125"/>
      <c r="B100" s="126"/>
      <c r="C100" s="122" t="s">
        <v>68</v>
      </c>
      <c r="D100" s="131" t="s">
        <v>83</v>
      </c>
      <c r="E100" s="29"/>
      <c r="F100" s="110"/>
      <c r="G100" s="127">
        <v>5.4</v>
      </c>
      <c r="H100" s="86">
        <f t="shared" ref="H100:H101" si="45">SUM(F100:G100)</f>
        <v>5.4</v>
      </c>
      <c r="I100" s="127"/>
      <c r="J100" s="110"/>
      <c r="K100" s="133">
        <f>SUM(I100:J100)</f>
        <v>0</v>
      </c>
      <c r="L100" s="132">
        <f>E100+H100+K100</f>
        <v>5.4</v>
      </c>
    </row>
    <row r="101" spans="1:12" x14ac:dyDescent="0.25">
      <c r="A101" s="125"/>
      <c r="B101" s="126"/>
      <c r="C101" s="122"/>
      <c r="D101" s="131" t="s">
        <v>96</v>
      </c>
      <c r="E101" s="29"/>
      <c r="F101" s="110"/>
      <c r="G101" s="127">
        <v>5.17</v>
      </c>
      <c r="H101" s="86">
        <f t="shared" si="45"/>
        <v>5.17</v>
      </c>
      <c r="I101" s="127"/>
      <c r="J101" s="110"/>
      <c r="K101" s="133">
        <f>SUM(I101:J101)</f>
        <v>0</v>
      </c>
      <c r="L101" s="132">
        <f t="shared" ref="L101:L104" si="46">E101+H101+K101</f>
        <v>5.17</v>
      </c>
    </row>
    <row r="102" spans="1:12" x14ac:dyDescent="0.25">
      <c r="A102" s="125"/>
      <c r="B102" s="126"/>
      <c r="C102" s="84" t="s">
        <v>73</v>
      </c>
      <c r="D102" s="84"/>
      <c r="E102" s="128">
        <f t="shared" ref="E102:K102" si="47">SUM(E100:E101)</f>
        <v>0</v>
      </c>
      <c r="F102" s="128">
        <f t="shared" si="47"/>
        <v>0</v>
      </c>
      <c r="G102" s="85">
        <f t="shared" si="47"/>
        <v>10.57</v>
      </c>
      <c r="H102" s="85">
        <f t="shared" si="47"/>
        <v>10.57</v>
      </c>
      <c r="I102" s="128">
        <f t="shared" si="47"/>
        <v>0</v>
      </c>
      <c r="J102" s="128">
        <f t="shared" si="47"/>
        <v>0</v>
      </c>
      <c r="K102" s="128">
        <f t="shared" si="47"/>
        <v>0</v>
      </c>
      <c r="L102" s="89">
        <f t="shared" si="46"/>
        <v>10.57</v>
      </c>
    </row>
    <row r="103" spans="1:12" x14ac:dyDescent="0.25">
      <c r="A103" s="125"/>
      <c r="B103" s="77" t="s">
        <v>19</v>
      </c>
      <c r="C103" s="77"/>
      <c r="D103" s="77"/>
      <c r="E103" s="129">
        <f>E99+E102</f>
        <v>0</v>
      </c>
      <c r="F103" s="129">
        <f t="shared" ref="F103:K103" si="48">F99+F102</f>
        <v>0</v>
      </c>
      <c r="G103" s="20">
        <f t="shared" si="48"/>
        <v>10.57</v>
      </c>
      <c r="H103" s="20">
        <f t="shared" si="48"/>
        <v>10.57</v>
      </c>
      <c r="I103" s="20">
        <f t="shared" si="48"/>
        <v>9.98</v>
      </c>
      <c r="J103" s="129">
        <f t="shared" si="48"/>
        <v>0</v>
      </c>
      <c r="K103" s="20">
        <f t="shared" si="48"/>
        <v>9.98</v>
      </c>
      <c r="L103" s="22">
        <f t="shared" si="46"/>
        <v>20.55</v>
      </c>
    </row>
    <row r="104" spans="1:12" x14ac:dyDescent="0.25">
      <c r="A104" s="90" t="s">
        <v>19</v>
      </c>
      <c r="B104" s="79"/>
      <c r="C104" s="79"/>
      <c r="D104" s="79"/>
      <c r="E104" s="130">
        <f>E103</f>
        <v>0</v>
      </c>
      <c r="F104" s="130">
        <f t="shared" ref="F104:K104" si="49">F103</f>
        <v>0</v>
      </c>
      <c r="G104" s="80">
        <f t="shared" si="49"/>
        <v>10.57</v>
      </c>
      <c r="H104" s="80">
        <f t="shared" si="49"/>
        <v>10.57</v>
      </c>
      <c r="I104" s="80">
        <f t="shared" si="49"/>
        <v>9.98</v>
      </c>
      <c r="J104" s="130">
        <f t="shared" si="49"/>
        <v>0</v>
      </c>
      <c r="K104" s="80">
        <f t="shared" si="49"/>
        <v>9.98</v>
      </c>
      <c r="L104" s="91">
        <f t="shared" si="46"/>
        <v>20.55</v>
      </c>
    </row>
    <row r="105" spans="1:12" x14ac:dyDescent="0.25">
      <c r="A105" s="125" t="s">
        <v>20</v>
      </c>
      <c r="B105" s="126" t="s">
        <v>21</v>
      </c>
      <c r="C105" s="122" t="s">
        <v>69</v>
      </c>
      <c r="D105" s="122" t="s">
        <v>75</v>
      </c>
      <c r="E105" s="36">
        <v>28.32</v>
      </c>
      <c r="F105" s="110"/>
      <c r="G105" s="110"/>
      <c r="H105" s="133">
        <f>SUM(F105:G105)</f>
        <v>0</v>
      </c>
      <c r="I105" s="110"/>
      <c r="J105" s="110"/>
      <c r="K105" s="133">
        <f>SUM(I105:J105)</f>
        <v>0</v>
      </c>
      <c r="L105" s="132">
        <f>E105+H105+K105</f>
        <v>28.32</v>
      </c>
    </row>
    <row r="106" spans="1:12" x14ac:dyDescent="0.25">
      <c r="A106" s="125"/>
      <c r="B106" s="126"/>
      <c r="C106" s="122"/>
      <c r="D106" s="122" t="s">
        <v>89</v>
      </c>
      <c r="E106" s="36">
        <v>51.81</v>
      </c>
      <c r="F106" s="110"/>
      <c r="G106" s="110"/>
      <c r="H106" s="133">
        <f>SUM(F106:G106)</f>
        <v>0</v>
      </c>
      <c r="I106" s="110"/>
      <c r="J106" s="110"/>
      <c r="K106" s="133">
        <f>SUM(I106:J106)</f>
        <v>0</v>
      </c>
      <c r="L106" s="132">
        <f t="shared" ref="L106:L112" si="50">E106+H106+K106</f>
        <v>51.81</v>
      </c>
    </row>
    <row r="107" spans="1:12" x14ac:dyDescent="0.25">
      <c r="A107" s="125"/>
      <c r="B107" s="126"/>
      <c r="C107" s="84" t="s">
        <v>88</v>
      </c>
      <c r="D107" s="84"/>
      <c r="E107" s="85">
        <f>SUM(E105:E106)</f>
        <v>80.13</v>
      </c>
      <c r="F107" s="128">
        <f t="shared" ref="F107:K107" si="51">SUM(F105:F106)</f>
        <v>0</v>
      </c>
      <c r="G107" s="128">
        <f t="shared" si="51"/>
        <v>0</v>
      </c>
      <c r="H107" s="128">
        <f t="shared" si="51"/>
        <v>0</v>
      </c>
      <c r="I107" s="128">
        <f t="shared" si="51"/>
        <v>0</v>
      </c>
      <c r="J107" s="128">
        <f t="shared" si="51"/>
        <v>0</v>
      </c>
      <c r="K107" s="128">
        <f t="shared" si="51"/>
        <v>0</v>
      </c>
      <c r="L107" s="89">
        <f t="shared" si="50"/>
        <v>80.13</v>
      </c>
    </row>
    <row r="108" spans="1:12" x14ac:dyDescent="0.25">
      <c r="A108" s="125"/>
      <c r="B108" s="126"/>
      <c r="C108" s="122" t="s">
        <v>68</v>
      </c>
      <c r="D108" s="122" t="s">
        <v>75</v>
      </c>
      <c r="E108" s="36">
        <v>15.08</v>
      </c>
      <c r="F108" s="110"/>
      <c r="G108" s="110"/>
      <c r="H108" s="133">
        <f>SUM(F108:G108)</f>
        <v>0</v>
      </c>
      <c r="I108" s="110"/>
      <c r="J108" s="127"/>
      <c r="K108" s="133">
        <f>SUM(I108:J108)</f>
        <v>0</v>
      </c>
      <c r="L108" s="132">
        <f t="shared" si="50"/>
        <v>15.08</v>
      </c>
    </row>
    <row r="109" spans="1:12" x14ac:dyDescent="0.25">
      <c r="A109" s="125"/>
      <c r="B109" s="126"/>
      <c r="C109" s="122"/>
      <c r="D109" s="122" t="s">
        <v>89</v>
      </c>
      <c r="E109" s="29"/>
      <c r="F109" s="110"/>
      <c r="G109" s="110"/>
      <c r="H109" s="133">
        <f t="shared" ref="H109:H111" si="52">SUM(F109:G109)</f>
        <v>0</v>
      </c>
      <c r="I109" s="110"/>
      <c r="J109" s="127">
        <v>541.78000000000009</v>
      </c>
      <c r="K109" s="86">
        <f t="shared" ref="K109:K111" si="53">SUM(I109:J109)</f>
        <v>541.78000000000009</v>
      </c>
      <c r="L109" s="132">
        <f t="shared" si="50"/>
        <v>541.78000000000009</v>
      </c>
    </row>
    <row r="110" spans="1:12" x14ac:dyDescent="0.25">
      <c r="A110" s="125"/>
      <c r="B110" s="126"/>
      <c r="C110" s="122"/>
      <c r="D110" s="131" t="s">
        <v>85</v>
      </c>
      <c r="E110" s="29"/>
      <c r="F110" s="110"/>
      <c r="G110" s="110"/>
      <c r="H110" s="133">
        <f t="shared" si="52"/>
        <v>0</v>
      </c>
      <c r="I110" s="110"/>
      <c r="J110" s="127">
        <v>536.5</v>
      </c>
      <c r="K110" s="86">
        <f t="shared" si="53"/>
        <v>536.5</v>
      </c>
      <c r="L110" s="132">
        <f t="shared" si="50"/>
        <v>536.5</v>
      </c>
    </row>
    <row r="111" spans="1:12" x14ac:dyDescent="0.25">
      <c r="A111" s="125"/>
      <c r="B111" s="126"/>
      <c r="C111" s="122"/>
      <c r="D111" s="131" t="s">
        <v>87</v>
      </c>
      <c r="E111" s="29"/>
      <c r="F111" s="110"/>
      <c r="G111" s="110"/>
      <c r="H111" s="133">
        <f t="shared" si="52"/>
        <v>0</v>
      </c>
      <c r="I111" s="110"/>
      <c r="J111" s="127">
        <v>25</v>
      </c>
      <c r="K111" s="86">
        <f t="shared" si="53"/>
        <v>25</v>
      </c>
      <c r="L111" s="132">
        <f t="shared" si="50"/>
        <v>25</v>
      </c>
    </row>
    <row r="112" spans="1:12" x14ac:dyDescent="0.25">
      <c r="A112" s="125"/>
      <c r="B112" s="126"/>
      <c r="C112" s="84" t="s">
        <v>73</v>
      </c>
      <c r="D112" s="84"/>
      <c r="E112" s="85">
        <f t="shared" ref="E112:K112" si="54">SUM(E108:E111)</f>
        <v>15.08</v>
      </c>
      <c r="F112" s="128">
        <f t="shared" si="54"/>
        <v>0</v>
      </c>
      <c r="G112" s="128">
        <f t="shared" si="54"/>
        <v>0</v>
      </c>
      <c r="H112" s="128">
        <f t="shared" si="54"/>
        <v>0</v>
      </c>
      <c r="I112" s="128">
        <f t="shared" si="54"/>
        <v>0</v>
      </c>
      <c r="J112" s="85">
        <f t="shared" si="54"/>
        <v>1103.2800000000002</v>
      </c>
      <c r="K112" s="85">
        <f t="shared" si="54"/>
        <v>1103.2800000000002</v>
      </c>
      <c r="L112" s="89">
        <f t="shared" si="50"/>
        <v>1118.3600000000001</v>
      </c>
    </row>
    <row r="113" spans="1:12" x14ac:dyDescent="0.25">
      <c r="A113" s="125"/>
      <c r="B113" s="77" t="s">
        <v>99</v>
      </c>
      <c r="C113" s="77"/>
      <c r="D113" s="77"/>
      <c r="E113" s="20">
        <f t="shared" ref="E113:K113" si="55">E107+E112</f>
        <v>95.21</v>
      </c>
      <c r="F113" s="129">
        <f t="shared" si="55"/>
        <v>0</v>
      </c>
      <c r="G113" s="129">
        <f t="shared" si="55"/>
        <v>0</v>
      </c>
      <c r="H113" s="129">
        <f t="shared" si="55"/>
        <v>0</v>
      </c>
      <c r="I113" s="129">
        <f t="shared" si="55"/>
        <v>0</v>
      </c>
      <c r="J113" s="20">
        <f t="shared" si="55"/>
        <v>1103.2800000000002</v>
      </c>
      <c r="K113" s="20">
        <f t="shared" si="55"/>
        <v>1103.2800000000002</v>
      </c>
      <c r="L113" s="22">
        <f>E113+H113+J113</f>
        <v>1198.4900000000002</v>
      </c>
    </row>
    <row r="114" spans="1:12" x14ac:dyDescent="0.25">
      <c r="A114" s="125"/>
      <c r="B114" s="126" t="s">
        <v>22</v>
      </c>
      <c r="C114" s="122" t="s">
        <v>69</v>
      </c>
      <c r="D114" s="122" t="s">
        <v>84</v>
      </c>
      <c r="E114" s="36">
        <v>543.5</v>
      </c>
      <c r="F114" s="110"/>
      <c r="G114" s="110"/>
      <c r="H114" s="133">
        <f>SUM(F114:G114)</f>
        <v>0</v>
      </c>
      <c r="I114" s="110"/>
      <c r="J114" s="110"/>
      <c r="K114" s="133">
        <f>SUM(I114:J114)</f>
        <v>0</v>
      </c>
      <c r="L114" s="132">
        <f>E114+H114+K114</f>
        <v>543.5</v>
      </c>
    </row>
    <row r="115" spans="1:12" x14ac:dyDescent="0.25">
      <c r="A115" s="125"/>
      <c r="B115" s="126"/>
      <c r="C115" s="122"/>
      <c r="D115" s="122" t="s">
        <v>89</v>
      </c>
      <c r="E115" s="36">
        <v>163.02000000000001</v>
      </c>
      <c r="F115" s="110"/>
      <c r="G115" s="110"/>
      <c r="H115" s="133">
        <f t="shared" ref="H115:H116" si="56">SUM(F115:G115)</f>
        <v>0</v>
      </c>
      <c r="I115" s="110"/>
      <c r="J115" s="110"/>
      <c r="K115" s="133">
        <f t="shared" ref="K115:K116" si="57">SUM(I115:J115)</f>
        <v>0</v>
      </c>
      <c r="L115" s="132">
        <f t="shared" ref="L115:L125" si="58">E115+H115+K115</f>
        <v>163.02000000000001</v>
      </c>
    </row>
    <row r="116" spans="1:12" x14ac:dyDescent="0.25">
      <c r="A116" s="125"/>
      <c r="B116" s="126"/>
      <c r="C116" s="122"/>
      <c r="D116" s="131" t="s">
        <v>77</v>
      </c>
      <c r="E116" s="36">
        <v>16.22</v>
      </c>
      <c r="F116" s="110"/>
      <c r="G116" s="110"/>
      <c r="H116" s="133">
        <f t="shared" si="56"/>
        <v>0</v>
      </c>
      <c r="I116" s="110"/>
      <c r="J116" s="110"/>
      <c r="K116" s="133">
        <f t="shared" si="57"/>
        <v>0</v>
      </c>
      <c r="L116" s="132">
        <f t="shared" si="58"/>
        <v>16.22</v>
      </c>
    </row>
    <row r="117" spans="1:12" x14ac:dyDescent="0.25">
      <c r="A117" s="125"/>
      <c r="B117" s="76"/>
      <c r="C117" s="84" t="s">
        <v>88</v>
      </c>
      <c r="D117" s="84"/>
      <c r="E117" s="85">
        <f>SUM(E114:E116)</f>
        <v>722.74</v>
      </c>
      <c r="F117" s="128">
        <f t="shared" ref="F117:K117" si="59">SUM(F114:F116)</f>
        <v>0</v>
      </c>
      <c r="G117" s="128">
        <f t="shared" si="59"/>
        <v>0</v>
      </c>
      <c r="H117" s="128">
        <f t="shared" si="59"/>
        <v>0</v>
      </c>
      <c r="I117" s="128">
        <f t="shared" si="59"/>
        <v>0</v>
      </c>
      <c r="J117" s="128">
        <f t="shared" si="59"/>
        <v>0</v>
      </c>
      <c r="K117" s="128">
        <f t="shared" si="59"/>
        <v>0</v>
      </c>
      <c r="L117" s="89">
        <f t="shared" si="58"/>
        <v>722.74</v>
      </c>
    </row>
    <row r="118" spans="1:12" x14ac:dyDescent="0.25">
      <c r="A118" s="125"/>
      <c r="B118" s="126"/>
      <c r="C118" s="122" t="s">
        <v>68</v>
      </c>
      <c r="D118" s="122" t="s">
        <v>186</v>
      </c>
      <c r="E118" s="36"/>
      <c r="F118" s="110"/>
      <c r="G118" s="127">
        <v>34.96</v>
      </c>
      <c r="H118" s="86">
        <f>SUM(F118:G118)</f>
        <v>34.96</v>
      </c>
      <c r="I118" s="127"/>
      <c r="J118" s="127"/>
      <c r="K118" s="133">
        <f>SUM(I118:J118)</f>
        <v>0</v>
      </c>
      <c r="L118" s="132">
        <f t="shared" si="58"/>
        <v>34.96</v>
      </c>
    </row>
    <row r="119" spans="1:12" x14ac:dyDescent="0.25">
      <c r="A119" s="125"/>
      <c r="B119" s="126"/>
      <c r="C119" s="122"/>
      <c r="D119" s="122" t="s">
        <v>84</v>
      </c>
      <c r="E119" s="36">
        <v>6.3</v>
      </c>
      <c r="F119" s="110"/>
      <c r="G119" s="127"/>
      <c r="H119" s="133">
        <f>SUM(F119:G119)</f>
        <v>0</v>
      </c>
      <c r="I119" s="127"/>
      <c r="J119" s="127"/>
      <c r="K119" s="133">
        <f>SUM(I119:J119)</f>
        <v>0</v>
      </c>
      <c r="L119" s="132">
        <f t="shared" si="58"/>
        <v>6.3</v>
      </c>
    </row>
    <row r="120" spans="1:12" x14ac:dyDescent="0.25">
      <c r="A120" s="125"/>
      <c r="B120" s="126"/>
      <c r="C120" s="122"/>
      <c r="D120" s="122" t="s">
        <v>89</v>
      </c>
      <c r="E120" s="36">
        <v>34.43</v>
      </c>
      <c r="F120" s="110"/>
      <c r="G120" s="127"/>
      <c r="H120" s="133">
        <f t="shared" ref="H120:H123" si="60">SUM(F120:G120)</f>
        <v>0</v>
      </c>
      <c r="I120" s="127">
        <v>12.42</v>
      </c>
      <c r="J120" s="127">
        <v>55.8</v>
      </c>
      <c r="K120" s="86">
        <f t="shared" ref="K120:K123" si="61">SUM(I120:J120)</f>
        <v>68.22</v>
      </c>
      <c r="L120" s="132">
        <f t="shared" si="58"/>
        <v>102.65</v>
      </c>
    </row>
    <row r="121" spans="1:12" x14ac:dyDescent="0.25">
      <c r="A121" s="125"/>
      <c r="B121" s="126"/>
      <c r="C121" s="122"/>
      <c r="D121" s="131" t="s">
        <v>90</v>
      </c>
      <c r="E121" s="36"/>
      <c r="F121" s="110"/>
      <c r="G121" s="127"/>
      <c r="H121" s="133">
        <f t="shared" si="60"/>
        <v>0</v>
      </c>
      <c r="I121" s="127"/>
      <c r="J121" s="127">
        <v>7</v>
      </c>
      <c r="K121" s="86">
        <f t="shared" si="61"/>
        <v>7</v>
      </c>
      <c r="L121" s="132">
        <f t="shared" si="58"/>
        <v>7</v>
      </c>
    </row>
    <row r="122" spans="1:12" x14ac:dyDescent="0.25">
      <c r="A122" s="125"/>
      <c r="B122" s="126"/>
      <c r="C122" s="122"/>
      <c r="D122" s="131" t="s">
        <v>85</v>
      </c>
      <c r="E122" s="36"/>
      <c r="F122" s="110"/>
      <c r="G122" s="127"/>
      <c r="H122" s="133">
        <f t="shared" si="60"/>
        <v>0</v>
      </c>
      <c r="I122" s="127">
        <v>54.9</v>
      </c>
      <c r="J122" s="127">
        <v>13.5</v>
      </c>
      <c r="K122" s="86">
        <f t="shared" si="61"/>
        <v>68.400000000000006</v>
      </c>
      <c r="L122" s="132">
        <f t="shared" si="58"/>
        <v>68.400000000000006</v>
      </c>
    </row>
    <row r="123" spans="1:12" x14ac:dyDescent="0.25">
      <c r="A123" s="125"/>
      <c r="B123" s="126"/>
      <c r="C123" s="122"/>
      <c r="D123" s="131" t="s">
        <v>87</v>
      </c>
      <c r="E123" s="36"/>
      <c r="F123" s="110"/>
      <c r="G123" s="127"/>
      <c r="H123" s="133">
        <f t="shared" si="60"/>
        <v>0</v>
      </c>
      <c r="I123" s="127">
        <v>6</v>
      </c>
      <c r="J123" s="127">
        <v>19</v>
      </c>
      <c r="K123" s="86">
        <f t="shared" si="61"/>
        <v>25</v>
      </c>
      <c r="L123" s="132">
        <f t="shared" si="58"/>
        <v>25</v>
      </c>
    </row>
    <row r="124" spans="1:12" x14ac:dyDescent="0.25">
      <c r="A124" s="125"/>
      <c r="B124" s="76"/>
      <c r="C124" s="84" t="s">
        <v>73</v>
      </c>
      <c r="D124" s="84"/>
      <c r="E124" s="85">
        <f>SUM(E118:E123)</f>
        <v>40.729999999999997</v>
      </c>
      <c r="F124" s="128">
        <f t="shared" ref="F124:K124" si="62">SUM(F118:F123)</f>
        <v>0</v>
      </c>
      <c r="G124" s="85">
        <f t="shared" si="62"/>
        <v>34.96</v>
      </c>
      <c r="H124" s="85">
        <f t="shared" si="62"/>
        <v>34.96</v>
      </c>
      <c r="I124" s="85">
        <f t="shared" si="62"/>
        <v>73.319999999999993</v>
      </c>
      <c r="J124" s="85">
        <f t="shared" si="62"/>
        <v>95.3</v>
      </c>
      <c r="K124" s="85">
        <f t="shared" si="62"/>
        <v>168.62</v>
      </c>
      <c r="L124" s="89">
        <f t="shared" si="58"/>
        <v>244.31</v>
      </c>
    </row>
    <row r="125" spans="1:12" x14ac:dyDescent="0.25">
      <c r="A125" s="125"/>
      <c r="B125" s="77" t="s">
        <v>100</v>
      </c>
      <c r="C125" s="77"/>
      <c r="D125" s="77"/>
      <c r="E125" s="20">
        <f>E117+E124</f>
        <v>763.47</v>
      </c>
      <c r="F125" s="129">
        <f t="shared" ref="F125:K125" si="63">F117+F124</f>
        <v>0</v>
      </c>
      <c r="G125" s="20">
        <f t="shared" si="63"/>
        <v>34.96</v>
      </c>
      <c r="H125" s="20">
        <f t="shared" si="63"/>
        <v>34.96</v>
      </c>
      <c r="I125" s="20">
        <f t="shared" si="63"/>
        <v>73.319999999999993</v>
      </c>
      <c r="J125" s="20">
        <f t="shared" si="63"/>
        <v>95.3</v>
      </c>
      <c r="K125" s="20">
        <f t="shared" si="63"/>
        <v>168.62</v>
      </c>
      <c r="L125" s="22">
        <f t="shared" si="58"/>
        <v>967.05000000000007</v>
      </c>
    </row>
    <row r="126" spans="1:12" x14ac:dyDescent="0.25">
      <c r="A126" s="125"/>
      <c r="B126" s="126" t="s">
        <v>23</v>
      </c>
      <c r="C126" s="122" t="s">
        <v>69</v>
      </c>
      <c r="D126" s="122" t="s">
        <v>156</v>
      </c>
      <c r="E126" s="29"/>
      <c r="F126" s="127"/>
      <c r="G126" s="127">
        <v>3.37</v>
      </c>
      <c r="H126" s="86">
        <f>SUM(F126:G126)</f>
        <v>3.37</v>
      </c>
      <c r="I126" s="122"/>
      <c r="J126" s="122"/>
      <c r="K126" s="133">
        <f>SUM(I126:J126)</f>
        <v>0</v>
      </c>
      <c r="L126" s="87">
        <f>E126+H126+K126</f>
        <v>3.37</v>
      </c>
    </row>
    <row r="127" spans="1:12" x14ac:dyDescent="0.25">
      <c r="A127" s="125"/>
      <c r="B127" s="76"/>
      <c r="C127" s="84" t="s">
        <v>88</v>
      </c>
      <c r="D127" s="84"/>
      <c r="E127" s="128">
        <f t="shared" ref="E127:K127" si="64">SUM(E126:E126)</f>
        <v>0</v>
      </c>
      <c r="F127" s="128">
        <f t="shared" si="64"/>
        <v>0</v>
      </c>
      <c r="G127" s="85">
        <f t="shared" si="64"/>
        <v>3.37</v>
      </c>
      <c r="H127" s="85">
        <f t="shared" si="64"/>
        <v>3.37</v>
      </c>
      <c r="I127" s="128">
        <f t="shared" si="64"/>
        <v>0</v>
      </c>
      <c r="J127" s="128">
        <f t="shared" si="64"/>
        <v>0</v>
      </c>
      <c r="K127" s="128">
        <f t="shared" si="64"/>
        <v>0</v>
      </c>
      <c r="L127" s="89">
        <f t="shared" ref="L127:L131" si="65">E127+H127+K127</f>
        <v>3.37</v>
      </c>
    </row>
    <row r="128" spans="1:12" x14ac:dyDescent="0.25">
      <c r="A128" s="125"/>
      <c r="B128" s="126"/>
      <c r="C128" s="122" t="s">
        <v>68</v>
      </c>
      <c r="D128" s="122" t="s">
        <v>156</v>
      </c>
      <c r="E128" s="29"/>
      <c r="F128" s="127">
        <v>3.37</v>
      </c>
      <c r="G128" s="127">
        <v>231.99</v>
      </c>
      <c r="H128" s="86">
        <f>SUM(F128:G128)</f>
        <v>235.36</v>
      </c>
      <c r="I128" s="127"/>
      <c r="J128" s="127"/>
      <c r="K128" s="133">
        <f>SUM(I128:J128)</f>
        <v>0</v>
      </c>
      <c r="L128" s="132">
        <f t="shared" si="65"/>
        <v>235.36</v>
      </c>
    </row>
    <row r="129" spans="1:12" x14ac:dyDescent="0.25">
      <c r="A129" s="125"/>
      <c r="B129" s="126"/>
      <c r="C129" s="122"/>
      <c r="D129" s="122" t="s">
        <v>89</v>
      </c>
      <c r="E129" s="29"/>
      <c r="F129" s="127"/>
      <c r="G129" s="127"/>
      <c r="H129" s="133">
        <f>SUM(F129:G129)</f>
        <v>0</v>
      </c>
      <c r="I129" s="127">
        <v>60</v>
      </c>
      <c r="J129" s="127">
        <v>368.43</v>
      </c>
      <c r="K129" s="86">
        <f>SUM(I129:J129)</f>
        <v>428.43</v>
      </c>
      <c r="L129" s="132">
        <f t="shared" si="65"/>
        <v>428.43</v>
      </c>
    </row>
    <row r="130" spans="1:12" x14ac:dyDescent="0.25">
      <c r="A130" s="125"/>
      <c r="B130" s="76"/>
      <c r="C130" s="84" t="s">
        <v>73</v>
      </c>
      <c r="D130" s="84"/>
      <c r="E130" s="128">
        <f>SUM(E128:E129)</f>
        <v>0</v>
      </c>
      <c r="F130" s="85">
        <f t="shared" ref="F130:K130" si="66">SUM(F128:F129)</f>
        <v>3.37</v>
      </c>
      <c r="G130" s="85">
        <f t="shared" si="66"/>
        <v>231.99</v>
      </c>
      <c r="H130" s="85">
        <f t="shared" si="66"/>
        <v>235.36</v>
      </c>
      <c r="I130" s="85">
        <f t="shared" si="66"/>
        <v>60</v>
      </c>
      <c r="J130" s="85">
        <f t="shared" si="66"/>
        <v>368.43</v>
      </c>
      <c r="K130" s="85">
        <f t="shared" si="66"/>
        <v>428.43</v>
      </c>
      <c r="L130" s="89">
        <f t="shared" si="65"/>
        <v>663.79</v>
      </c>
    </row>
    <row r="131" spans="1:12" x14ac:dyDescent="0.25">
      <c r="A131" s="125"/>
      <c r="B131" s="77" t="s">
        <v>101</v>
      </c>
      <c r="C131" s="77"/>
      <c r="D131" s="77"/>
      <c r="E131" s="129">
        <f>E127+E130</f>
        <v>0</v>
      </c>
      <c r="F131" s="20">
        <f t="shared" ref="F131:K131" si="67">F127+F130</f>
        <v>3.37</v>
      </c>
      <c r="G131" s="20">
        <f t="shared" si="67"/>
        <v>235.36</v>
      </c>
      <c r="H131" s="20">
        <f t="shared" si="67"/>
        <v>238.73000000000002</v>
      </c>
      <c r="I131" s="20">
        <f t="shared" si="67"/>
        <v>60</v>
      </c>
      <c r="J131" s="20">
        <f t="shared" si="67"/>
        <v>368.43</v>
      </c>
      <c r="K131" s="20">
        <f t="shared" si="67"/>
        <v>428.43</v>
      </c>
      <c r="L131" s="22">
        <f t="shared" si="65"/>
        <v>667.16000000000008</v>
      </c>
    </row>
    <row r="132" spans="1:12" x14ac:dyDescent="0.25">
      <c r="A132" s="125"/>
      <c r="B132" s="126" t="s">
        <v>24</v>
      </c>
      <c r="C132" s="122" t="s">
        <v>69</v>
      </c>
      <c r="D132" s="122" t="s">
        <v>156</v>
      </c>
      <c r="E132" s="36"/>
      <c r="F132" s="127">
        <v>7.18</v>
      </c>
      <c r="G132" s="127">
        <v>6.44</v>
      </c>
      <c r="H132" s="86">
        <f>SUM(F132:G132)</f>
        <v>13.620000000000001</v>
      </c>
      <c r="I132" s="110"/>
      <c r="J132" s="110"/>
      <c r="K132" s="133">
        <f>SUM(I132:J132)</f>
        <v>0</v>
      </c>
      <c r="L132" s="132">
        <f>E132+H132+K132</f>
        <v>13.620000000000001</v>
      </c>
    </row>
    <row r="133" spans="1:12" x14ac:dyDescent="0.25">
      <c r="A133" s="125"/>
      <c r="B133" s="126"/>
      <c r="C133" s="122"/>
      <c r="D133" s="122" t="s">
        <v>84</v>
      </c>
      <c r="E133" s="36">
        <v>7.38</v>
      </c>
      <c r="F133" s="127"/>
      <c r="G133" s="127"/>
      <c r="H133" s="133">
        <f t="shared" ref="H133" si="68">SUM(F133:G133)</f>
        <v>0</v>
      </c>
      <c r="I133" s="110"/>
      <c r="J133" s="110"/>
      <c r="K133" s="133">
        <f>SUM(I133:J133)</f>
        <v>0</v>
      </c>
      <c r="L133" s="132">
        <f t="shared" ref="L133:L145" si="69">E133+H133+K133</f>
        <v>7.38</v>
      </c>
    </row>
    <row r="134" spans="1:12" x14ac:dyDescent="0.25">
      <c r="A134" s="125"/>
      <c r="B134" s="76"/>
      <c r="C134" s="84" t="s">
        <v>88</v>
      </c>
      <c r="D134" s="84"/>
      <c r="E134" s="85">
        <f t="shared" ref="E134:K134" si="70">SUM(E132:E133)</f>
        <v>7.38</v>
      </c>
      <c r="F134" s="85">
        <f t="shared" si="70"/>
        <v>7.18</v>
      </c>
      <c r="G134" s="85">
        <f t="shared" si="70"/>
        <v>6.44</v>
      </c>
      <c r="H134" s="85">
        <f t="shared" si="70"/>
        <v>13.620000000000001</v>
      </c>
      <c r="I134" s="128">
        <f t="shared" si="70"/>
        <v>0</v>
      </c>
      <c r="J134" s="128">
        <f t="shared" si="70"/>
        <v>0</v>
      </c>
      <c r="K134" s="128">
        <f t="shared" si="70"/>
        <v>0</v>
      </c>
      <c r="L134" s="89">
        <f t="shared" si="69"/>
        <v>21</v>
      </c>
    </row>
    <row r="135" spans="1:12" x14ac:dyDescent="0.25">
      <c r="A135" s="125"/>
      <c r="B135" s="126"/>
      <c r="C135" s="122" t="s">
        <v>68</v>
      </c>
      <c r="D135" s="122" t="s">
        <v>156</v>
      </c>
      <c r="E135" s="29"/>
      <c r="F135" s="127"/>
      <c r="G135" s="127">
        <v>102.7</v>
      </c>
      <c r="H135" s="86">
        <f>SUM(F135:G135)</f>
        <v>102.7</v>
      </c>
      <c r="I135" s="127"/>
      <c r="J135" s="110"/>
      <c r="K135" s="133">
        <f>SUM(I135:J135)</f>
        <v>0</v>
      </c>
      <c r="L135" s="132">
        <f t="shared" si="69"/>
        <v>102.7</v>
      </c>
    </row>
    <row r="136" spans="1:12" x14ac:dyDescent="0.25">
      <c r="A136" s="125"/>
      <c r="B136" s="126"/>
      <c r="C136" s="122"/>
      <c r="D136" s="122" t="s">
        <v>89</v>
      </c>
      <c r="E136" s="29"/>
      <c r="F136" s="127"/>
      <c r="G136" s="127"/>
      <c r="H136" s="133">
        <f t="shared" ref="H136:H138" si="71">SUM(F136:G136)</f>
        <v>0</v>
      </c>
      <c r="I136" s="127">
        <v>90.06</v>
      </c>
      <c r="J136" s="110"/>
      <c r="K136" s="86">
        <f t="shared" ref="K136:K138" si="72">SUM(I136:J136)</f>
        <v>90.06</v>
      </c>
      <c r="L136" s="132">
        <f t="shared" si="69"/>
        <v>90.06</v>
      </c>
    </row>
    <row r="137" spans="1:12" x14ac:dyDescent="0.25">
      <c r="A137" s="125"/>
      <c r="B137" s="126"/>
      <c r="C137" s="122"/>
      <c r="D137" s="131" t="s">
        <v>187</v>
      </c>
      <c r="E137" s="29"/>
      <c r="F137" s="127"/>
      <c r="G137" s="127">
        <v>5</v>
      </c>
      <c r="H137" s="86">
        <f t="shared" si="71"/>
        <v>5</v>
      </c>
      <c r="I137" s="127"/>
      <c r="J137" s="110"/>
      <c r="K137" s="133">
        <f t="shared" si="72"/>
        <v>0</v>
      </c>
      <c r="L137" s="132">
        <f t="shared" si="69"/>
        <v>5</v>
      </c>
    </row>
    <row r="138" spans="1:12" x14ac:dyDescent="0.25">
      <c r="A138" s="125"/>
      <c r="B138" s="126"/>
      <c r="C138" s="122"/>
      <c r="D138" s="131" t="s">
        <v>77</v>
      </c>
      <c r="E138" s="29"/>
      <c r="F138" s="127"/>
      <c r="G138" s="127"/>
      <c r="H138" s="133">
        <f t="shared" si="71"/>
        <v>0</v>
      </c>
      <c r="I138" s="127">
        <v>5</v>
      </c>
      <c r="J138" s="110"/>
      <c r="K138" s="86">
        <f t="shared" si="72"/>
        <v>5</v>
      </c>
      <c r="L138" s="132">
        <f t="shared" si="69"/>
        <v>5</v>
      </c>
    </row>
    <row r="139" spans="1:12" x14ac:dyDescent="0.25">
      <c r="A139" s="125"/>
      <c r="B139" s="76"/>
      <c r="C139" s="84" t="s">
        <v>73</v>
      </c>
      <c r="D139" s="84"/>
      <c r="E139" s="128">
        <f>SUM(E135:E138)</f>
        <v>0</v>
      </c>
      <c r="F139" s="128">
        <f t="shared" ref="F139:K139" si="73">SUM(F135:F138)</f>
        <v>0</v>
      </c>
      <c r="G139" s="85">
        <f t="shared" si="73"/>
        <v>107.7</v>
      </c>
      <c r="H139" s="85">
        <f t="shared" si="73"/>
        <v>107.7</v>
      </c>
      <c r="I139" s="85">
        <f t="shared" si="73"/>
        <v>95.06</v>
      </c>
      <c r="J139" s="128">
        <f t="shared" si="73"/>
        <v>0</v>
      </c>
      <c r="K139" s="85">
        <f t="shared" si="73"/>
        <v>95.06</v>
      </c>
      <c r="L139" s="89">
        <f t="shared" si="69"/>
        <v>202.76</v>
      </c>
    </row>
    <row r="140" spans="1:12" x14ac:dyDescent="0.25">
      <c r="A140" s="125"/>
      <c r="B140" s="77" t="s">
        <v>102</v>
      </c>
      <c r="C140" s="77"/>
      <c r="D140" s="77"/>
      <c r="E140" s="20">
        <f>E134+E139</f>
        <v>7.38</v>
      </c>
      <c r="F140" s="20">
        <f t="shared" ref="F140:K140" si="74">F134+F139</f>
        <v>7.18</v>
      </c>
      <c r="G140" s="20">
        <f t="shared" si="74"/>
        <v>114.14</v>
      </c>
      <c r="H140" s="20">
        <f t="shared" si="74"/>
        <v>121.32000000000001</v>
      </c>
      <c r="I140" s="20">
        <f t="shared" si="74"/>
        <v>95.06</v>
      </c>
      <c r="J140" s="129">
        <f t="shared" si="74"/>
        <v>0</v>
      </c>
      <c r="K140" s="20">
        <f t="shared" si="74"/>
        <v>95.06</v>
      </c>
      <c r="L140" s="22">
        <f t="shared" si="69"/>
        <v>223.76000000000002</v>
      </c>
    </row>
    <row r="141" spans="1:12" x14ac:dyDescent="0.25">
      <c r="A141" s="125"/>
      <c r="B141" s="126" t="s">
        <v>25</v>
      </c>
      <c r="C141" s="122" t="s">
        <v>69</v>
      </c>
      <c r="D141" s="122" t="s">
        <v>75</v>
      </c>
      <c r="E141" s="36">
        <v>10.76</v>
      </c>
      <c r="F141" s="110"/>
      <c r="G141" s="110"/>
      <c r="H141" s="133">
        <f>SUM(F141:G141)</f>
        <v>0</v>
      </c>
      <c r="I141" s="110"/>
      <c r="J141" s="110"/>
      <c r="K141" s="133">
        <f>SUM(I141:J141)</f>
        <v>0</v>
      </c>
      <c r="L141" s="87">
        <f t="shared" si="69"/>
        <v>10.76</v>
      </c>
    </row>
    <row r="142" spans="1:12" x14ac:dyDescent="0.25">
      <c r="A142" s="125"/>
      <c r="B142" s="76"/>
      <c r="C142" s="84" t="s">
        <v>88</v>
      </c>
      <c r="D142" s="84"/>
      <c r="E142" s="85">
        <f>E141</f>
        <v>10.76</v>
      </c>
      <c r="F142" s="128">
        <f t="shared" ref="F142:K142" si="75">F141</f>
        <v>0</v>
      </c>
      <c r="G142" s="128">
        <f t="shared" si="75"/>
        <v>0</v>
      </c>
      <c r="H142" s="128">
        <f t="shared" si="75"/>
        <v>0</v>
      </c>
      <c r="I142" s="128">
        <f t="shared" si="75"/>
        <v>0</v>
      </c>
      <c r="J142" s="128">
        <f t="shared" si="75"/>
        <v>0</v>
      </c>
      <c r="K142" s="128">
        <f t="shared" si="75"/>
        <v>0</v>
      </c>
      <c r="L142" s="89">
        <f t="shared" si="69"/>
        <v>10.76</v>
      </c>
    </row>
    <row r="143" spans="1:12" x14ac:dyDescent="0.25">
      <c r="A143" s="125"/>
      <c r="B143" s="126"/>
      <c r="C143" s="122" t="s">
        <v>68</v>
      </c>
      <c r="D143" s="122" t="s">
        <v>156</v>
      </c>
      <c r="E143" s="29"/>
      <c r="F143" s="110"/>
      <c r="G143" s="127">
        <v>5.94</v>
      </c>
      <c r="H143" s="86">
        <f>SUM(F143:G143)</f>
        <v>5.94</v>
      </c>
      <c r="I143" s="110"/>
      <c r="J143" s="110"/>
      <c r="K143" s="133">
        <f>SUM(I143:J143)</f>
        <v>0</v>
      </c>
      <c r="L143" s="87">
        <f t="shared" si="69"/>
        <v>5.94</v>
      </c>
    </row>
    <row r="144" spans="1:12" x14ac:dyDescent="0.25">
      <c r="A144" s="125"/>
      <c r="B144" s="76"/>
      <c r="C144" s="84" t="s">
        <v>73</v>
      </c>
      <c r="D144" s="84"/>
      <c r="E144" s="128">
        <f>E143</f>
        <v>0</v>
      </c>
      <c r="F144" s="128">
        <f t="shared" ref="F144:K144" si="76">F143</f>
        <v>0</v>
      </c>
      <c r="G144" s="85">
        <f t="shared" si="76"/>
        <v>5.94</v>
      </c>
      <c r="H144" s="85">
        <f t="shared" si="76"/>
        <v>5.94</v>
      </c>
      <c r="I144" s="128">
        <f t="shared" si="76"/>
        <v>0</v>
      </c>
      <c r="J144" s="128">
        <f t="shared" si="76"/>
        <v>0</v>
      </c>
      <c r="K144" s="128">
        <f t="shared" si="76"/>
        <v>0</v>
      </c>
      <c r="L144" s="89">
        <f t="shared" si="69"/>
        <v>5.94</v>
      </c>
    </row>
    <row r="145" spans="1:12" x14ac:dyDescent="0.25">
      <c r="A145" s="125"/>
      <c r="B145" s="77" t="s">
        <v>103</v>
      </c>
      <c r="C145" s="77"/>
      <c r="D145" s="77"/>
      <c r="E145" s="20">
        <f>E142+E144</f>
        <v>10.76</v>
      </c>
      <c r="F145" s="129">
        <f t="shared" ref="F145:K145" si="77">F142+F144</f>
        <v>0</v>
      </c>
      <c r="G145" s="20">
        <f t="shared" si="77"/>
        <v>5.94</v>
      </c>
      <c r="H145" s="20">
        <f t="shared" si="77"/>
        <v>5.94</v>
      </c>
      <c r="I145" s="129">
        <f t="shared" si="77"/>
        <v>0</v>
      </c>
      <c r="J145" s="129">
        <f t="shared" si="77"/>
        <v>0</v>
      </c>
      <c r="K145" s="129">
        <f t="shared" si="77"/>
        <v>0</v>
      </c>
      <c r="L145" s="22">
        <f t="shared" si="69"/>
        <v>16.7</v>
      </c>
    </row>
    <row r="146" spans="1:12" x14ac:dyDescent="0.25">
      <c r="A146" s="125"/>
      <c r="B146" s="126" t="s">
        <v>26</v>
      </c>
      <c r="C146" s="122" t="s">
        <v>69</v>
      </c>
      <c r="D146" s="122" t="s">
        <v>75</v>
      </c>
      <c r="E146" s="29">
        <v>91.2</v>
      </c>
      <c r="F146" s="110"/>
      <c r="G146" s="110"/>
      <c r="H146" s="133">
        <f>SUM(F146:G146)</f>
        <v>0</v>
      </c>
      <c r="I146" s="110"/>
      <c r="J146" s="110"/>
      <c r="K146" s="133">
        <f>SUM(I146:J146)</f>
        <v>0</v>
      </c>
      <c r="L146" s="132">
        <f>E146+H146+K146</f>
        <v>91.2</v>
      </c>
    </row>
    <row r="147" spans="1:12" x14ac:dyDescent="0.25">
      <c r="A147" s="125"/>
      <c r="B147" s="126"/>
      <c r="C147" s="122"/>
      <c r="D147" s="122" t="s">
        <v>89</v>
      </c>
      <c r="E147" s="29">
        <v>27.62</v>
      </c>
      <c r="F147" s="110"/>
      <c r="G147" s="110"/>
      <c r="H147" s="133">
        <f>SUM(F147:G147)</f>
        <v>0</v>
      </c>
      <c r="I147" s="110"/>
      <c r="J147" s="110"/>
      <c r="K147" s="133">
        <f>SUM(I147:J147)</f>
        <v>0</v>
      </c>
      <c r="L147" s="132">
        <f t="shared" ref="L147:L151" si="78">E147+H147+K147</f>
        <v>27.62</v>
      </c>
    </row>
    <row r="148" spans="1:12" x14ac:dyDescent="0.25">
      <c r="A148" s="125"/>
      <c r="B148" s="76"/>
      <c r="C148" s="84" t="s">
        <v>88</v>
      </c>
      <c r="D148" s="84"/>
      <c r="E148" s="85">
        <f>SUM(E146:E147)</f>
        <v>118.82000000000001</v>
      </c>
      <c r="F148" s="128">
        <f t="shared" ref="F148:K148" si="79">SUM(F146:F147)</f>
        <v>0</v>
      </c>
      <c r="G148" s="128">
        <f t="shared" si="79"/>
        <v>0</v>
      </c>
      <c r="H148" s="128">
        <f t="shared" si="79"/>
        <v>0</v>
      </c>
      <c r="I148" s="128">
        <f t="shared" si="79"/>
        <v>0</v>
      </c>
      <c r="J148" s="128">
        <f t="shared" si="79"/>
        <v>0</v>
      </c>
      <c r="K148" s="128">
        <f t="shared" si="79"/>
        <v>0</v>
      </c>
      <c r="L148" s="89">
        <f t="shared" si="78"/>
        <v>118.82000000000001</v>
      </c>
    </row>
    <row r="149" spans="1:12" x14ac:dyDescent="0.25">
      <c r="A149" s="125"/>
      <c r="B149" s="126"/>
      <c r="C149" s="122" t="s">
        <v>68</v>
      </c>
      <c r="D149" s="131" t="s">
        <v>139</v>
      </c>
      <c r="E149" s="29"/>
      <c r="F149" s="110"/>
      <c r="G149" s="110"/>
      <c r="H149" s="133">
        <f>SUM(F149:G149)</f>
        <v>0</v>
      </c>
      <c r="I149" s="127">
        <v>2</v>
      </c>
      <c r="J149" s="127">
        <v>0.5</v>
      </c>
      <c r="K149" s="86">
        <f>SUM(I149:J149)</f>
        <v>2.5</v>
      </c>
      <c r="L149" s="87">
        <f t="shared" si="78"/>
        <v>2.5</v>
      </c>
    </row>
    <row r="150" spans="1:12" x14ac:dyDescent="0.25">
      <c r="A150" s="125"/>
      <c r="B150" s="76"/>
      <c r="C150" s="84" t="s">
        <v>73</v>
      </c>
      <c r="D150" s="84"/>
      <c r="E150" s="128">
        <f>E149</f>
        <v>0</v>
      </c>
      <c r="F150" s="128">
        <f t="shared" ref="F150:K150" si="80">F149</f>
        <v>0</v>
      </c>
      <c r="G150" s="128">
        <f t="shared" si="80"/>
        <v>0</v>
      </c>
      <c r="H150" s="128">
        <f t="shared" si="80"/>
        <v>0</v>
      </c>
      <c r="I150" s="85">
        <f t="shared" si="80"/>
        <v>2</v>
      </c>
      <c r="J150" s="85">
        <f t="shared" si="80"/>
        <v>0.5</v>
      </c>
      <c r="K150" s="85">
        <f t="shared" si="80"/>
        <v>2.5</v>
      </c>
      <c r="L150" s="89">
        <f t="shared" si="78"/>
        <v>2.5</v>
      </c>
    </row>
    <row r="151" spans="1:12" x14ac:dyDescent="0.25">
      <c r="A151" s="125"/>
      <c r="B151" s="77" t="s">
        <v>104</v>
      </c>
      <c r="C151" s="77"/>
      <c r="D151" s="77"/>
      <c r="E151" s="20">
        <f>E148+E150</f>
        <v>118.82000000000001</v>
      </c>
      <c r="F151" s="129">
        <f t="shared" ref="F151:K151" si="81">F148+F150</f>
        <v>0</v>
      </c>
      <c r="G151" s="129">
        <f t="shared" si="81"/>
        <v>0</v>
      </c>
      <c r="H151" s="129">
        <f t="shared" si="81"/>
        <v>0</v>
      </c>
      <c r="I151" s="20">
        <f t="shared" si="81"/>
        <v>2</v>
      </c>
      <c r="J151" s="20">
        <f t="shared" si="81"/>
        <v>0.5</v>
      </c>
      <c r="K151" s="20">
        <f t="shared" si="81"/>
        <v>2.5</v>
      </c>
      <c r="L151" s="22">
        <f t="shared" si="78"/>
        <v>121.32000000000001</v>
      </c>
    </row>
    <row r="152" spans="1:12" x14ac:dyDescent="0.25">
      <c r="A152" s="125"/>
      <c r="B152" s="126" t="s">
        <v>27</v>
      </c>
      <c r="C152" s="122" t="s">
        <v>69</v>
      </c>
      <c r="D152" s="122" t="s">
        <v>84</v>
      </c>
      <c r="E152" s="36">
        <v>64.150000000000006</v>
      </c>
      <c r="F152" s="110"/>
      <c r="G152" s="110"/>
      <c r="H152" s="133">
        <f>SUM(F152:G152)</f>
        <v>0</v>
      </c>
      <c r="I152" s="110"/>
      <c r="J152" s="110"/>
      <c r="K152" s="133">
        <f>SUM(I152:J152)</f>
        <v>0</v>
      </c>
      <c r="L152" s="132">
        <f>E152+H152+K152</f>
        <v>64.150000000000006</v>
      </c>
    </row>
    <row r="153" spans="1:12" x14ac:dyDescent="0.25">
      <c r="A153" s="125"/>
      <c r="B153" s="126"/>
      <c r="C153" s="122"/>
      <c r="D153" s="122" t="s">
        <v>75</v>
      </c>
      <c r="E153" s="36">
        <v>214.83</v>
      </c>
      <c r="F153" s="110"/>
      <c r="G153" s="110"/>
      <c r="H153" s="133">
        <f t="shared" ref="H153:H154" si="82">SUM(F153:G153)</f>
        <v>0</v>
      </c>
      <c r="I153" s="110"/>
      <c r="J153" s="110"/>
      <c r="K153" s="133">
        <f t="shared" ref="K153:K154" si="83">SUM(I153:J153)</f>
        <v>0</v>
      </c>
      <c r="L153" s="132">
        <f t="shared" ref="L153:L160" si="84">E153+H153+K153</f>
        <v>214.83</v>
      </c>
    </row>
    <row r="154" spans="1:12" x14ac:dyDescent="0.25">
      <c r="A154" s="125"/>
      <c r="B154" s="126"/>
      <c r="C154" s="122"/>
      <c r="D154" s="131" t="s">
        <v>77</v>
      </c>
      <c r="E154" s="36">
        <v>9.4600000000000009</v>
      </c>
      <c r="F154" s="110"/>
      <c r="G154" s="110"/>
      <c r="H154" s="133">
        <f t="shared" si="82"/>
        <v>0</v>
      </c>
      <c r="I154" s="110"/>
      <c r="J154" s="110"/>
      <c r="K154" s="133">
        <f t="shared" si="83"/>
        <v>0</v>
      </c>
      <c r="L154" s="132">
        <f t="shared" si="84"/>
        <v>9.4600000000000009</v>
      </c>
    </row>
    <row r="155" spans="1:12" x14ac:dyDescent="0.25">
      <c r="A155" s="125"/>
      <c r="B155" s="76"/>
      <c r="C155" s="84" t="s">
        <v>88</v>
      </c>
      <c r="D155" s="84"/>
      <c r="E155" s="85">
        <f>SUM(E152:E154)</f>
        <v>288.44</v>
      </c>
      <c r="F155" s="128">
        <f t="shared" ref="F155:K155" si="85">SUM(F152:F154)</f>
        <v>0</v>
      </c>
      <c r="G155" s="128">
        <f t="shared" si="85"/>
        <v>0</v>
      </c>
      <c r="H155" s="128">
        <f t="shared" si="85"/>
        <v>0</v>
      </c>
      <c r="I155" s="128">
        <f t="shared" si="85"/>
        <v>0</v>
      </c>
      <c r="J155" s="128">
        <f t="shared" si="85"/>
        <v>0</v>
      </c>
      <c r="K155" s="128">
        <f t="shared" si="85"/>
        <v>0</v>
      </c>
      <c r="L155" s="89">
        <f t="shared" si="84"/>
        <v>288.44</v>
      </c>
    </row>
    <row r="156" spans="1:12" x14ac:dyDescent="0.25">
      <c r="A156" s="125"/>
      <c r="B156" s="126"/>
      <c r="C156" s="122" t="s">
        <v>68</v>
      </c>
      <c r="D156" s="122" t="s">
        <v>84</v>
      </c>
      <c r="E156" s="29"/>
      <c r="F156" s="110"/>
      <c r="G156" s="127">
        <v>243.23000000000002</v>
      </c>
      <c r="H156" s="86">
        <f>SUM(F156:G156)</f>
        <v>243.23000000000002</v>
      </c>
      <c r="I156" s="110"/>
      <c r="J156" s="110"/>
      <c r="K156" s="133">
        <f>SUM(I156:J156)</f>
        <v>0</v>
      </c>
      <c r="L156" s="132">
        <f t="shared" si="84"/>
        <v>243.23000000000002</v>
      </c>
    </row>
    <row r="157" spans="1:12" x14ac:dyDescent="0.25">
      <c r="A157" s="125"/>
      <c r="B157" s="126"/>
      <c r="C157" s="122"/>
      <c r="D157" s="131" t="s">
        <v>85</v>
      </c>
      <c r="E157" s="29"/>
      <c r="F157" s="110"/>
      <c r="G157" s="127">
        <v>13.620000000000001</v>
      </c>
      <c r="H157" s="86">
        <f t="shared" ref="H157:H158" si="86">SUM(F157:G157)</f>
        <v>13.620000000000001</v>
      </c>
      <c r="I157" s="110"/>
      <c r="J157" s="110"/>
      <c r="K157" s="133">
        <f t="shared" ref="K157:K158" si="87">SUM(I157:J157)</f>
        <v>0</v>
      </c>
      <c r="L157" s="132">
        <f t="shared" si="84"/>
        <v>13.620000000000001</v>
      </c>
    </row>
    <row r="158" spans="1:12" x14ac:dyDescent="0.25">
      <c r="A158" s="125"/>
      <c r="B158" s="126"/>
      <c r="C158" s="122"/>
      <c r="D158" s="131" t="s">
        <v>87</v>
      </c>
      <c r="E158" s="29"/>
      <c r="F158" s="110"/>
      <c r="G158" s="127">
        <v>46.53</v>
      </c>
      <c r="H158" s="86">
        <f t="shared" si="86"/>
        <v>46.53</v>
      </c>
      <c r="I158" s="110"/>
      <c r="J158" s="110"/>
      <c r="K158" s="133">
        <f t="shared" si="87"/>
        <v>0</v>
      </c>
      <c r="L158" s="132">
        <f t="shared" si="84"/>
        <v>46.53</v>
      </c>
    </row>
    <row r="159" spans="1:12" x14ac:dyDescent="0.25">
      <c r="A159" s="125"/>
      <c r="B159" s="76"/>
      <c r="C159" s="84" t="s">
        <v>73</v>
      </c>
      <c r="D159" s="84"/>
      <c r="E159" s="128">
        <f>SUM(E156:E158)</f>
        <v>0</v>
      </c>
      <c r="F159" s="128">
        <f t="shared" ref="F159:K159" si="88">SUM(F156:F158)</f>
        <v>0</v>
      </c>
      <c r="G159" s="85">
        <f t="shared" si="88"/>
        <v>303.38</v>
      </c>
      <c r="H159" s="85">
        <f t="shared" si="88"/>
        <v>303.38</v>
      </c>
      <c r="I159" s="128">
        <f t="shared" si="88"/>
        <v>0</v>
      </c>
      <c r="J159" s="128">
        <f t="shared" si="88"/>
        <v>0</v>
      </c>
      <c r="K159" s="128">
        <f t="shared" si="88"/>
        <v>0</v>
      </c>
      <c r="L159" s="89">
        <f t="shared" si="84"/>
        <v>303.38</v>
      </c>
    </row>
    <row r="160" spans="1:12" x14ac:dyDescent="0.25">
      <c r="A160" s="125"/>
      <c r="B160" s="77" t="s">
        <v>105</v>
      </c>
      <c r="C160" s="77"/>
      <c r="D160" s="77"/>
      <c r="E160" s="20">
        <f>E155+E159</f>
        <v>288.44</v>
      </c>
      <c r="F160" s="129">
        <f t="shared" ref="F160:K160" si="89">F155+F159</f>
        <v>0</v>
      </c>
      <c r="G160" s="20">
        <f t="shared" si="89"/>
        <v>303.38</v>
      </c>
      <c r="H160" s="20">
        <f t="shared" si="89"/>
        <v>303.38</v>
      </c>
      <c r="I160" s="129">
        <f t="shared" si="89"/>
        <v>0</v>
      </c>
      <c r="J160" s="129">
        <f t="shared" si="89"/>
        <v>0</v>
      </c>
      <c r="K160" s="129">
        <f t="shared" si="89"/>
        <v>0</v>
      </c>
      <c r="L160" s="22">
        <f t="shared" si="84"/>
        <v>591.81999999999994</v>
      </c>
    </row>
    <row r="161" spans="1:12" x14ac:dyDescent="0.25">
      <c r="A161" s="125"/>
      <c r="B161" s="126" t="s">
        <v>28</v>
      </c>
      <c r="C161" s="122" t="s">
        <v>69</v>
      </c>
      <c r="D161" s="131" t="s">
        <v>77</v>
      </c>
      <c r="E161" s="36">
        <v>1.18</v>
      </c>
      <c r="F161" s="110"/>
      <c r="G161" s="110"/>
      <c r="H161" s="133">
        <f>SUM(F161:G161)</f>
        <v>0</v>
      </c>
      <c r="I161" s="110"/>
      <c r="J161" s="110"/>
      <c r="K161" s="133">
        <f>SUM(I161:J161)</f>
        <v>0</v>
      </c>
      <c r="L161" s="87">
        <f>E161+H161+K161</f>
        <v>1.18</v>
      </c>
    </row>
    <row r="162" spans="1:12" x14ac:dyDescent="0.25">
      <c r="A162" s="125"/>
      <c r="B162" s="76"/>
      <c r="C162" s="84" t="s">
        <v>88</v>
      </c>
      <c r="D162" s="84"/>
      <c r="E162" s="85">
        <f>E161</f>
        <v>1.18</v>
      </c>
      <c r="F162" s="128">
        <f t="shared" ref="F162:K163" si="90">F161</f>
        <v>0</v>
      </c>
      <c r="G162" s="128">
        <f t="shared" si="90"/>
        <v>0</v>
      </c>
      <c r="H162" s="128">
        <f t="shared" si="90"/>
        <v>0</v>
      </c>
      <c r="I162" s="128">
        <f t="shared" si="90"/>
        <v>0</v>
      </c>
      <c r="J162" s="128">
        <f t="shared" si="90"/>
        <v>0</v>
      </c>
      <c r="K162" s="128">
        <f t="shared" si="90"/>
        <v>0</v>
      </c>
      <c r="L162" s="89">
        <f>E162+H162+K162</f>
        <v>1.18</v>
      </c>
    </row>
    <row r="163" spans="1:12" x14ac:dyDescent="0.25">
      <c r="A163" s="125"/>
      <c r="B163" s="77" t="s">
        <v>106</v>
      </c>
      <c r="C163" s="77"/>
      <c r="D163" s="77"/>
      <c r="E163" s="20">
        <f>E162</f>
        <v>1.18</v>
      </c>
      <c r="F163" s="129">
        <f t="shared" si="90"/>
        <v>0</v>
      </c>
      <c r="G163" s="129">
        <f t="shared" si="90"/>
        <v>0</v>
      </c>
      <c r="H163" s="129">
        <f t="shared" si="90"/>
        <v>0</v>
      </c>
      <c r="I163" s="129">
        <f t="shared" si="90"/>
        <v>0</v>
      </c>
      <c r="J163" s="129">
        <f t="shared" si="90"/>
        <v>0</v>
      </c>
      <c r="K163" s="129">
        <f t="shared" si="90"/>
        <v>0</v>
      </c>
      <c r="L163" s="22">
        <f>E163+H163+K163</f>
        <v>1.18</v>
      </c>
    </row>
    <row r="164" spans="1:12" x14ac:dyDescent="0.25">
      <c r="A164" s="125"/>
      <c r="B164" s="126" t="s">
        <v>29</v>
      </c>
      <c r="C164" s="122" t="s">
        <v>69</v>
      </c>
      <c r="D164" s="122" t="s">
        <v>84</v>
      </c>
      <c r="E164" s="36">
        <v>123.51</v>
      </c>
      <c r="F164" s="110"/>
      <c r="G164" s="110"/>
      <c r="H164" s="133">
        <f>SUM(F164:G164)</f>
        <v>0</v>
      </c>
      <c r="I164" s="110"/>
      <c r="J164" s="110"/>
      <c r="K164" s="133">
        <f>SUM(I164:J164)</f>
        <v>0</v>
      </c>
      <c r="L164" s="132">
        <f>E164+H164+K164</f>
        <v>123.51</v>
      </c>
    </row>
    <row r="165" spans="1:12" x14ac:dyDescent="0.25">
      <c r="A165" s="125"/>
      <c r="B165" s="126"/>
      <c r="C165" s="122"/>
      <c r="D165" s="122" t="s">
        <v>89</v>
      </c>
      <c r="E165" s="36">
        <v>25.02</v>
      </c>
      <c r="F165" s="110"/>
      <c r="G165" s="110"/>
      <c r="H165" s="133">
        <f>SUM(F165:G165)</f>
        <v>0</v>
      </c>
      <c r="I165" s="110"/>
      <c r="J165" s="110"/>
      <c r="K165" s="133">
        <f>SUM(I165:J165)</f>
        <v>0</v>
      </c>
      <c r="L165" s="132">
        <f t="shared" ref="L165:L172" si="91">E165+H165+K165</f>
        <v>25.02</v>
      </c>
    </row>
    <row r="166" spans="1:12" x14ac:dyDescent="0.25">
      <c r="A166" s="125"/>
      <c r="B166" s="76"/>
      <c r="C166" s="84" t="s">
        <v>88</v>
      </c>
      <c r="D166" s="84"/>
      <c r="E166" s="85">
        <f>SUM(E164:E165)</f>
        <v>148.53</v>
      </c>
      <c r="F166" s="128">
        <f t="shared" ref="F166:K166" si="92">SUM(F164:F165)</f>
        <v>0</v>
      </c>
      <c r="G166" s="128">
        <f t="shared" si="92"/>
        <v>0</v>
      </c>
      <c r="H166" s="128">
        <f t="shared" si="92"/>
        <v>0</v>
      </c>
      <c r="I166" s="128">
        <f t="shared" si="92"/>
        <v>0</v>
      </c>
      <c r="J166" s="128">
        <f t="shared" si="92"/>
        <v>0</v>
      </c>
      <c r="K166" s="128">
        <f t="shared" si="92"/>
        <v>0</v>
      </c>
      <c r="L166" s="89">
        <f t="shared" si="91"/>
        <v>148.53</v>
      </c>
    </row>
    <row r="167" spans="1:12" x14ac:dyDescent="0.25">
      <c r="A167" s="125"/>
      <c r="B167" s="126"/>
      <c r="C167" s="122" t="s">
        <v>68</v>
      </c>
      <c r="D167" s="122" t="s">
        <v>156</v>
      </c>
      <c r="E167" s="29"/>
      <c r="F167" s="110"/>
      <c r="G167" s="127">
        <v>49.2</v>
      </c>
      <c r="H167" s="86">
        <f>SUM(F167:G167)</f>
        <v>49.2</v>
      </c>
      <c r="I167" s="110"/>
      <c r="J167" s="110"/>
      <c r="K167" s="133">
        <f>SUM(I167:J167)</f>
        <v>0</v>
      </c>
      <c r="L167" s="132">
        <f t="shared" si="91"/>
        <v>49.2</v>
      </c>
    </row>
    <row r="168" spans="1:12" x14ac:dyDescent="0.25">
      <c r="A168" s="125"/>
      <c r="B168" s="126"/>
      <c r="C168" s="122"/>
      <c r="D168" s="122" t="s">
        <v>84</v>
      </c>
      <c r="E168" s="36">
        <v>39.81</v>
      </c>
      <c r="F168" s="110"/>
      <c r="G168" s="110"/>
      <c r="H168" s="133">
        <f t="shared" ref="H168:H169" si="93">SUM(F168:G168)</f>
        <v>0</v>
      </c>
      <c r="I168" s="110"/>
      <c r="J168" s="110"/>
      <c r="K168" s="133">
        <f t="shared" ref="K168:K169" si="94">SUM(I168:J168)</f>
        <v>0</v>
      </c>
      <c r="L168" s="132">
        <f t="shared" si="91"/>
        <v>39.81</v>
      </c>
    </row>
    <row r="169" spans="1:12" x14ac:dyDescent="0.25">
      <c r="A169" s="125"/>
      <c r="B169" s="126"/>
      <c r="C169" s="122"/>
      <c r="D169" s="122" t="s">
        <v>75</v>
      </c>
      <c r="E169" s="29"/>
      <c r="F169" s="110"/>
      <c r="G169" s="110"/>
      <c r="H169" s="133">
        <f t="shared" si="93"/>
        <v>0</v>
      </c>
      <c r="I169" s="110"/>
      <c r="J169" s="127">
        <v>4.5</v>
      </c>
      <c r="K169" s="86">
        <f t="shared" si="94"/>
        <v>4.5</v>
      </c>
      <c r="L169" s="132">
        <f t="shared" si="91"/>
        <v>4.5</v>
      </c>
    </row>
    <row r="170" spans="1:12" x14ac:dyDescent="0.25">
      <c r="A170" s="125"/>
      <c r="B170" s="76"/>
      <c r="C170" s="84" t="s">
        <v>73</v>
      </c>
      <c r="D170" s="84"/>
      <c r="E170" s="85">
        <f>SUM(E167:E169)</f>
        <v>39.81</v>
      </c>
      <c r="F170" s="128">
        <f t="shared" ref="F170:K170" si="95">SUM(F167:F169)</f>
        <v>0</v>
      </c>
      <c r="G170" s="85">
        <f t="shared" si="95"/>
        <v>49.2</v>
      </c>
      <c r="H170" s="85">
        <f t="shared" si="95"/>
        <v>49.2</v>
      </c>
      <c r="I170" s="128">
        <f t="shared" si="95"/>
        <v>0</v>
      </c>
      <c r="J170" s="85">
        <f t="shared" si="95"/>
        <v>4.5</v>
      </c>
      <c r="K170" s="85">
        <f t="shared" si="95"/>
        <v>4.5</v>
      </c>
      <c r="L170" s="89">
        <f t="shared" si="91"/>
        <v>93.51</v>
      </c>
    </row>
    <row r="171" spans="1:12" x14ac:dyDescent="0.25">
      <c r="A171" s="125"/>
      <c r="B171" s="77" t="s">
        <v>107</v>
      </c>
      <c r="C171" s="77"/>
      <c r="D171" s="77"/>
      <c r="E171" s="20">
        <f>E166+E170</f>
        <v>188.34</v>
      </c>
      <c r="F171" s="129">
        <f t="shared" ref="F171:K171" si="96">F166+F170</f>
        <v>0</v>
      </c>
      <c r="G171" s="20">
        <f t="shared" si="96"/>
        <v>49.2</v>
      </c>
      <c r="H171" s="20">
        <f t="shared" si="96"/>
        <v>49.2</v>
      </c>
      <c r="I171" s="129">
        <f t="shared" si="96"/>
        <v>0</v>
      </c>
      <c r="J171" s="20">
        <f t="shared" si="96"/>
        <v>4.5</v>
      </c>
      <c r="K171" s="20">
        <f t="shared" si="96"/>
        <v>4.5</v>
      </c>
      <c r="L171" s="22">
        <f t="shared" si="91"/>
        <v>242.04000000000002</v>
      </c>
    </row>
    <row r="172" spans="1:12" x14ac:dyDescent="0.25">
      <c r="A172" s="90" t="s">
        <v>30</v>
      </c>
      <c r="B172" s="79"/>
      <c r="C172" s="79"/>
      <c r="D172" s="79"/>
      <c r="E172" s="80">
        <f t="shared" ref="E172:K172" si="97">E113+E125+E131+E140+E145+E151+E160+E163+E171</f>
        <v>1473.6000000000001</v>
      </c>
      <c r="F172" s="80">
        <f t="shared" si="97"/>
        <v>10.55</v>
      </c>
      <c r="G172" s="80">
        <f t="shared" si="97"/>
        <v>742.98</v>
      </c>
      <c r="H172" s="80">
        <f t="shared" si="97"/>
        <v>753.53</v>
      </c>
      <c r="I172" s="80">
        <f t="shared" si="97"/>
        <v>230.38</v>
      </c>
      <c r="J172" s="80">
        <f t="shared" si="97"/>
        <v>1572.0100000000002</v>
      </c>
      <c r="K172" s="80">
        <f t="shared" si="97"/>
        <v>1802.39</v>
      </c>
      <c r="L172" s="91">
        <f t="shared" si="91"/>
        <v>4029.5200000000004</v>
      </c>
    </row>
    <row r="173" spans="1:12" x14ac:dyDescent="0.25">
      <c r="A173" s="125" t="s">
        <v>108</v>
      </c>
      <c r="B173" s="126" t="s">
        <v>31</v>
      </c>
      <c r="C173" s="122" t="s">
        <v>69</v>
      </c>
      <c r="D173" s="131" t="s">
        <v>77</v>
      </c>
      <c r="E173" s="36">
        <v>65.97</v>
      </c>
      <c r="F173" s="110"/>
      <c r="G173" s="110"/>
      <c r="H173" s="133">
        <f>SUM(F173:G173)</f>
        <v>0</v>
      </c>
      <c r="I173" s="110"/>
      <c r="J173" s="110"/>
      <c r="K173" s="133">
        <f>SUM(I173:J173)</f>
        <v>0</v>
      </c>
      <c r="L173" s="132">
        <f>E173+H173+K173</f>
        <v>65.97</v>
      </c>
    </row>
    <row r="174" spans="1:12" x14ac:dyDescent="0.25">
      <c r="A174" s="125"/>
      <c r="B174" s="126"/>
      <c r="C174" s="122"/>
      <c r="D174" s="131" t="s">
        <v>98</v>
      </c>
      <c r="E174" s="36">
        <v>134.91999999999999</v>
      </c>
      <c r="F174" s="110"/>
      <c r="G174" s="110"/>
      <c r="H174" s="133">
        <f>SUM(F174:G174)</f>
        <v>0</v>
      </c>
      <c r="I174" s="110"/>
      <c r="J174" s="110"/>
      <c r="K174" s="133">
        <f>SUM(I174:J174)</f>
        <v>0</v>
      </c>
      <c r="L174" s="132">
        <f t="shared" ref="L174:L181" si="98">E174+H174+K174</f>
        <v>134.91999999999999</v>
      </c>
    </row>
    <row r="175" spans="1:12" x14ac:dyDescent="0.25">
      <c r="A175" s="125"/>
      <c r="B175" s="126"/>
      <c r="C175" s="84" t="s">
        <v>88</v>
      </c>
      <c r="D175" s="84"/>
      <c r="E175" s="85">
        <f>SUM(E173:E174)</f>
        <v>200.89</v>
      </c>
      <c r="F175" s="128">
        <f t="shared" ref="F175:K175" si="99">SUM(F173:F174)</f>
        <v>0</v>
      </c>
      <c r="G175" s="128">
        <f t="shared" si="99"/>
        <v>0</v>
      </c>
      <c r="H175" s="128">
        <f t="shared" si="99"/>
        <v>0</v>
      </c>
      <c r="I175" s="128">
        <f t="shared" si="99"/>
        <v>0</v>
      </c>
      <c r="J175" s="128">
        <f t="shared" si="99"/>
        <v>0</v>
      </c>
      <c r="K175" s="128">
        <f t="shared" si="99"/>
        <v>0</v>
      </c>
      <c r="L175" s="89">
        <f t="shared" si="98"/>
        <v>200.89</v>
      </c>
    </row>
    <row r="176" spans="1:12" x14ac:dyDescent="0.25">
      <c r="A176" s="125"/>
      <c r="B176" s="77" t="s">
        <v>152</v>
      </c>
      <c r="C176" s="81"/>
      <c r="D176" s="77"/>
      <c r="E176" s="20">
        <f>E175</f>
        <v>200.89</v>
      </c>
      <c r="F176" s="129">
        <f t="shared" ref="F176:K176" si="100">F175</f>
        <v>0</v>
      </c>
      <c r="G176" s="129">
        <f t="shared" si="100"/>
        <v>0</v>
      </c>
      <c r="H176" s="129">
        <f t="shared" si="100"/>
        <v>0</v>
      </c>
      <c r="I176" s="129">
        <f t="shared" si="100"/>
        <v>0</v>
      </c>
      <c r="J176" s="129">
        <f t="shared" si="100"/>
        <v>0</v>
      </c>
      <c r="K176" s="129">
        <f t="shared" si="100"/>
        <v>0</v>
      </c>
      <c r="L176" s="22">
        <f t="shared" si="98"/>
        <v>200.89</v>
      </c>
    </row>
    <row r="177" spans="1:12" x14ac:dyDescent="0.25">
      <c r="A177" s="125"/>
      <c r="B177" s="126" t="s">
        <v>171</v>
      </c>
      <c r="C177" s="122" t="s">
        <v>69</v>
      </c>
      <c r="D177" s="131" t="s">
        <v>188</v>
      </c>
      <c r="E177" s="36">
        <v>24.88</v>
      </c>
      <c r="F177" s="110"/>
      <c r="G177" s="110"/>
      <c r="H177" s="133">
        <f>SUM(F177:G177)</f>
        <v>0</v>
      </c>
      <c r="I177" s="110"/>
      <c r="J177" s="110"/>
      <c r="K177" s="133">
        <f>SUM(I177:J177)</f>
        <v>0</v>
      </c>
      <c r="L177" s="132">
        <f t="shared" si="98"/>
        <v>24.88</v>
      </c>
    </row>
    <row r="178" spans="1:12" x14ac:dyDescent="0.25">
      <c r="A178" s="125"/>
      <c r="B178" s="126"/>
      <c r="C178" s="122"/>
      <c r="D178" s="131" t="s">
        <v>77</v>
      </c>
      <c r="E178" s="36">
        <v>86.07</v>
      </c>
      <c r="F178" s="110"/>
      <c r="G178" s="110"/>
      <c r="H178" s="133">
        <f>SUM(F178:G178)</f>
        <v>0</v>
      </c>
      <c r="I178" s="110"/>
      <c r="J178" s="110"/>
      <c r="K178" s="133">
        <f>SUM(I178:J178)</f>
        <v>0</v>
      </c>
      <c r="L178" s="132">
        <f t="shared" si="98"/>
        <v>86.07</v>
      </c>
    </row>
    <row r="179" spans="1:12" x14ac:dyDescent="0.25">
      <c r="A179" s="125"/>
      <c r="B179" s="76"/>
      <c r="C179" s="84" t="s">
        <v>88</v>
      </c>
      <c r="D179" s="84"/>
      <c r="E179" s="85">
        <f>SUM(E177:E178)</f>
        <v>110.94999999999999</v>
      </c>
      <c r="F179" s="128">
        <f t="shared" ref="F179:K179" si="101">SUM(F177:F178)</f>
        <v>0</v>
      </c>
      <c r="G179" s="128">
        <f t="shared" si="101"/>
        <v>0</v>
      </c>
      <c r="H179" s="128">
        <f t="shared" si="101"/>
        <v>0</v>
      </c>
      <c r="I179" s="128">
        <f t="shared" si="101"/>
        <v>0</v>
      </c>
      <c r="J179" s="128">
        <f t="shared" si="101"/>
        <v>0</v>
      </c>
      <c r="K179" s="128">
        <f t="shared" si="101"/>
        <v>0</v>
      </c>
      <c r="L179" s="89">
        <f t="shared" si="98"/>
        <v>110.94999999999999</v>
      </c>
    </row>
    <row r="180" spans="1:12" x14ac:dyDescent="0.25">
      <c r="A180" s="125"/>
      <c r="B180" s="77" t="s">
        <v>180</v>
      </c>
      <c r="C180" s="77"/>
      <c r="D180" s="77"/>
      <c r="E180" s="20">
        <f>E179</f>
        <v>110.94999999999999</v>
      </c>
      <c r="F180" s="129">
        <f t="shared" ref="F180:K180" si="102">F179</f>
        <v>0</v>
      </c>
      <c r="G180" s="129">
        <f t="shared" si="102"/>
        <v>0</v>
      </c>
      <c r="H180" s="129">
        <f t="shared" si="102"/>
        <v>0</v>
      </c>
      <c r="I180" s="129">
        <f t="shared" si="102"/>
        <v>0</v>
      </c>
      <c r="J180" s="129">
        <f t="shared" si="102"/>
        <v>0</v>
      </c>
      <c r="K180" s="129">
        <f t="shared" si="102"/>
        <v>0</v>
      </c>
      <c r="L180" s="22">
        <f t="shared" si="98"/>
        <v>110.94999999999999</v>
      </c>
    </row>
    <row r="181" spans="1:12" x14ac:dyDescent="0.25">
      <c r="A181" s="90" t="s">
        <v>110</v>
      </c>
      <c r="B181" s="79"/>
      <c r="C181" s="79"/>
      <c r="D181" s="79"/>
      <c r="E181" s="80">
        <f>E176+E180</f>
        <v>311.83999999999997</v>
      </c>
      <c r="F181" s="130">
        <f t="shared" ref="F181:K181" si="103">F176+F180</f>
        <v>0</v>
      </c>
      <c r="G181" s="130">
        <f t="shared" si="103"/>
        <v>0</v>
      </c>
      <c r="H181" s="130">
        <f t="shared" si="103"/>
        <v>0</v>
      </c>
      <c r="I181" s="130">
        <f t="shared" si="103"/>
        <v>0</v>
      </c>
      <c r="J181" s="130">
        <f t="shared" si="103"/>
        <v>0</v>
      </c>
      <c r="K181" s="130">
        <f t="shared" si="103"/>
        <v>0</v>
      </c>
      <c r="L181" s="91">
        <f t="shared" si="98"/>
        <v>311.83999999999997</v>
      </c>
    </row>
    <row r="182" spans="1:12" x14ac:dyDescent="0.25">
      <c r="A182" s="125" t="s">
        <v>34</v>
      </c>
      <c r="B182" s="126" t="s">
        <v>35</v>
      </c>
      <c r="C182" s="122" t="s">
        <v>69</v>
      </c>
      <c r="D182" s="131" t="s">
        <v>189</v>
      </c>
      <c r="E182" s="29"/>
      <c r="F182" s="127">
        <v>4.2300000000000004</v>
      </c>
      <c r="G182" s="110"/>
      <c r="H182" s="86">
        <f>SUM(F182:G182)</f>
        <v>4.2300000000000004</v>
      </c>
      <c r="I182" s="110"/>
      <c r="J182" s="110"/>
      <c r="K182" s="133">
        <f>SUM(I182:J182)</f>
        <v>0</v>
      </c>
      <c r="L182" s="132">
        <f>E182+H182+K182</f>
        <v>4.2300000000000004</v>
      </c>
    </row>
    <row r="183" spans="1:12" x14ac:dyDescent="0.25">
      <c r="A183" s="125"/>
      <c r="B183" s="126"/>
      <c r="C183" s="122"/>
      <c r="D183" s="131" t="s">
        <v>187</v>
      </c>
      <c r="E183" s="29"/>
      <c r="F183" s="127">
        <v>0.8</v>
      </c>
      <c r="G183" s="110"/>
      <c r="H183" s="86">
        <f t="shared" ref="H183:H184" si="104">SUM(F183:G183)</f>
        <v>0.8</v>
      </c>
      <c r="I183" s="110"/>
      <c r="J183" s="110"/>
      <c r="K183" s="133">
        <f t="shared" ref="K183:K184" si="105">SUM(I183:J183)</f>
        <v>0</v>
      </c>
      <c r="L183" s="132">
        <f t="shared" ref="L183:L186" si="106">E183+H183+K183</f>
        <v>0.8</v>
      </c>
    </row>
    <row r="184" spans="1:12" x14ac:dyDescent="0.25">
      <c r="A184" s="125"/>
      <c r="B184" s="126"/>
      <c r="C184" s="122"/>
      <c r="D184" s="131" t="s">
        <v>77</v>
      </c>
      <c r="E184" s="29"/>
      <c r="F184" s="127">
        <v>4.43</v>
      </c>
      <c r="G184" s="110"/>
      <c r="H184" s="86">
        <f t="shared" si="104"/>
        <v>4.43</v>
      </c>
      <c r="I184" s="110"/>
      <c r="J184" s="110"/>
      <c r="K184" s="133">
        <f t="shared" si="105"/>
        <v>0</v>
      </c>
      <c r="L184" s="132">
        <f t="shared" si="106"/>
        <v>4.43</v>
      </c>
    </row>
    <row r="185" spans="1:12" x14ac:dyDescent="0.25">
      <c r="A185" s="125"/>
      <c r="B185" s="76"/>
      <c r="C185" s="84" t="s">
        <v>88</v>
      </c>
      <c r="D185" s="84"/>
      <c r="E185" s="85"/>
      <c r="F185" s="85">
        <f>SUM(F182:F184)</f>
        <v>9.4600000000000009</v>
      </c>
      <c r="G185" s="128">
        <f t="shared" ref="G185:K185" si="107">SUM(G182:G184)</f>
        <v>0</v>
      </c>
      <c r="H185" s="85">
        <f t="shared" si="107"/>
        <v>9.4600000000000009</v>
      </c>
      <c r="I185" s="128">
        <f t="shared" si="107"/>
        <v>0</v>
      </c>
      <c r="J185" s="128">
        <f t="shared" si="107"/>
        <v>0</v>
      </c>
      <c r="K185" s="128">
        <f t="shared" si="107"/>
        <v>0</v>
      </c>
      <c r="L185" s="89">
        <f t="shared" si="106"/>
        <v>9.4600000000000009</v>
      </c>
    </row>
    <row r="186" spans="1:12" x14ac:dyDescent="0.25">
      <c r="A186" s="125"/>
      <c r="B186" s="77" t="s">
        <v>113</v>
      </c>
      <c r="C186" s="77"/>
      <c r="D186" s="77"/>
      <c r="E186" s="20"/>
      <c r="F186" s="20">
        <f>F185</f>
        <v>9.4600000000000009</v>
      </c>
      <c r="G186" s="129">
        <f t="shared" ref="G186:K186" si="108">G185</f>
        <v>0</v>
      </c>
      <c r="H186" s="20">
        <f t="shared" si="108"/>
        <v>9.4600000000000009</v>
      </c>
      <c r="I186" s="129">
        <f t="shared" si="108"/>
        <v>0</v>
      </c>
      <c r="J186" s="129">
        <f t="shared" si="108"/>
        <v>0</v>
      </c>
      <c r="K186" s="129">
        <f t="shared" si="108"/>
        <v>0</v>
      </c>
      <c r="L186" s="22">
        <f t="shared" si="106"/>
        <v>9.4600000000000009</v>
      </c>
    </row>
    <row r="187" spans="1:12" x14ac:dyDescent="0.25">
      <c r="A187" s="125"/>
      <c r="B187" s="126" t="s">
        <v>36</v>
      </c>
      <c r="C187" s="122" t="s">
        <v>69</v>
      </c>
      <c r="D187" s="122" t="s">
        <v>190</v>
      </c>
      <c r="E187" s="29"/>
      <c r="F187" s="127">
        <v>2</v>
      </c>
      <c r="G187" s="110"/>
      <c r="H187" s="86">
        <f>SUM(F187:G187)</f>
        <v>2</v>
      </c>
      <c r="I187" s="110"/>
      <c r="J187" s="110"/>
      <c r="K187" s="133">
        <f>SUM(I187:J187)</f>
        <v>0</v>
      </c>
      <c r="L187" s="132">
        <f>E187+H187+K187</f>
        <v>2</v>
      </c>
    </row>
    <row r="188" spans="1:12" x14ac:dyDescent="0.25">
      <c r="A188" s="125"/>
      <c r="B188" s="126"/>
      <c r="C188" s="122"/>
      <c r="D188" s="131" t="s">
        <v>85</v>
      </c>
      <c r="E188" s="29"/>
      <c r="F188" s="127">
        <v>2.33</v>
      </c>
      <c r="G188" s="110"/>
      <c r="H188" s="86">
        <f t="shared" ref="H188:H191" si="109">SUM(F188:G188)</f>
        <v>2.33</v>
      </c>
      <c r="I188" s="110"/>
      <c r="J188" s="110"/>
      <c r="K188" s="133">
        <f t="shared" ref="K188:K191" si="110">SUM(I188:J188)</f>
        <v>0</v>
      </c>
      <c r="L188" s="132">
        <f t="shared" ref="L188:L191" si="111">E188+H188+K188</f>
        <v>2.33</v>
      </c>
    </row>
    <row r="189" spans="1:12" x14ac:dyDescent="0.25">
      <c r="A189" s="125"/>
      <c r="B189" s="126"/>
      <c r="C189" s="122"/>
      <c r="D189" s="131" t="s">
        <v>97</v>
      </c>
      <c r="E189" s="29"/>
      <c r="F189" s="127">
        <v>0.75</v>
      </c>
      <c r="G189" s="110"/>
      <c r="H189" s="86">
        <f t="shared" si="109"/>
        <v>0.75</v>
      </c>
      <c r="I189" s="110"/>
      <c r="J189" s="110"/>
      <c r="K189" s="133">
        <f t="shared" si="110"/>
        <v>0</v>
      </c>
      <c r="L189" s="132">
        <f t="shared" si="111"/>
        <v>0.75</v>
      </c>
    </row>
    <row r="190" spans="1:12" x14ac:dyDescent="0.25">
      <c r="A190" s="125"/>
      <c r="B190" s="126"/>
      <c r="C190" s="122"/>
      <c r="D190" s="131" t="s">
        <v>86</v>
      </c>
      <c r="E190" s="29"/>
      <c r="F190" s="127">
        <v>6.32</v>
      </c>
      <c r="G190" s="110"/>
      <c r="H190" s="86">
        <f t="shared" si="109"/>
        <v>6.32</v>
      </c>
      <c r="I190" s="110"/>
      <c r="J190" s="110"/>
      <c r="K190" s="133">
        <f t="shared" si="110"/>
        <v>0</v>
      </c>
      <c r="L190" s="132">
        <f t="shared" si="111"/>
        <v>6.32</v>
      </c>
    </row>
    <row r="191" spans="1:12" ht="12" customHeight="1" x14ac:dyDescent="0.25">
      <c r="A191" s="125"/>
      <c r="B191" s="126"/>
      <c r="C191" s="122"/>
      <c r="D191" s="131" t="s">
        <v>112</v>
      </c>
      <c r="E191" s="29"/>
      <c r="F191" s="127">
        <v>7.91</v>
      </c>
      <c r="G191" s="110"/>
      <c r="H191" s="86">
        <f t="shared" si="109"/>
        <v>7.91</v>
      </c>
      <c r="I191" s="110"/>
      <c r="J191" s="110"/>
      <c r="K191" s="133">
        <f t="shared" si="110"/>
        <v>0</v>
      </c>
      <c r="L191" s="132">
        <f t="shared" si="111"/>
        <v>7.91</v>
      </c>
    </row>
    <row r="192" spans="1:12" x14ac:dyDescent="0.25">
      <c r="A192" s="125"/>
      <c r="B192" s="76"/>
      <c r="C192" s="84" t="s">
        <v>88</v>
      </c>
      <c r="D192" s="84"/>
      <c r="E192" s="128">
        <f>SUM(E187:E191)</f>
        <v>0</v>
      </c>
      <c r="F192" s="85">
        <f t="shared" ref="F192:K192" si="112">SUM(F187:F191)</f>
        <v>19.310000000000002</v>
      </c>
      <c r="G192" s="128">
        <f t="shared" si="112"/>
        <v>0</v>
      </c>
      <c r="H192" s="85">
        <f t="shared" si="112"/>
        <v>19.310000000000002</v>
      </c>
      <c r="I192" s="128">
        <f t="shared" si="112"/>
        <v>0</v>
      </c>
      <c r="J192" s="128">
        <f t="shared" si="112"/>
        <v>0</v>
      </c>
      <c r="K192" s="128">
        <f t="shared" si="112"/>
        <v>0</v>
      </c>
      <c r="L192" s="89">
        <f>E192+H192+K192</f>
        <v>19.310000000000002</v>
      </c>
    </row>
    <row r="193" spans="1:12" x14ac:dyDescent="0.25">
      <c r="A193" s="125"/>
      <c r="B193" s="77" t="s">
        <v>114</v>
      </c>
      <c r="C193" s="77"/>
      <c r="D193" s="77"/>
      <c r="E193" s="129">
        <f>E192</f>
        <v>0</v>
      </c>
      <c r="F193" s="20">
        <f t="shared" ref="F193:K193" si="113">F192</f>
        <v>19.310000000000002</v>
      </c>
      <c r="G193" s="129">
        <f t="shared" si="113"/>
        <v>0</v>
      </c>
      <c r="H193" s="20">
        <f t="shared" si="113"/>
        <v>19.310000000000002</v>
      </c>
      <c r="I193" s="129">
        <f t="shared" si="113"/>
        <v>0</v>
      </c>
      <c r="J193" s="129">
        <f t="shared" si="113"/>
        <v>0</v>
      </c>
      <c r="K193" s="129">
        <f t="shared" si="113"/>
        <v>0</v>
      </c>
      <c r="L193" s="22">
        <f>E193+H193+K193</f>
        <v>19.310000000000002</v>
      </c>
    </row>
    <row r="194" spans="1:12" x14ac:dyDescent="0.25">
      <c r="A194" s="125"/>
      <c r="B194" s="126" t="s">
        <v>37</v>
      </c>
      <c r="C194" s="122" t="s">
        <v>69</v>
      </c>
      <c r="D194" s="131" t="s">
        <v>187</v>
      </c>
      <c r="E194" s="29"/>
      <c r="F194" s="127">
        <v>1.67</v>
      </c>
      <c r="G194" s="110"/>
      <c r="H194" s="86">
        <f>SUM(F194:G194)</f>
        <v>1.67</v>
      </c>
      <c r="I194" s="110"/>
      <c r="J194" s="110"/>
      <c r="K194" s="133">
        <f>SUM(I194:J194)</f>
        <v>0</v>
      </c>
      <c r="L194" s="87">
        <f>E194+H194+K194</f>
        <v>1.67</v>
      </c>
    </row>
    <row r="195" spans="1:12" x14ac:dyDescent="0.25">
      <c r="A195" s="125"/>
      <c r="B195" s="76"/>
      <c r="C195" s="84" t="s">
        <v>88</v>
      </c>
      <c r="D195" s="84"/>
      <c r="E195" s="128">
        <f>E194</f>
        <v>0</v>
      </c>
      <c r="F195" s="85">
        <f t="shared" ref="F195:K196" si="114">F194</f>
        <v>1.67</v>
      </c>
      <c r="G195" s="128">
        <f t="shared" si="114"/>
        <v>0</v>
      </c>
      <c r="H195" s="85">
        <f t="shared" si="114"/>
        <v>1.67</v>
      </c>
      <c r="I195" s="128">
        <f t="shared" si="114"/>
        <v>0</v>
      </c>
      <c r="J195" s="128">
        <f t="shared" si="114"/>
        <v>0</v>
      </c>
      <c r="K195" s="128">
        <f t="shared" si="114"/>
        <v>0</v>
      </c>
      <c r="L195" s="89">
        <f t="shared" ref="L195:L196" si="115">E195+H195+K195</f>
        <v>1.67</v>
      </c>
    </row>
    <row r="196" spans="1:12" x14ac:dyDescent="0.25">
      <c r="A196" s="125"/>
      <c r="B196" s="77" t="s">
        <v>115</v>
      </c>
      <c r="C196" s="77"/>
      <c r="D196" s="77"/>
      <c r="E196" s="129">
        <f>E195</f>
        <v>0</v>
      </c>
      <c r="F196" s="20">
        <f t="shared" si="114"/>
        <v>1.67</v>
      </c>
      <c r="G196" s="129">
        <f t="shared" si="114"/>
        <v>0</v>
      </c>
      <c r="H196" s="20">
        <f t="shared" si="114"/>
        <v>1.67</v>
      </c>
      <c r="I196" s="129">
        <f t="shared" si="114"/>
        <v>0</v>
      </c>
      <c r="J196" s="129">
        <f t="shared" si="114"/>
        <v>0</v>
      </c>
      <c r="K196" s="129">
        <f t="shared" si="114"/>
        <v>0</v>
      </c>
      <c r="L196" s="22">
        <f t="shared" si="115"/>
        <v>1.67</v>
      </c>
    </row>
    <row r="197" spans="1:12" x14ac:dyDescent="0.25">
      <c r="A197" s="125"/>
      <c r="B197" s="126" t="s">
        <v>172</v>
      </c>
      <c r="C197" s="122" t="s">
        <v>69</v>
      </c>
      <c r="D197" s="131" t="s">
        <v>76</v>
      </c>
      <c r="E197" s="29"/>
      <c r="F197" s="110"/>
      <c r="G197" s="110"/>
      <c r="H197" s="133">
        <f>SUM(F197:G197)</f>
        <v>0</v>
      </c>
      <c r="I197" s="127">
        <v>5.79</v>
      </c>
      <c r="J197" s="110"/>
      <c r="K197" s="86">
        <f>SUM(I197:J197)</f>
        <v>5.79</v>
      </c>
      <c r="L197" s="87">
        <f>E197+H197+K197</f>
        <v>5.79</v>
      </c>
    </row>
    <row r="198" spans="1:12" x14ac:dyDescent="0.25">
      <c r="A198" s="125"/>
      <c r="B198" s="76"/>
      <c r="C198" s="84" t="s">
        <v>88</v>
      </c>
      <c r="D198" s="84"/>
      <c r="E198" s="128">
        <f>E197</f>
        <v>0</v>
      </c>
      <c r="F198" s="128">
        <f t="shared" ref="F198:K199" si="116">F197</f>
        <v>0</v>
      </c>
      <c r="G198" s="128">
        <f t="shared" si="116"/>
        <v>0</v>
      </c>
      <c r="H198" s="128">
        <f t="shared" si="116"/>
        <v>0</v>
      </c>
      <c r="I198" s="85">
        <f t="shared" si="116"/>
        <v>5.79</v>
      </c>
      <c r="J198" s="128">
        <f t="shared" si="116"/>
        <v>0</v>
      </c>
      <c r="K198" s="85">
        <f t="shared" si="116"/>
        <v>5.79</v>
      </c>
      <c r="L198" s="89">
        <f>E198+H198+K198</f>
        <v>5.79</v>
      </c>
    </row>
    <row r="199" spans="1:12" x14ac:dyDescent="0.25">
      <c r="A199" s="125"/>
      <c r="B199" s="77" t="s">
        <v>181</v>
      </c>
      <c r="C199" s="77"/>
      <c r="D199" s="77"/>
      <c r="E199" s="129">
        <f>E198</f>
        <v>0</v>
      </c>
      <c r="F199" s="129">
        <f t="shared" si="116"/>
        <v>0</v>
      </c>
      <c r="G199" s="129">
        <f t="shared" si="116"/>
        <v>0</v>
      </c>
      <c r="H199" s="129">
        <f t="shared" si="116"/>
        <v>0</v>
      </c>
      <c r="I199" s="20">
        <f t="shared" si="116"/>
        <v>5.79</v>
      </c>
      <c r="J199" s="129">
        <f t="shared" si="116"/>
        <v>0</v>
      </c>
      <c r="K199" s="20">
        <f t="shared" si="116"/>
        <v>5.79</v>
      </c>
      <c r="L199" s="22">
        <f>E199+H199+K199</f>
        <v>5.79</v>
      </c>
    </row>
    <row r="200" spans="1:12" x14ac:dyDescent="0.25">
      <c r="A200" s="90" t="s">
        <v>38</v>
      </c>
      <c r="B200" s="79"/>
      <c r="C200" s="79"/>
      <c r="D200" s="79"/>
      <c r="E200" s="130">
        <f>E186+E193+E196+E199</f>
        <v>0</v>
      </c>
      <c r="F200" s="80">
        <f t="shared" ref="F200:K200" si="117">F186+F193+F196+F199</f>
        <v>30.440000000000005</v>
      </c>
      <c r="G200" s="130">
        <f t="shared" si="117"/>
        <v>0</v>
      </c>
      <c r="H200" s="80">
        <f t="shared" si="117"/>
        <v>30.440000000000005</v>
      </c>
      <c r="I200" s="80">
        <f t="shared" si="117"/>
        <v>5.79</v>
      </c>
      <c r="J200" s="130">
        <f t="shared" si="117"/>
        <v>0</v>
      </c>
      <c r="K200" s="80">
        <f t="shared" si="117"/>
        <v>5.79</v>
      </c>
      <c r="L200" s="91">
        <f>E200+H200+K200</f>
        <v>36.230000000000004</v>
      </c>
    </row>
    <row r="201" spans="1:12" x14ac:dyDescent="0.25">
      <c r="A201" s="125" t="s">
        <v>39</v>
      </c>
      <c r="B201" s="126" t="s">
        <v>40</v>
      </c>
      <c r="C201" s="122" t="s">
        <v>69</v>
      </c>
      <c r="D201" s="122" t="s">
        <v>75</v>
      </c>
      <c r="E201" s="29"/>
      <c r="F201" s="110"/>
      <c r="G201" s="110"/>
      <c r="H201" s="133">
        <f>SUM(F201:G201)</f>
        <v>0</v>
      </c>
      <c r="I201" s="110"/>
      <c r="J201" s="127">
        <v>8.06</v>
      </c>
      <c r="K201" s="86">
        <f>SUM(I201:J201)</f>
        <v>8.06</v>
      </c>
      <c r="L201" s="87">
        <f>E201+H201+K201</f>
        <v>8.06</v>
      </c>
    </row>
    <row r="202" spans="1:12" x14ac:dyDescent="0.25">
      <c r="A202" s="125"/>
      <c r="B202" s="76"/>
      <c r="C202" s="84" t="s">
        <v>88</v>
      </c>
      <c r="D202" s="84"/>
      <c r="E202" s="128">
        <f>E201</f>
        <v>0</v>
      </c>
      <c r="F202" s="128">
        <f t="shared" ref="F202:K202" si="118">F201</f>
        <v>0</v>
      </c>
      <c r="G202" s="128">
        <f t="shared" si="118"/>
        <v>0</v>
      </c>
      <c r="H202" s="128">
        <f t="shared" si="118"/>
        <v>0</v>
      </c>
      <c r="I202" s="128">
        <f t="shared" si="118"/>
        <v>0</v>
      </c>
      <c r="J202" s="85">
        <f t="shared" si="118"/>
        <v>8.06</v>
      </c>
      <c r="K202" s="85">
        <f t="shared" si="118"/>
        <v>8.06</v>
      </c>
      <c r="L202" s="89">
        <f t="shared" ref="L202:L207" si="119">E202+H202+K202</f>
        <v>8.06</v>
      </c>
    </row>
    <row r="203" spans="1:12" x14ac:dyDescent="0.25">
      <c r="A203" s="125"/>
      <c r="B203" s="126"/>
      <c r="C203" s="122" t="s">
        <v>68</v>
      </c>
      <c r="D203" s="122" t="s">
        <v>75</v>
      </c>
      <c r="E203" s="29"/>
      <c r="F203" s="110"/>
      <c r="G203" s="110"/>
      <c r="H203" s="133">
        <f>SUM(F203:G203)</f>
        <v>0</v>
      </c>
      <c r="I203" s="127">
        <v>29.99</v>
      </c>
      <c r="J203" s="127">
        <v>149.71</v>
      </c>
      <c r="K203" s="86">
        <f>SUM(I203:J203)</f>
        <v>179.70000000000002</v>
      </c>
      <c r="L203" s="132">
        <f t="shared" si="119"/>
        <v>179.70000000000002</v>
      </c>
    </row>
    <row r="204" spans="1:12" x14ac:dyDescent="0.25">
      <c r="A204" s="125"/>
      <c r="B204" s="126"/>
      <c r="C204" s="122"/>
      <c r="D204" s="122" t="s">
        <v>89</v>
      </c>
      <c r="E204" s="29"/>
      <c r="F204" s="110"/>
      <c r="G204" s="110"/>
      <c r="H204" s="133">
        <f t="shared" ref="H204:H205" si="120">SUM(F204:G204)</f>
        <v>0</v>
      </c>
      <c r="I204" s="127"/>
      <c r="J204" s="127">
        <v>91.71</v>
      </c>
      <c r="K204" s="86">
        <f t="shared" ref="K204:K205" si="121">SUM(I204:J204)</f>
        <v>91.71</v>
      </c>
      <c r="L204" s="132">
        <f t="shared" si="119"/>
        <v>91.71</v>
      </c>
    </row>
    <row r="205" spans="1:12" x14ac:dyDescent="0.25">
      <c r="A205" s="125"/>
      <c r="B205" s="126"/>
      <c r="C205" s="122"/>
      <c r="D205" s="131" t="s">
        <v>77</v>
      </c>
      <c r="E205" s="29"/>
      <c r="F205" s="110"/>
      <c r="G205" s="110"/>
      <c r="H205" s="133">
        <f t="shared" si="120"/>
        <v>0</v>
      </c>
      <c r="I205" s="127"/>
      <c r="J205" s="127">
        <v>15.64</v>
      </c>
      <c r="K205" s="86">
        <f t="shared" si="121"/>
        <v>15.64</v>
      </c>
      <c r="L205" s="132">
        <f t="shared" si="119"/>
        <v>15.64</v>
      </c>
    </row>
    <row r="206" spans="1:12" x14ac:dyDescent="0.25">
      <c r="A206" s="125"/>
      <c r="B206" s="76"/>
      <c r="C206" s="84" t="s">
        <v>73</v>
      </c>
      <c r="D206" s="84"/>
      <c r="E206" s="128">
        <f>SUM(E203:E205)</f>
        <v>0</v>
      </c>
      <c r="F206" s="128">
        <f t="shared" ref="F206:K206" si="122">SUM(F203:F205)</f>
        <v>0</v>
      </c>
      <c r="G206" s="128">
        <f t="shared" si="122"/>
        <v>0</v>
      </c>
      <c r="H206" s="128">
        <f t="shared" si="122"/>
        <v>0</v>
      </c>
      <c r="I206" s="85">
        <f t="shared" si="122"/>
        <v>29.99</v>
      </c>
      <c r="J206" s="85">
        <f t="shared" si="122"/>
        <v>257.06</v>
      </c>
      <c r="K206" s="85">
        <f t="shared" si="122"/>
        <v>287.05</v>
      </c>
      <c r="L206" s="89">
        <f t="shared" si="119"/>
        <v>287.05</v>
      </c>
    </row>
    <row r="207" spans="1:12" x14ac:dyDescent="0.25">
      <c r="A207" s="125"/>
      <c r="B207" s="77" t="s">
        <v>116</v>
      </c>
      <c r="C207" s="77"/>
      <c r="D207" s="77"/>
      <c r="E207" s="129">
        <f>E202+E206</f>
        <v>0</v>
      </c>
      <c r="F207" s="129">
        <f t="shared" ref="F207:K207" si="123">F202+F206</f>
        <v>0</v>
      </c>
      <c r="G207" s="129">
        <f t="shared" si="123"/>
        <v>0</v>
      </c>
      <c r="H207" s="129">
        <f t="shared" si="123"/>
        <v>0</v>
      </c>
      <c r="I207" s="20">
        <f t="shared" si="123"/>
        <v>29.99</v>
      </c>
      <c r="J207" s="20">
        <f t="shared" si="123"/>
        <v>265.12</v>
      </c>
      <c r="K207" s="20">
        <f t="shared" si="123"/>
        <v>295.11</v>
      </c>
      <c r="L207" s="22">
        <f t="shared" si="119"/>
        <v>295.11</v>
      </c>
    </row>
    <row r="208" spans="1:12" x14ac:dyDescent="0.25">
      <c r="A208" s="125"/>
      <c r="B208" s="126" t="s">
        <v>41</v>
      </c>
      <c r="C208" s="122" t="s">
        <v>69</v>
      </c>
      <c r="D208" s="131" t="s">
        <v>98</v>
      </c>
      <c r="E208" s="29"/>
      <c r="F208" s="110"/>
      <c r="G208" s="110"/>
      <c r="H208" s="133">
        <f>SUM(F208:G208)</f>
        <v>0</v>
      </c>
      <c r="I208" s="110"/>
      <c r="J208" s="127">
        <v>29.96</v>
      </c>
      <c r="K208" s="86">
        <f>SUM(I208:J208)</f>
        <v>29.96</v>
      </c>
      <c r="L208" s="87">
        <f>E208+H208+K208</f>
        <v>29.96</v>
      </c>
    </row>
    <row r="209" spans="1:12" x14ac:dyDescent="0.25">
      <c r="A209" s="125"/>
      <c r="B209" s="76"/>
      <c r="C209" s="84" t="s">
        <v>88</v>
      </c>
      <c r="D209" s="84"/>
      <c r="E209" s="128">
        <f>E208</f>
        <v>0</v>
      </c>
      <c r="F209" s="128">
        <f t="shared" ref="F209:K210" si="124">F208</f>
        <v>0</v>
      </c>
      <c r="G209" s="128">
        <f t="shared" si="124"/>
        <v>0</v>
      </c>
      <c r="H209" s="128">
        <f t="shared" si="124"/>
        <v>0</v>
      </c>
      <c r="I209" s="128">
        <f t="shared" si="124"/>
        <v>0</v>
      </c>
      <c r="J209" s="85">
        <f t="shared" si="124"/>
        <v>29.96</v>
      </c>
      <c r="K209" s="85">
        <f t="shared" si="124"/>
        <v>29.96</v>
      </c>
      <c r="L209" s="89">
        <f t="shared" ref="L209:L211" si="125">E209+H209+K209</f>
        <v>29.96</v>
      </c>
    </row>
    <row r="210" spans="1:12" x14ac:dyDescent="0.25">
      <c r="A210" s="125"/>
      <c r="B210" s="77" t="s">
        <v>143</v>
      </c>
      <c r="C210" s="77"/>
      <c r="D210" s="77"/>
      <c r="E210" s="129">
        <f>E209</f>
        <v>0</v>
      </c>
      <c r="F210" s="129">
        <f t="shared" si="124"/>
        <v>0</v>
      </c>
      <c r="G210" s="129">
        <f t="shared" si="124"/>
        <v>0</v>
      </c>
      <c r="H210" s="129">
        <f t="shared" si="124"/>
        <v>0</v>
      </c>
      <c r="I210" s="129">
        <f t="shared" si="124"/>
        <v>0</v>
      </c>
      <c r="J210" s="20">
        <f t="shared" si="124"/>
        <v>29.96</v>
      </c>
      <c r="K210" s="20">
        <f t="shared" si="124"/>
        <v>29.96</v>
      </c>
      <c r="L210" s="22">
        <f t="shared" si="125"/>
        <v>29.96</v>
      </c>
    </row>
    <row r="211" spans="1:12" x14ac:dyDescent="0.25">
      <c r="A211" s="90" t="s">
        <v>42</v>
      </c>
      <c r="B211" s="79"/>
      <c r="C211" s="79"/>
      <c r="D211" s="79"/>
      <c r="E211" s="130">
        <f>E207+E210</f>
        <v>0</v>
      </c>
      <c r="F211" s="130">
        <f t="shared" ref="F211:K211" si="126">F207+F210</f>
        <v>0</v>
      </c>
      <c r="G211" s="130">
        <f t="shared" si="126"/>
        <v>0</v>
      </c>
      <c r="H211" s="130">
        <f t="shared" si="126"/>
        <v>0</v>
      </c>
      <c r="I211" s="80">
        <f t="shared" si="126"/>
        <v>29.99</v>
      </c>
      <c r="J211" s="80">
        <f t="shared" si="126"/>
        <v>295.08</v>
      </c>
      <c r="K211" s="80">
        <f t="shared" si="126"/>
        <v>325.07</v>
      </c>
      <c r="L211" s="91">
        <f t="shared" si="125"/>
        <v>325.07</v>
      </c>
    </row>
    <row r="212" spans="1:12" x14ac:dyDescent="0.25">
      <c r="A212" s="125" t="s">
        <v>43</v>
      </c>
      <c r="B212" s="126" t="s">
        <v>44</v>
      </c>
      <c r="C212" s="122" t="s">
        <v>69</v>
      </c>
      <c r="D212" s="131" t="s">
        <v>191</v>
      </c>
      <c r="E212" s="29"/>
      <c r="F212" s="112">
        <v>12</v>
      </c>
      <c r="G212" s="112"/>
      <c r="H212" s="86">
        <f>SUM(F212:G212)</f>
        <v>12</v>
      </c>
      <c r="I212" s="110"/>
      <c r="J212" s="110"/>
      <c r="K212" s="133">
        <f>SUM(I212:J212)</f>
        <v>0</v>
      </c>
      <c r="L212" s="132">
        <f>E212+H212+K212</f>
        <v>12</v>
      </c>
    </row>
    <row r="213" spans="1:12" x14ac:dyDescent="0.25">
      <c r="A213" s="125"/>
      <c r="B213" s="126"/>
      <c r="C213" s="122"/>
      <c r="D213" s="131" t="s">
        <v>85</v>
      </c>
      <c r="E213" s="29"/>
      <c r="F213" s="112">
        <v>34</v>
      </c>
      <c r="G213" s="112">
        <v>8</v>
      </c>
      <c r="H213" s="86">
        <f t="shared" ref="H213:H214" si="127">SUM(F213:G213)</f>
        <v>42</v>
      </c>
      <c r="I213" s="110"/>
      <c r="J213" s="110"/>
      <c r="K213" s="133">
        <f t="shared" ref="K213:K214" si="128">SUM(I213:J213)</f>
        <v>0</v>
      </c>
      <c r="L213" s="132">
        <f t="shared" ref="L213:L216" si="129">E213+H213+K213</f>
        <v>42</v>
      </c>
    </row>
    <row r="214" spans="1:12" x14ac:dyDescent="0.25">
      <c r="A214" s="125"/>
      <c r="B214" s="126"/>
      <c r="C214" s="122"/>
      <c r="D214" s="131" t="s">
        <v>117</v>
      </c>
      <c r="E214" s="29"/>
      <c r="F214" s="112">
        <v>12</v>
      </c>
      <c r="G214" s="112"/>
      <c r="H214" s="86">
        <f t="shared" si="127"/>
        <v>12</v>
      </c>
      <c r="I214" s="110"/>
      <c r="J214" s="110"/>
      <c r="K214" s="133">
        <f t="shared" si="128"/>
        <v>0</v>
      </c>
      <c r="L214" s="132">
        <f t="shared" si="129"/>
        <v>12</v>
      </c>
    </row>
    <row r="215" spans="1:12" x14ac:dyDescent="0.25">
      <c r="A215" s="125"/>
      <c r="B215" s="76"/>
      <c r="C215" s="84" t="s">
        <v>88</v>
      </c>
      <c r="D215" s="84"/>
      <c r="E215" s="128">
        <f>SUM(E212:E214)</f>
        <v>0</v>
      </c>
      <c r="F215" s="85">
        <f t="shared" ref="F215:K215" si="130">SUM(F212:F214)</f>
        <v>58</v>
      </c>
      <c r="G215" s="85">
        <f t="shared" si="130"/>
        <v>8</v>
      </c>
      <c r="H215" s="85">
        <f t="shared" si="130"/>
        <v>66</v>
      </c>
      <c r="I215" s="128">
        <f t="shared" si="130"/>
        <v>0</v>
      </c>
      <c r="J215" s="128">
        <f t="shared" si="130"/>
        <v>0</v>
      </c>
      <c r="K215" s="128">
        <f t="shared" si="130"/>
        <v>0</v>
      </c>
      <c r="L215" s="89">
        <f t="shared" si="129"/>
        <v>66</v>
      </c>
    </row>
    <row r="216" spans="1:12" x14ac:dyDescent="0.25">
      <c r="A216" s="125"/>
      <c r="B216" s="77" t="s">
        <v>118</v>
      </c>
      <c r="C216" s="77"/>
      <c r="D216" s="77"/>
      <c r="E216" s="129">
        <f>E215</f>
        <v>0</v>
      </c>
      <c r="F216" s="20">
        <f t="shared" ref="F216:K216" si="131">F215</f>
        <v>58</v>
      </c>
      <c r="G216" s="20">
        <f t="shared" si="131"/>
        <v>8</v>
      </c>
      <c r="H216" s="20">
        <f t="shared" si="131"/>
        <v>66</v>
      </c>
      <c r="I216" s="129">
        <f t="shared" si="131"/>
        <v>0</v>
      </c>
      <c r="J216" s="129">
        <f t="shared" si="131"/>
        <v>0</v>
      </c>
      <c r="K216" s="129">
        <f t="shared" si="131"/>
        <v>0</v>
      </c>
      <c r="L216" s="22">
        <f t="shared" si="129"/>
        <v>66</v>
      </c>
    </row>
    <row r="217" spans="1:12" x14ac:dyDescent="0.25">
      <c r="A217" s="125"/>
      <c r="B217" s="126" t="s">
        <v>45</v>
      </c>
      <c r="C217" s="122" t="s">
        <v>69</v>
      </c>
      <c r="D217" s="131" t="s">
        <v>192</v>
      </c>
      <c r="E217" s="29"/>
      <c r="F217" s="112">
        <v>10</v>
      </c>
      <c r="G217" s="112">
        <v>85</v>
      </c>
      <c r="H217" s="86">
        <f>SUM(F217:G217)</f>
        <v>95</v>
      </c>
      <c r="I217" s="110"/>
      <c r="J217" s="110"/>
      <c r="K217" s="133">
        <f>SUM(I217:J217)</f>
        <v>0</v>
      </c>
      <c r="L217" s="132">
        <f>E217+H217+K217</f>
        <v>95</v>
      </c>
    </row>
    <row r="218" spans="1:12" x14ac:dyDescent="0.25">
      <c r="A218" s="125"/>
      <c r="B218" s="126"/>
      <c r="C218" s="122"/>
      <c r="D218" s="131" t="s">
        <v>85</v>
      </c>
      <c r="E218" s="29"/>
      <c r="F218" s="112">
        <v>100</v>
      </c>
      <c r="G218" s="112"/>
      <c r="H218" s="86">
        <f t="shared" ref="H218:H219" si="132">SUM(F218:G218)</f>
        <v>100</v>
      </c>
      <c r="I218" s="110"/>
      <c r="J218" s="110"/>
      <c r="K218" s="133">
        <f t="shared" ref="K218:K219" si="133">SUM(I218:J218)</f>
        <v>0</v>
      </c>
      <c r="L218" s="132">
        <f t="shared" ref="L218:L221" si="134">E218+H218+K218</f>
        <v>100</v>
      </c>
    </row>
    <row r="219" spans="1:12" x14ac:dyDescent="0.25">
      <c r="A219" s="125"/>
      <c r="B219" s="126"/>
      <c r="C219" s="122"/>
      <c r="D219" s="131" t="s">
        <v>86</v>
      </c>
      <c r="E219" s="29"/>
      <c r="F219" s="112">
        <v>87</v>
      </c>
      <c r="G219" s="112">
        <v>1249</v>
      </c>
      <c r="H219" s="86">
        <f t="shared" si="132"/>
        <v>1336</v>
      </c>
      <c r="I219" s="110"/>
      <c r="J219" s="110"/>
      <c r="K219" s="133">
        <f t="shared" si="133"/>
        <v>0</v>
      </c>
      <c r="L219" s="132">
        <f t="shared" si="134"/>
        <v>1336</v>
      </c>
    </row>
    <row r="220" spans="1:12" x14ac:dyDescent="0.25">
      <c r="A220" s="125"/>
      <c r="B220" s="76"/>
      <c r="C220" s="84" t="s">
        <v>88</v>
      </c>
      <c r="D220" s="84"/>
      <c r="E220" s="128">
        <f>SUM(E217:E219)</f>
        <v>0</v>
      </c>
      <c r="F220" s="85">
        <f t="shared" ref="F220:K220" si="135">SUM(F217:F219)</f>
        <v>197</v>
      </c>
      <c r="G220" s="85">
        <f t="shared" si="135"/>
        <v>1334</v>
      </c>
      <c r="H220" s="85">
        <f t="shared" si="135"/>
        <v>1531</v>
      </c>
      <c r="I220" s="128">
        <f t="shared" si="135"/>
        <v>0</v>
      </c>
      <c r="J220" s="128">
        <f t="shared" si="135"/>
        <v>0</v>
      </c>
      <c r="K220" s="128">
        <f t="shared" si="135"/>
        <v>0</v>
      </c>
      <c r="L220" s="89">
        <f t="shared" si="134"/>
        <v>1531</v>
      </c>
    </row>
    <row r="221" spans="1:12" x14ac:dyDescent="0.25">
      <c r="A221" s="125"/>
      <c r="B221" s="77" t="s">
        <v>119</v>
      </c>
      <c r="C221" s="77"/>
      <c r="D221" s="77"/>
      <c r="E221" s="129">
        <f>E220</f>
        <v>0</v>
      </c>
      <c r="F221" s="20">
        <f t="shared" ref="F221:K221" si="136">F220</f>
        <v>197</v>
      </c>
      <c r="G221" s="20">
        <f t="shared" si="136"/>
        <v>1334</v>
      </c>
      <c r="H221" s="20">
        <f t="shared" si="136"/>
        <v>1531</v>
      </c>
      <c r="I221" s="129">
        <f t="shared" si="136"/>
        <v>0</v>
      </c>
      <c r="J221" s="129">
        <f t="shared" si="136"/>
        <v>0</v>
      </c>
      <c r="K221" s="129">
        <f t="shared" si="136"/>
        <v>0</v>
      </c>
      <c r="L221" s="22">
        <f t="shared" si="134"/>
        <v>1531</v>
      </c>
    </row>
    <row r="222" spans="1:12" x14ac:dyDescent="0.25">
      <c r="A222" s="125"/>
      <c r="B222" s="126" t="s">
        <v>46</v>
      </c>
      <c r="C222" s="122" t="s">
        <v>69</v>
      </c>
      <c r="D222" s="131" t="s">
        <v>192</v>
      </c>
      <c r="E222" s="29"/>
      <c r="F222" s="127">
        <v>21</v>
      </c>
      <c r="G222" s="127"/>
      <c r="H222" s="86">
        <f>SUM(F222:G222)</f>
        <v>21</v>
      </c>
      <c r="I222" s="110"/>
      <c r="J222" s="110"/>
      <c r="K222" s="133">
        <f>SUM(I222:J222)</f>
        <v>0</v>
      </c>
      <c r="L222" s="132">
        <f>E222+H222+K222</f>
        <v>21</v>
      </c>
    </row>
    <row r="223" spans="1:12" x14ac:dyDescent="0.25">
      <c r="A223" s="125"/>
      <c r="B223" s="126"/>
      <c r="C223" s="122"/>
      <c r="D223" s="131" t="s">
        <v>85</v>
      </c>
      <c r="E223" s="29"/>
      <c r="F223" s="127">
        <v>700</v>
      </c>
      <c r="G223" s="127">
        <v>29</v>
      </c>
      <c r="H223" s="86">
        <f t="shared" ref="H223:H225" si="137">SUM(F223:G223)</f>
        <v>729</v>
      </c>
      <c r="I223" s="110"/>
      <c r="J223" s="110"/>
      <c r="K223" s="133">
        <f t="shared" ref="K223:K225" si="138">SUM(I223:J223)</f>
        <v>0</v>
      </c>
      <c r="L223" s="132">
        <f t="shared" ref="L223:L227" si="139">E223+H223+K223</f>
        <v>729</v>
      </c>
    </row>
    <row r="224" spans="1:12" x14ac:dyDescent="0.25">
      <c r="A224" s="125"/>
      <c r="B224" s="126"/>
      <c r="C224" s="122"/>
      <c r="D224" s="131" t="s">
        <v>87</v>
      </c>
      <c r="E224" s="29"/>
      <c r="F224" s="127">
        <v>430</v>
      </c>
      <c r="G224" s="127"/>
      <c r="H224" s="86">
        <f t="shared" si="137"/>
        <v>430</v>
      </c>
      <c r="I224" s="110"/>
      <c r="J224" s="110"/>
      <c r="K224" s="133">
        <f t="shared" si="138"/>
        <v>0</v>
      </c>
      <c r="L224" s="132">
        <f t="shared" si="139"/>
        <v>430</v>
      </c>
    </row>
    <row r="225" spans="1:12" x14ac:dyDescent="0.25">
      <c r="A225" s="125"/>
      <c r="B225" s="126"/>
      <c r="C225" s="122"/>
      <c r="D225" s="131" t="s">
        <v>117</v>
      </c>
      <c r="E225" s="29"/>
      <c r="F225" s="127">
        <v>20</v>
      </c>
      <c r="G225" s="127"/>
      <c r="H225" s="86">
        <f t="shared" si="137"/>
        <v>20</v>
      </c>
      <c r="I225" s="110"/>
      <c r="J225" s="110"/>
      <c r="K225" s="133">
        <f t="shared" si="138"/>
        <v>0</v>
      </c>
      <c r="L225" s="132">
        <f t="shared" si="139"/>
        <v>20</v>
      </c>
    </row>
    <row r="226" spans="1:12" x14ac:dyDescent="0.25">
      <c r="A226" s="125"/>
      <c r="B226" s="76"/>
      <c r="C226" s="84" t="s">
        <v>88</v>
      </c>
      <c r="D226" s="84"/>
      <c r="E226" s="128">
        <f>SUM(E222:E225)</f>
        <v>0</v>
      </c>
      <c r="F226" s="85">
        <f t="shared" ref="F226:K226" si="140">SUM(F222:F225)</f>
        <v>1171</v>
      </c>
      <c r="G226" s="85">
        <f t="shared" si="140"/>
        <v>29</v>
      </c>
      <c r="H226" s="85">
        <f t="shared" si="140"/>
        <v>1200</v>
      </c>
      <c r="I226" s="128">
        <f t="shared" si="140"/>
        <v>0</v>
      </c>
      <c r="J226" s="128">
        <f t="shared" si="140"/>
        <v>0</v>
      </c>
      <c r="K226" s="128">
        <f t="shared" si="140"/>
        <v>0</v>
      </c>
      <c r="L226" s="89">
        <f t="shared" si="139"/>
        <v>1200</v>
      </c>
    </row>
    <row r="227" spans="1:12" x14ac:dyDescent="0.25">
      <c r="A227" s="125"/>
      <c r="B227" s="77" t="s">
        <v>120</v>
      </c>
      <c r="C227" s="77"/>
      <c r="D227" s="77"/>
      <c r="E227" s="129">
        <f>E226</f>
        <v>0</v>
      </c>
      <c r="F227" s="20">
        <f t="shared" ref="F227:K227" si="141">F226</f>
        <v>1171</v>
      </c>
      <c r="G227" s="20">
        <f t="shared" si="141"/>
        <v>29</v>
      </c>
      <c r="H227" s="20">
        <f t="shared" si="141"/>
        <v>1200</v>
      </c>
      <c r="I227" s="129">
        <f t="shared" si="141"/>
        <v>0</v>
      </c>
      <c r="J227" s="129">
        <f t="shared" si="141"/>
        <v>0</v>
      </c>
      <c r="K227" s="129">
        <f t="shared" si="141"/>
        <v>0</v>
      </c>
      <c r="L227" s="22">
        <f t="shared" si="139"/>
        <v>1200</v>
      </c>
    </row>
    <row r="228" spans="1:12" x14ac:dyDescent="0.25">
      <c r="A228" s="125"/>
      <c r="B228" s="126" t="s">
        <v>47</v>
      </c>
      <c r="C228" s="122" t="s">
        <v>69</v>
      </c>
      <c r="D228" s="131" t="s">
        <v>192</v>
      </c>
      <c r="E228" s="29"/>
      <c r="F228" s="127">
        <v>20</v>
      </c>
      <c r="G228" s="127"/>
      <c r="H228" s="86">
        <f>SUM(F228:G228)</f>
        <v>20</v>
      </c>
      <c r="I228" s="110"/>
      <c r="J228" s="110"/>
      <c r="K228" s="133">
        <f>SUM(I228:J228)</f>
        <v>0</v>
      </c>
      <c r="L228" s="132">
        <f>E228+H228+K228</f>
        <v>20</v>
      </c>
    </row>
    <row r="229" spans="1:12" x14ac:dyDescent="0.25">
      <c r="A229" s="125"/>
      <c r="B229" s="126"/>
      <c r="C229" s="122"/>
      <c r="D229" s="131" t="s">
        <v>85</v>
      </c>
      <c r="E229" s="29"/>
      <c r="F229" s="127">
        <v>242</v>
      </c>
      <c r="G229" s="127">
        <v>78</v>
      </c>
      <c r="H229" s="86">
        <f t="shared" ref="H229:H231" si="142">SUM(F229:G229)</f>
        <v>320</v>
      </c>
      <c r="I229" s="110"/>
      <c r="J229" s="110"/>
      <c r="K229" s="133">
        <f t="shared" ref="K229:K231" si="143">SUM(I229:J229)</f>
        <v>0</v>
      </c>
      <c r="L229" s="132">
        <f t="shared" ref="L229:L234" si="144">E229+H229+K229</f>
        <v>320</v>
      </c>
    </row>
    <row r="230" spans="1:12" x14ac:dyDescent="0.25">
      <c r="A230" s="125"/>
      <c r="B230" s="126"/>
      <c r="C230" s="122"/>
      <c r="D230" s="131" t="s">
        <v>117</v>
      </c>
      <c r="E230" s="29"/>
      <c r="F230" s="127">
        <v>21</v>
      </c>
      <c r="G230" s="127"/>
      <c r="H230" s="86">
        <f t="shared" si="142"/>
        <v>21</v>
      </c>
      <c r="I230" s="110"/>
      <c r="J230" s="110"/>
      <c r="K230" s="133">
        <f t="shared" si="143"/>
        <v>0</v>
      </c>
      <c r="L230" s="132">
        <f t="shared" si="144"/>
        <v>21</v>
      </c>
    </row>
    <row r="231" spans="1:12" x14ac:dyDescent="0.25">
      <c r="A231" s="125"/>
      <c r="B231" s="126"/>
      <c r="C231" s="122"/>
      <c r="D231" s="131" t="s">
        <v>121</v>
      </c>
      <c r="E231" s="29"/>
      <c r="F231" s="127"/>
      <c r="G231" s="127">
        <v>31</v>
      </c>
      <c r="H231" s="86">
        <f t="shared" si="142"/>
        <v>31</v>
      </c>
      <c r="I231" s="110"/>
      <c r="J231" s="110"/>
      <c r="K231" s="133">
        <f t="shared" si="143"/>
        <v>0</v>
      </c>
      <c r="L231" s="132">
        <f t="shared" si="144"/>
        <v>31</v>
      </c>
    </row>
    <row r="232" spans="1:12" x14ac:dyDescent="0.25">
      <c r="A232" s="125"/>
      <c r="B232" s="76"/>
      <c r="C232" s="84" t="s">
        <v>88</v>
      </c>
      <c r="D232" s="84"/>
      <c r="E232" s="128">
        <f>SUM(E228:E231)</f>
        <v>0</v>
      </c>
      <c r="F232" s="85">
        <f t="shared" ref="F232:K232" si="145">SUM(F228:F231)</f>
        <v>283</v>
      </c>
      <c r="G232" s="85">
        <f t="shared" si="145"/>
        <v>109</v>
      </c>
      <c r="H232" s="85">
        <f t="shared" si="145"/>
        <v>392</v>
      </c>
      <c r="I232" s="128">
        <f t="shared" si="145"/>
        <v>0</v>
      </c>
      <c r="J232" s="128">
        <f t="shared" si="145"/>
        <v>0</v>
      </c>
      <c r="K232" s="128">
        <f t="shared" si="145"/>
        <v>0</v>
      </c>
      <c r="L232" s="89">
        <f t="shared" si="144"/>
        <v>392</v>
      </c>
    </row>
    <row r="233" spans="1:12" x14ac:dyDescent="0.25">
      <c r="A233" s="125"/>
      <c r="B233" s="77" t="s">
        <v>122</v>
      </c>
      <c r="C233" s="77"/>
      <c r="D233" s="77"/>
      <c r="E233" s="129">
        <f>E232</f>
        <v>0</v>
      </c>
      <c r="F233" s="20">
        <f t="shared" ref="F233:K233" si="146">F232</f>
        <v>283</v>
      </c>
      <c r="G233" s="20">
        <f t="shared" si="146"/>
        <v>109</v>
      </c>
      <c r="H233" s="20">
        <f t="shared" si="146"/>
        <v>392</v>
      </c>
      <c r="I233" s="129">
        <f t="shared" si="146"/>
        <v>0</v>
      </c>
      <c r="J233" s="129">
        <f t="shared" si="146"/>
        <v>0</v>
      </c>
      <c r="K233" s="129">
        <f t="shared" si="146"/>
        <v>0</v>
      </c>
      <c r="L233" s="22">
        <f t="shared" si="144"/>
        <v>392</v>
      </c>
    </row>
    <row r="234" spans="1:12" x14ac:dyDescent="0.25">
      <c r="A234" s="90" t="s">
        <v>48</v>
      </c>
      <c r="B234" s="79"/>
      <c r="C234" s="79"/>
      <c r="D234" s="79"/>
      <c r="E234" s="130">
        <f>E216+E221+E227+E233</f>
        <v>0</v>
      </c>
      <c r="F234" s="80">
        <f t="shared" ref="F234:K234" si="147">F216+F221+F227+F233</f>
        <v>1709</v>
      </c>
      <c r="G234" s="80">
        <f t="shared" si="147"/>
        <v>1480</v>
      </c>
      <c r="H234" s="80">
        <f t="shared" si="147"/>
        <v>3189</v>
      </c>
      <c r="I234" s="130">
        <f t="shared" si="147"/>
        <v>0</v>
      </c>
      <c r="J234" s="130">
        <f t="shared" si="147"/>
        <v>0</v>
      </c>
      <c r="K234" s="130">
        <f t="shared" si="147"/>
        <v>0</v>
      </c>
      <c r="L234" s="91">
        <f t="shared" si="144"/>
        <v>3189</v>
      </c>
    </row>
    <row r="235" spans="1:12" x14ac:dyDescent="0.25">
      <c r="A235" s="125" t="s">
        <v>49</v>
      </c>
      <c r="B235" s="126" t="s">
        <v>49</v>
      </c>
      <c r="C235" s="122" t="s">
        <v>69</v>
      </c>
      <c r="D235" s="131" t="s">
        <v>193</v>
      </c>
      <c r="E235" s="36">
        <v>94.73</v>
      </c>
      <c r="F235" s="110"/>
      <c r="G235" s="110"/>
      <c r="H235" s="133">
        <f>SUM(F235:G235)</f>
        <v>0</v>
      </c>
      <c r="I235" s="110"/>
      <c r="J235" s="110"/>
      <c r="K235" s="133">
        <f>SUM(I235:J235)</f>
        <v>0</v>
      </c>
      <c r="L235" s="87">
        <f>E235+H235+K235</f>
        <v>94.73</v>
      </c>
    </row>
    <row r="236" spans="1:12" x14ac:dyDescent="0.25">
      <c r="A236" s="125"/>
      <c r="B236" s="76"/>
      <c r="C236" s="84" t="s">
        <v>88</v>
      </c>
      <c r="D236" s="84"/>
      <c r="E236" s="85">
        <f>E235</f>
        <v>94.73</v>
      </c>
      <c r="F236" s="128">
        <f t="shared" ref="F236:K236" si="148">F235</f>
        <v>0</v>
      </c>
      <c r="G236" s="128">
        <f t="shared" si="148"/>
        <v>0</v>
      </c>
      <c r="H236" s="128">
        <f t="shared" si="148"/>
        <v>0</v>
      </c>
      <c r="I236" s="128">
        <f t="shared" si="148"/>
        <v>0</v>
      </c>
      <c r="J236" s="128">
        <f t="shared" si="148"/>
        <v>0</v>
      </c>
      <c r="K236" s="128">
        <f t="shared" si="148"/>
        <v>0</v>
      </c>
      <c r="L236" s="89">
        <f>E236+H236+K236</f>
        <v>94.73</v>
      </c>
    </row>
    <row r="237" spans="1:12" x14ac:dyDescent="0.25">
      <c r="A237" s="125"/>
      <c r="B237" s="126"/>
      <c r="C237" s="122" t="s">
        <v>68</v>
      </c>
      <c r="D237" s="131" t="s">
        <v>111</v>
      </c>
      <c r="E237" s="29"/>
      <c r="F237" s="110"/>
      <c r="G237" s="127"/>
      <c r="H237" s="133">
        <f>SUM(F237:G237)</f>
        <v>0</v>
      </c>
      <c r="I237" s="127">
        <v>2.08</v>
      </c>
      <c r="J237" s="110"/>
      <c r="K237" s="86">
        <f>SUM(I237:J237)</f>
        <v>2.08</v>
      </c>
      <c r="L237" s="132">
        <f>E237+H237+K237</f>
        <v>2.08</v>
      </c>
    </row>
    <row r="238" spans="1:12" x14ac:dyDescent="0.25">
      <c r="A238" s="125"/>
      <c r="B238" s="126"/>
      <c r="C238" s="122"/>
      <c r="D238" s="131" t="s">
        <v>125</v>
      </c>
      <c r="E238" s="29"/>
      <c r="F238" s="110"/>
      <c r="G238" s="127">
        <v>1.49</v>
      </c>
      <c r="H238" s="86">
        <f t="shared" ref="H238:H248" si="149">SUM(F238:G238)</f>
        <v>1.49</v>
      </c>
      <c r="I238" s="127"/>
      <c r="J238" s="110"/>
      <c r="K238" s="133">
        <f t="shared" ref="K238:K248" si="150">SUM(I238:J238)</f>
        <v>0</v>
      </c>
      <c r="L238" s="132">
        <f t="shared" ref="L238:L251" si="151">E238+H238+K238</f>
        <v>1.49</v>
      </c>
    </row>
    <row r="239" spans="1:12" x14ac:dyDescent="0.25">
      <c r="A239" s="125"/>
      <c r="B239" s="126"/>
      <c r="C239" s="122"/>
      <c r="D239" s="131" t="s">
        <v>194</v>
      </c>
      <c r="E239" s="29"/>
      <c r="F239" s="110"/>
      <c r="G239" s="127"/>
      <c r="H239" s="133">
        <f t="shared" si="149"/>
        <v>0</v>
      </c>
      <c r="I239" s="127">
        <v>18.57</v>
      </c>
      <c r="J239" s="110"/>
      <c r="K239" s="86">
        <f t="shared" si="150"/>
        <v>18.57</v>
      </c>
      <c r="L239" s="132">
        <f t="shared" si="151"/>
        <v>18.57</v>
      </c>
    </row>
    <row r="240" spans="1:12" x14ac:dyDescent="0.25">
      <c r="A240" s="125"/>
      <c r="B240" s="126"/>
      <c r="C240" s="122"/>
      <c r="D240" s="131" t="s">
        <v>76</v>
      </c>
      <c r="E240" s="29"/>
      <c r="F240" s="110"/>
      <c r="G240" s="127"/>
      <c r="H240" s="133">
        <f t="shared" si="149"/>
        <v>0</v>
      </c>
      <c r="I240" s="127">
        <v>20</v>
      </c>
      <c r="J240" s="110"/>
      <c r="K240" s="86">
        <f t="shared" si="150"/>
        <v>20</v>
      </c>
      <c r="L240" s="132">
        <f t="shared" si="151"/>
        <v>20</v>
      </c>
    </row>
    <row r="241" spans="1:12" x14ac:dyDescent="0.25">
      <c r="A241" s="125"/>
      <c r="B241" s="126"/>
      <c r="C241" s="122"/>
      <c r="D241" s="131" t="s">
        <v>97</v>
      </c>
      <c r="E241" s="29"/>
      <c r="F241" s="110"/>
      <c r="G241" s="127"/>
      <c r="H241" s="133">
        <f t="shared" si="149"/>
        <v>0</v>
      </c>
      <c r="I241" s="127">
        <v>8.6999999999999993</v>
      </c>
      <c r="J241" s="110"/>
      <c r="K241" s="86">
        <f t="shared" si="150"/>
        <v>8.6999999999999993</v>
      </c>
      <c r="L241" s="132">
        <f t="shared" si="151"/>
        <v>8.6999999999999993</v>
      </c>
    </row>
    <row r="242" spans="1:12" x14ac:dyDescent="0.25">
      <c r="A242" s="125"/>
      <c r="B242" s="126"/>
      <c r="C242" s="122"/>
      <c r="D242" s="131" t="s">
        <v>87</v>
      </c>
      <c r="E242" s="29"/>
      <c r="F242" s="110"/>
      <c r="G242" s="127"/>
      <c r="H242" s="133">
        <f t="shared" si="149"/>
        <v>0</v>
      </c>
      <c r="I242" s="127">
        <v>16.5</v>
      </c>
      <c r="J242" s="110"/>
      <c r="K242" s="86">
        <f t="shared" si="150"/>
        <v>16.5</v>
      </c>
      <c r="L242" s="132">
        <f t="shared" si="151"/>
        <v>16.5</v>
      </c>
    </row>
    <row r="243" spans="1:12" x14ac:dyDescent="0.25">
      <c r="A243" s="125"/>
      <c r="B243" s="126"/>
      <c r="C243" s="122"/>
      <c r="D243" s="131" t="s">
        <v>134</v>
      </c>
      <c r="E243" s="29"/>
      <c r="F243" s="110"/>
      <c r="G243" s="127">
        <v>1.92</v>
      </c>
      <c r="H243" s="86">
        <f t="shared" si="149"/>
        <v>1.92</v>
      </c>
      <c r="I243" s="127"/>
      <c r="J243" s="110"/>
      <c r="K243" s="133">
        <f t="shared" si="150"/>
        <v>0</v>
      </c>
      <c r="L243" s="132">
        <f t="shared" si="151"/>
        <v>1.92</v>
      </c>
    </row>
    <row r="244" spans="1:12" x14ac:dyDescent="0.25">
      <c r="A244" s="125"/>
      <c r="B244" s="126"/>
      <c r="C244" s="122"/>
      <c r="D244" s="131" t="s">
        <v>127</v>
      </c>
      <c r="E244" s="29"/>
      <c r="F244" s="110"/>
      <c r="G244" s="127">
        <v>2.99</v>
      </c>
      <c r="H244" s="86">
        <f t="shared" si="149"/>
        <v>2.99</v>
      </c>
      <c r="I244" s="127"/>
      <c r="J244" s="110"/>
      <c r="K244" s="133">
        <f t="shared" si="150"/>
        <v>0</v>
      </c>
      <c r="L244" s="132">
        <f t="shared" si="151"/>
        <v>2.99</v>
      </c>
    </row>
    <row r="245" spans="1:12" x14ac:dyDescent="0.25">
      <c r="A245" s="125"/>
      <c r="B245" s="126"/>
      <c r="C245" s="122"/>
      <c r="D245" s="131" t="s">
        <v>187</v>
      </c>
      <c r="E245" s="29"/>
      <c r="F245" s="110"/>
      <c r="G245" s="127">
        <v>3.94</v>
      </c>
      <c r="H245" s="86">
        <f t="shared" si="149"/>
        <v>3.94</v>
      </c>
      <c r="I245" s="127"/>
      <c r="J245" s="110"/>
      <c r="K245" s="133">
        <f t="shared" si="150"/>
        <v>0</v>
      </c>
      <c r="L245" s="132">
        <f t="shared" si="151"/>
        <v>3.94</v>
      </c>
    </row>
    <row r="246" spans="1:12" x14ac:dyDescent="0.25">
      <c r="A246" s="125"/>
      <c r="B246" s="126"/>
      <c r="C246" s="122"/>
      <c r="D246" s="131" t="s">
        <v>77</v>
      </c>
      <c r="E246" s="29"/>
      <c r="F246" s="110"/>
      <c r="G246" s="127"/>
      <c r="H246" s="133">
        <f t="shared" si="149"/>
        <v>0</v>
      </c>
      <c r="I246" s="127">
        <v>12</v>
      </c>
      <c r="J246" s="110"/>
      <c r="K246" s="86">
        <f t="shared" si="150"/>
        <v>12</v>
      </c>
      <c r="L246" s="132">
        <f t="shared" si="151"/>
        <v>12</v>
      </c>
    </row>
    <row r="247" spans="1:12" x14ac:dyDescent="0.25">
      <c r="A247" s="125"/>
      <c r="B247" s="126"/>
      <c r="C247" s="122"/>
      <c r="D247" s="131" t="s">
        <v>124</v>
      </c>
      <c r="E247" s="29"/>
      <c r="F247" s="110"/>
      <c r="G247" s="127"/>
      <c r="H247" s="133">
        <f t="shared" si="149"/>
        <v>0</v>
      </c>
      <c r="I247" s="127">
        <v>51.55</v>
      </c>
      <c r="J247" s="110"/>
      <c r="K247" s="86">
        <f t="shared" si="150"/>
        <v>51.55</v>
      </c>
      <c r="L247" s="132">
        <f t="shared" si="151"/>
        <v>51.55</v>
      </c>
    </row>
    <row r="248" spans="1:12" x14ac:dyDescent="0.25">
      <c r="A248" s="125"/>
      <c r="B248" s="126"/>
      <c r="C248" s="122"/>
      <c r="D248" s="131" t="s">
        <v>183</v>
      </c>
      <c r="E248" s="29"/>
      <c r="F248" s="110"/>
      <c r="G248" s="127">
        <v>0.5</v>
      </c>
      <c r="H248" s="86">
        <f t="shared" si="149"/>
        <v>0.5</v>
      </c>
      <c r="I248" s="127"/>
      <c r="J248" s="110"/>
      <c r="K248" s="133">
        <f t="shared" si="150"/>
        <v>0</v>
      </c>
      <c r="L248" s="132">
        <f t="shared" si="151"/>
        <v>0.5</v>
      </c>
    </row>
    <row r="249" spans="1:12" x14ac:dyDescent="0.25">
      <c r="A249" s="125"/>
      <c r="B249" s="76"/>
      <c r="C249" s="84" t="s">
        <v>73</v>
      </c>
      <c r="D249" s="84"/>
      <c r="E249" s="128">
        <f>SUM(E237:E248)</f>
        <v>0</v>
      </c>
      <c r="F249" s="128">
        <f t="shared" ref="F249:K249" si="152">SUM(F237:F248)</f>
        <v>0</v>
      </c>
      <c r="G249" s="85">
        <f t="shared" si="152"/>
        <v>10.84</v>
      </c>
      <c r="H249" s="85">
        <f t="shared" si="152"/>
        <v>10.84</v>
      </c>
      <c r="I249" s="85">
        <f t="shared" si="152"/>
        <v>129.39999999999998</v>
      </c>
      <c r="J249" s="128">
        <f t="shared" si="152"/>
        <v>0</v>
      </c>
      <c r="K249" s="85">
        <f t="shared" si="152"/>
        <v>129.39999999999998</v>
      </c>
      <c r="L249" s="89">
        <f t="shared" si="151"/>
        <v>140.23999999999998</v>
      </c>
    </row>
    <row r="250" spans="1:12" x14ac:dyDescent="0.25">
      <c r="A250" s="125"/>
      <c r="B250" s="77" t="s">
        <v>50</v>
      </c>
      <c r="C250" s="77"/>
      <c r="D250" s="77"/>
      <c r="E250" s="20">
        <f>E236+E249</f>
        <v>94.73</v>
      </c>
      <c r="F250" s="129">
        <f t="shared" ref="F250:K250" si="153">F236+F249</f>
        <v>0</v>
      </c>
      <c r="G250" s="20">
        <f t="shared" si="153"/>
        <v>10.84</v>
      </c>
      <c r="H250" s="20">
        <f t="shared" si="153"/>
        <v>10.84</v>
      </c>
      <c r="I250" s="20">
        <f t="shared" si="153"/>
        <v>129.39999999999998</v>
      </c>
      <c r="J250" s="129">
        <f t="shared" si="153"/>
        <v>0</v>
      </c>
      <c r="K250" s="20">
        <f t="shared" si="153"/>
        <v>129.39999999999998</v>
      </c>
      <c r="L250" s="22">
        <f t="shared" si="151"/>
        <v>234.96999999999997</v>
      </c>
    </row>
    <row r="251" spans="1:12" x14ac:dyDescent="0.25">
      <c r="A251" s="90" t="s">
        <v>50</v>
      </c>
      <c r="B251" s="79"/>
      <c r="C251" s="79"/>
      <c r="D251" s="79"/>
      <c r="E251" s="80">
        <f>E250</f>
        <v>94.73</v>
      </c>
      <c r="F251" s="130">
        <f t="shared" ref="F251:K251" si="154">F250</f>
        <v>0</v>
      </c>
      <c r="G251" s="80">
        <f t="shared" si="154"/>
        <v>10.84</v>
      </c>
      <c r="H251" s="80">
        <f t="shared" si="154"/>
        <v>10.84</v>
      </c>
      <c r="I251" s="80">
        <f t="shared" si="154"/>
        <v>129.39999999999998</v>
      </c>
      <c r="J251" s="130">
        <f t="shared" si="154"/>
        <v>0</v>
      </c>
      <c r="K251" s="80">
        <f t="shared" si="154"/>
        <v>129.39999999999998</v>
      </c>
      <c r="L251" s="91">
        <f t="shared" si="151"/>
        <v>234.96999999999997</v>
      </c>
    </row>
    <row r="252" spans="1:12" x14ac:dyDescent="0.25">
      <c r="A252" s="125" t="s">
        <v>51</v>
      </c>
      <c r="B252" s="126" t="s">
        <v>51</v>
      </c>
      <c r="C252" s="122" t="s">
        <v>69</v>
      </c>
      <c r="D252" s="122" t="s">
        <v>126</v>
      </c>
      <c r="E252" s="29"/>
      <c r="F252" s="110"/>
      <c r="G252" s="110"/>
      <c r="H252" s="133">
        <f>SUM(F252:G252)</f>
        <v>0</v>
      </c>
      <c r="I252" s="110"/>
      <c r="J252" s="127">
        <v>0.05</v>
      </c>
      <c r="K252" s="86">
        <f>SUM(I252:J252)</f>
        <v>0.05</v>
      </c>
      <c r="L252" s="132">
        <f>E252+H252+K252</f>
        <v>0.05</v>
      </c>
    </row>
    <row r="253" spans="1:12" x14ac:dyDescent="0.25">
      <c r="A253" s="125"/>
      <c r="B253" s="126"/>
      <c r="C253" s="122"/>
      <c r="D253" s="131" t="s">
        <v>76</v>
      </c>
      <c r="E253" s="29"/>
      <c r="F253" s="110"/>
      <c r="G253" s="110"/>
      <c r="H253" s="133">
        <f t="shared" ref="H253:H254" si="155">SUM(F253:G253)</f>
        <v>0</v>
      </c>
      <c r="I253" s="110"/>
      <c r="J253" s="127">
        <v>0.23</v>
      </c>
      <c r="K253" s="86">
        <f t="shared" ref="K253:K254" si="156">SUM(I253:J253)</f>
        <v>0.23</v>
      </c>
      <c r="L253" s="132">
        <f t="shared" ref="L253:L255" si="157">E253+H253+K253</f>
        <v>0.23</v>
      </c>
    </row>
    <row r="254" spans="1:12" x14ac:dyDescent="0.25">
      <c r="A254" s="125"/>
      <c r="B254" s="126"/>
      <c r="C254" s="122"/>
      <c r="D254" s="131" t="s">
        <v>82</v>
      </c>
      <c r="E254" s="29"/>
      <c r="F254" s="110"/>
      <c r="G254" s="110"/>
      <c r="H254" s="133">
        <f t="shared" si="155"/>
        <v>0</v>
      </c>
      <c r="I254" s="110"/>
      <c r="J254" s="127">
        <v>0.04</v>
      </c>
      <c r="K254" s="86">
        <f t="shared" si="156"/>
        <v>0.04</v>
      </c>
      <c r="L254" s="132">
        <f t="shared" si="157"/>
        <v>0.04</v>
      </c>
    </row>
    <row r="255" spans="1:12" x14ac:dyDescent="0.25">
      <c r="A255" s="125"/>
      <c r="B255" s="76"/>
      <c r="C255" s="84" t="s">
        <v>88</v>
      </c>
      <c r="D255" s="84"/>
      <c r="E255" s="128">
        <f>SUM(E252:E254)</f>
        <v>0</v>
      </c>
      <c r="F255" s="128">
        <f t="shared" ref="F255:I255" si="158">SUM(F252:F254)</f>
        <v>0</v>
      </c>
      <c r="G255" s="128">
        <f t="shared" si="158"/>
        <v>0</v>
      </c>
      <c r="H255" s="128">
        <f t="shared" si="158"/>
        <v>0</v>
      </c>
      <c r="I255" s="128">
        <f t="shared" si="158"/>
        <v>0</v>
      </c>
      <c r="J255" s="85">
        <f>SUM(J252:J254)</f>
        <v>0.32</v>
      </c>
      <c r="K255" s="85">
        <f>SUM(K252:K254)</f>
        <v>0.32</v>
      </c>
      <c r="L255" s="89">
        <f t="shared" si="157"/>
        <v>0.32</v>
      </c>
    </row>
    <row r="256" spans="1:12" x14ac:dyDescent="0.25">
      <c r="A256" s="125"/>
      <c r="B256" s="126"/>
      <c r="C256" s="122" t="s">
        <v>68</v>
      </c>
      <c r="D256" s="131" t="s">
        <v>195</v>
      </c>
      <c r="E256" s="29"/>
      <c r="F256" s="110"/>
      <c r="G256" s="110"/>
      <c r="H256" s="133">
        <f>SUM(F256:G256)</f>
        <v>0</v>
      </c>
      <c r="I256" s="127"/>
      <c r="J256" s="127">
        <v>0.92999999999999994</v>
      </c>
      <c r="K256" s="86">
        <f>SUM(I256:J256)</f>
        <v>0.92999999999999994</v>
      </c>
      <c r="L256" s="132">
        <f>E256+H256+K256</f>
        <v>0.92999999999999994</v>
      </c>
    </row>
    <row r="257" spans="1:12" x14ac:dyDescent="0.25">
      <c r="A257" s="125"/>
      <c r="B257" s="126"/>
      <c r="C257" s="122"/>
      <c r="D257" s="131" t="s">
        <v>79</v>
      </c>
      <c r="E257" s="29"/>
      <c r="F257" s="110"/>
      <c r="G257" s="110"/>
      <c r="H257" s="133">
        <f t="shared" ref="H257:H309" si="159">SUM(F257:G257)</f>
        <v>0</v>
      </c>
      <c r="I257" s="127"/>
      <c r="J257" s="127">
        <v>5.58</v>
      </c>
      <c r="K257" s="86">
        <f t="shared" ref="K257:K309" si="160">SUM(I257:J257)</f>
        <v>5.58</v>
      </c>
      <c r="L257" s="132">
        <f t="shared" ref="L257:L312" si="161">E257+H257+K257</f>
        <v>5.58</v>
      </c>
    </row>
    <row r="258" spans="1:12" x14ac:dyDescent="0.25">
      <c r="A258" s="125"/>
      <c r="B258" s="126"/>
      <c r="C258" s="122"/>
      <c r="D258" s="131" t="s">
        <v>128</v>
      </c>
      <c r="E258" s="29"/>
      <c r="F258" s="110"/>
      <c r="G258" s="110"/>
      <c r="H258" s="133">
        <f t="shared" si="159"/>
        <v>0</v>
      </c>
      <c r="I258" s="127"/>
      <c r="J258" s="127">
        <v>1.43</v>
      </c>
      <c r="K258" s="86">
        <f t="shared" si="160"/>
        <v>1.43</v>
      </c>
      <c r="L258" s="132">
        <f t="shared" si="161"/>
        <v>1.43</v>
      </c>
    </row>
    <row r="259" spans="1:12" x14ac:dyDescent="0.25">
      <c r="A259" s="125"/>
      <c r="B259" s="126"/>
      <c r="C259" s="122"/>
      <c r="D259" s="131" t="s">
        <v>129</v>
      </c>
      <c r="E259" s="29"/>
      <c r="F259" s="110"/>
      <c r="G259" s="110"/>
      <c r="H259" s="133">
        <f t="shared" si="159"/>
        <v>0</v>
      </c>
      <c r="I259" s="127">
        <v>0.08</v>
      </c>
      <c r="J259" s="127">
        <v>0.1</v>
      </c>
      <c r="K259" s="86">
        <f t="shared" si="160"/>
        <v>0.18</v>
      </c>
      <c r="L259" s="132">
        <f t="shared" si="161"/>
        <v>0.18</v>
      </c>
    </row>
    <row r="260" spans="1:12" x14ac:dyDescent="0.25">
      <c r="A260" s="125"/>
      <c r="B260" s="126"/>
      <c r="C260" s="122"/>
      <c r="D260" s="131" t="s">
        <v>211</v>
      </c>
      <c r="E260" s="29"/>
      <c r="F260" s="110"/>
      <c r="G260" s="110"/>
      <c r="H260" s="133">
        <f t="shared" si="159"/>
        <v>0</v>
      </c>
      <c r="I260" s="127"/>
      <c r="J260" s="127">
        <v>0.8</v>
      </c>
      <c r="K260" s="86">
        <f t="shared" si="160"/>
        <v>0.8</v>
      </c>
      <c r="L260" s="132">
        <f t="shared" si="161"/>
        <v>0.8</v>
      </c>
    </row>
    <row r="261" spans="1:12" x14ac:dyDescent="0.25">
      <c r="A261" s="125"/>
      <c r="B261" s="126"/>
      <c r="C261" s="122"/>
      <c r="D261" s="131" t="s">
        <v>157</v>
      </c>
      <c r="E261" s="29"/>
      <c r="F261" s="110"/>
      <c r="G261" s="110"/>
      <c r="H261" s="133">
        <f t="shared" si="159"/>
        <v>0</v>
      </c>
      <c r="I261" s="127"/>
      <c r="J261" s="127">
        <v>15.75</v>
      </c>
      <c r="K261" s="86">
        <f t="shared" si="160"/>
        <v>15.75</v>
      </c>
      <c r="L261" s="132">
        <f t="shared" si="161"/>
        <v>15.75</v>
      </c>
    </row>
    <row r="262" spans="1:12" x14ac:dyDescent="0.25">
      <c r="A262" s="125"/>
      <c r="B262" s="126"/>
      <c r="C262" s="122"/>
      <c r="D262" s="131" t="s">
        <v>111</v>
      </c>
      <c r="E262" s="29"/>
      <c r="F262" s="110"/>
      <c r="G262" s="110"/>
      <c r="H262" s="133">
        <f t="shared" si="159"/>
        <v>0</v>
      </c>
      <c r="I262" s="127"/>
      <c r="J262" s="127">
        <v>27.88</v>
      </c>
      <c r="K262" s="86">
        <f t="shared" si="160"/>
        <v>27.88</v>
      </c>
      <c r="L262" s="132">
        <f t="shared" si="161"/>
        <v>27.88</v>
      </c>
    </row>
    <row r="263" spans="1:12" x14ac:dyDescent="0.25">
      <c r="A263" s="125"/>
      <c r="B263" s="126"/>
      <c r="C263" s="122"/>
      <c r="D263" s="131" t="s">
        <v>196</v>
      </c>
      <c r="E263" s="29"/>
      <c r="F263" s="110"/>
      <c r="G263" s="110"/>
      <c r="H263" s="133">
        <f t="shared" si="159"/>
        <v>0</v>
      </c>
      <c r="I263" s="127">
        <v>1.44</v>
      </c>
      <c r="J263" s="127">
        <v>0.41000000000000003</v>
      </c>
      <c r="K263" s="86">
        <f t="shared" si="160"/>
        <v>1.85</v>
      </c>
      <c r="L263" s="132">
        <f t="shared" si="161"/>
        <v>1.85</v>
      </c>
    </row>
    <row r="264" spans="1:12" x14ac:dyDescent="0.25">
      <c r="A264" s="125"/>
      <c r="B264" s="126"/>
      <c r="C264" s="122"/>
      <c r="D264" s="131" t="s">
        <v>130</v>
      </c>
      <c r="E264" s="29"/>
      <c r="F264" s="110"/>
      <c r="G264" s="110"/>
      <c r="H264" s="133">
        <f t="shared" si="159"/>
        <v>0</v>
      </c>
      <c r="I264" s="127">
        <v>0.46</v>
      </c>
      <c r="J264" s="127">
        <v>2.96</v>
      </c>
      <c r="K264" s="86">
        <f t="shared" si="160"/>
        <v>3.42</v>
      </c>
      <c r="L264" s="132">
        <f t="shared" si="161"/>
        <v>3.42</v>
      </c>
    </row>
    <row r="265" spans="1:12" x14ac:dyDescent="0.25">
      <c r="A265" s="125"/>
      <c r="B265" s="126"/>
      <c r="C265" s="122"/>
      <c r="D265" s="131" t="s">
        <v>189</v>
      </c>
      <c r="E265" s="29"/>
      <c r="F265" s="110"/>
      <c r="G265" s="110"/>
      <c r="H265" s="133">
        <f t="shared" si="159"/>
        <v>0</v>
      </c>
      <c r="I265" s="127">
        <v>0.2</v>
      </c>
      <c r="J265" s="127"/>
      <c r="K265" s="86">
        <f t="shared" si="160"/>
        <v>0.2</v>
      </c>
      <c r="L265" s="132">
        <f t="shared" si="161"/>
        <v>0.2</v>
      </c>
    </row>
    <row r="266" spans="1:12" x14ac:dyDescent="0.25">
      <c r="A266" s="125"/>
      <c r="B266" s="126"/>
      <c r="C266" s="122"/>
      <c r="D266" s="131" t="s">
        <v>123</v>
      </c>
      <c r="E266" s="29"/>
      <c r="F266" s="110"/>
      <c r="G266" s="110"/>
      <c r="H266" s="133">
        <f t="shared" si="159"/>
        <v>0</v>
      </c>
      <c r="I266" s="127"/>
      <c r="J266" s="127">
        <v>1.05</v>
      </c>
      <c r="K266" s="86">
        <f t="shared" si="160"/>
        <v>1.05</v>
      </c>
      <c r="L266" s="132">
        <f t="shared" si="161"/>
        <v>1.05</v>
      </c>
    </row>
    <row r="267" spans="1:12" x14ac:dyDescent="0.25">
      <c r="A267" s="125"/>
      <c r="B267" s="126"/>
      <c r="C267" s="122"/>
      <c r="D267" s="131" t="s">
        <v>125</v>
      </c>
      <c r="E267" s="29"/>
      <c r="F267" s="110"/>
      <c r="G267" s="110"/>
      <c r="H267" s="133">
        <f t="shared" si="159"/>
        <v>0</v>
      </c>
      <c r="I267" s="127">
        <v>0.73</v>
      </c>
      <c r="J267" s="127">
        <v>24.779999999999998</v>
      </c>
      <c r="K267" s="86">
        <f t="shared" si="160"/>
        <v>25.509999999999998</v>
      </c>
      <c r="L267" s="132">
        <f t="shared" si="161"/>
        <v>25.509999999999998</v>
      </c>
    </row>
    <row r="268" spans="1:12" x14ac:dyDescent="0.25">
      <c r="A268" s="125"/>
      <c r="B268" s="126"/>
      <c r="C268" s="122"/>
      <c r="D268" s="131" t="s">
        <v>198</v>
      </c>
      <c r="E268" s="29"/>
      <c r="F268" s="110"/>
      <c r="G268" s="110"/>
      <c r="H268" s="133">
        <f t="shared" si="159"/>
        <v>0</v>
      </c>
      <c r="I268" s="127"/>
      <c r="J268" s="127">
        <v>0.56000000000000005</v>
      </c>
      <c r="K268" s="86">
        <f t="shared" si="160"/>
        <v>0.56000000000000005</v>
      </c>
      <c r="L268" s="132">
        <f t="shared" si="161"/>
        <v>0.56000000000000005</v>
      </c>
    </row>
    <row r="269" spans="1:12" x14ac:dyDescent="0.25">
      <c r="A269" s="125"/>
      <c r="B269" s="126"/>
      <c r="C269" s="122"/>
      <c r="D269" s="131" t="s">
        <v>80</v>
      </c>
      <c r="E269" s="29"/>
      <c r="F269" s="110"/>
      <c r="G269" s="110"/>
      <c r="H269" s="133">
        <f t="shared" si="159"/>
        <v>0</v>
      </c>
      <c r="I269" s="127"/>
      <c r="J269" s="127">
        <v>1.32</v>
      </c>
      <c r="K269" s="86">
        <f t="shared" si="160"/>
        <v>1.32</v>
      </c>
      <c r="L269" s="132">
        <f t="shared" si="161"/>
        <v>1.32</v>
      </c>
    </row>
    <row r="270" spans="1:12" x14ac:dyDescent="0.25">
      <c r="A270" s="125"/>
      <c r="B270" s="126"/>
      <c r="C270" s="122"/>
      <c r="D270" s="131" t="s">
        <v>199</v>
      </c>
      <c r="E270" s="29"/>
      <c r="F270" s="110"/>
      <c r="G270" s="110"/>
      <c r="H270" s="133">
        <f t="shared" si="159"/>
        <v>0</v>
      </c>
      <c r="I270" s="127"/>
      <c r="J270" s="127">
        <v>0.8</v>
      </c>
      <c r="K270" s="86">
        <f t="shared" si="160"/>
        <v>0.8</v>
      </c>
      <c r="L270" s="132">
        <f t="shared" si="161"/>
        <v>0.8</v>
      </c>
    </row>
    <row r="271" spans="1:12" x14ac:dyDescent="0.25">
      <c r="A271" s="125"/>
      <c r="B271" s="126"/>
      <c r="C271" s="122"/>
      <c r="D271" s="122" t="s">
        <v>126</v>
      </c>
      <c r="E271" s="29"/>
      <c r="F271" s="110"/>
      <c r="G271" s="110"/>
      <c r="H271" s="133">
        <f t="shared" si="159"/>
        <v>0</v>
      </c>
      <c r="I271" s="127">
        <v>1.62</v>
      </c>
      <c r="J271" s="127">
        <v>6.76</v>
      </c>
      <c r="K271" s="86">
        <f t="shared" si="160"/>
        <v>8.379999999999999</v>
      </c>
      <c r="L271" s="132">
        <f t="shared" si="161"/>
        <v>8.379999999999999</v>
      </c>
    </row>
    <row r="272" spans="1:12" x14ac:dyDescent="0.25">
      <c r="A272" s="125"/>
      <c r="B272" s="126"/>
      <c r="C272" s="122"/>
      <c r="D272" s="131" t="s">
        <v>212</v>
      </c>
      <c r="E272" s="29"/>
      <c r="F272" s="110"/>
      <c r="G272" s="110"/>
      <c r="H272" s="133">
        <f t="shared" si="159"/>
        <v>0</v>
      </c>
      <c r="I272" s="127">
        <v>0.51</v>
      </c>
      <c r="J272" s="127">
        <v>0.03</v>
      </c>
      <c r="K272" s="86">
        <f t="shared" si="160"/>
        <v>0.54</v>
      </c>
      <c r="L272" s="132">
        <f t="shared" si="161"/>
        <v>0.54</v>
      </c>
    </row>
    <row r="273" spans="1:12" x14ac:dyDescent="0.25">
      <c r="A273" s="125"/>
      <c r="B273" s="126"/>
      <c r="C273" s="122"/>
      <c r="D273" s="131" t="s">
        <v>131</v>
      </c>
      <c r="E273" s="29"/>
      <c r="F273" s="110"/>
      <c r="G273" s="110"/>
      <c r="H273" s="133">
        <f t="shared" si="159"/>
        <v>0</v>
      </c>
      <c r="I273" s="127"/>
      <c r="J273" s="127">
        <v>0.01</v>
      </c>
      <c r="K273" s="86">
        <f t="shared" si="160"/>
        <v>0.01</v>
      </c>
      <c r="L273" s="132">
        <f t="shared" si="161"/>
        <v>0.01</v>
      </c>
    </row>
    <row r="274" spans="1:12" x14ac:dyDescent="0.25">
      <c r="A274" s="125"/>
      <c r="B274" s="126"/>
      <c r="C274" s="122"/>
      <c r="D274" s="131" t="s">
        <v>200</v>
      </c>
      <c r="E274" s="29"/>
      <c r="F274" s="110"/>
      <c r="G274" s="110"/>
      <c r="H274" s="133">
        <f t="shared" si="159"/>
        <v>0</v>
      </c>
      <c r="I274" s="127">
        <v>1.02</v>
      </c>
      <c r="J274" s="127">
        <v>0.19</v>
      </c>
      <c r="K274" s="86">
        <f t="shared" si="160"/>
        <v>1.21</v>
      </c>
      <c r="L274" s="132">
        <f t="shared" si="161"/>
        <v>1.21</v>
      </c>
    </row>
    <row r="275" spans="1:12" x14ac:dyDescent="0.25">
      <c r="A275" s="125"/>
      <c r="B275" s="126"/>
      <c r="C275" s="122"/>
      <c r="D275" s="131" t="s">
        <v>76</v>
      </c>
      <c r="E275" s="29"/>
      <c r="F275" s="110"/>
      <c r="G275" s="110"/>
      <c r="H275" s="133">
        <f t="shared" si="159"/>
        <v>0</v>
      </c>
      <c r="I275" s="127">
        <v>0.78</v>
      </c>
      <c r="J275" s="127">
        <v>0.25</v>
      </c>
      <c r="K275" s="86">
        <f t="shared" si="160"/>
        <v>1.03</v>
      </c>
      <c r="L275" s="132">
        <f t="shared" si="161"/>
        <v>1.03</v>
      </c>
    </row>
    <row r="276" spans="1:12" x14ac:dyDescent="0.25">
      <c r="A276" s="125"/>
      <c r="B276" s="126"/>
      <c r="C276" s="122"/>
      <c r="D276" s="131" t="s">
        <v>90</v>
      </c>
      <c r="E276" s="29"/>
      <c r="F276" s="110"/>
      <c r="G276" s="110"/>
      <c r="H276" s="133">
        <f t="shared" si="159"/>
        <v>0</v>
      </c>
      <c r="I276" s="127"/>
      <c r="J276" s="127">
        <v>2</v>
      </c>
      <c r="K276" s="86">
        <f t="shared" si="160"/>
        <v>2</v>
      </c>
      <c r="L276" s="132">
        <f t="shared" si="161"/>
        <v>2</v>
      </c>
    </row>
    <row r="277" spans="1:12" x14ac:dyDescent="0.25">
      <c r="A277" s="125"/>
      <c r="B277" s="126"/>
      <c r="C277" s="122"/>
      <c r="D277" s="131" t="s">
        <v>85</v>
      </c>
      <c r="E277" s="29"/>
      <c r="F277" s="110"/>
      <c r="G277" s="110"/>
      <c r="H277" s="133">
        <f t="shared" si="159"/>
        <v>0</v>
      </c>
      <c r="I277" s="127"/>
      <c r="J277" s="127">
        <v>10</v>
      </c>
      <c r="K277" s="86">
        <f t="shared" si="160"/>
        <v>10</v>
      </c>
      <c r="L277" s="132">
        <f t="shared" si="161"/>
        <v>10</v>
      </c>
    </row>
    <row r="278" spans="1:12" x14ac:dyDescent="0.25">
      <c r="A278" s="125"/>
      <c r="B278" s="126"/>
      <c r="C278" s="122"/>
      <c r="D278" s="131" t="s">
        <v>97</v>
      </c>
      <c r="E278" s="29"/>
      <c r="F278" s="110"/>
      <c r="G278" s="110"/>
      <c r="H278" s="133">
        <f t="shared" si="159"/>
        <v>0</v>
      </c>
      <c r="I278" s="127">
        <v>0.51</v>
      </c>
      <c r="J278" s="127">
        <v>4.58</v>
      </c>
      <c r="K278" s="86">
        <f t="shared" si="160"/>
        <v>5.09</v>
      </c>
      <c r="L278" s="132">
        <f t="shared" si="161"/>
        <v>5.09</v>
      </c>
    </row>
    <row r="279" spans="1:12" x14ac:dyDescent="0.25">
      <c r="A279" s="125"/>
      <c r="B279" s="126"/>
      <c r="C279" s="122"/>
      <c r="D279" s="131" t="s">
        <v>87</v>
      </c>
      <c r="E279" s="29"/>
      <c r="F279" s="110"/>
      <c r="G279" s="110"/>
      <c r="H279" s="133">
        <f t="shared" si="159"/>
        <v>0</v>
      </c>
      <c r="I279" s="127"/>
      <c r="J279" s="127">
        <v>4</v>
      </c>
      <c r="K279" s="86">
        <f t="shared" si="160"/>
        <v>4</v>
      </c>
      <c r="L279" s="132">
        <f t="shared" si="161"/>
        <v>4</v>
      </c>
    </row>
    <row r="280" spans="1:12" x14ac:dyDescent="0.25">
      <c r="A280" s="125"/>
      <c r="B280" s="126"/>
      <c r="C280" s="122"/>
      <c r="D280" s="131" t="s">
        <v>213</v>
      </c>
      <c r="E280" s="29"/>
      <c r="F280" s="110"/>
      <c r="G280" s="110"/>
      <c r="H280" s="133">
        <f t="shared" si="159"/>
        <v>0</v>
      </c>
      <c r="I280" s="127"/>
      <c r="J280" s="127">
        <v>0.59</v>
      </c>
      <c r="K280" s="86">
        <f t="shared" si="160"/>
        <v>0.59</v>
      </c>
      <c r="L280" s="132">
        <f t="shared" si="161"/>
        <v>0.59</v>
      </c>
    </row>
    <row r="281" spans="1:12" x14ac:dyDescent="0.25">
      <c r="A281" s="125"/>
      <c r="B281" s="126"/>
      <c r="C281" s="122"/>
      <c r="D281" s="131" t="s">
        <v>201</v>
      </c>
      <c r="E281" s="29"/>
      <c r="F281" s="110"/>
      <c r="G281" s="110"/>
      <c r="H281" s="133">
        <f t="shared" si="159"/>
        <v>0</v>
      </c>
      <c r="I281" s="127"/>
      <c r="J281" s="127">
        <v>0.06</v>
      </c>
      <c r="K281" s="86">
        <f t="shared" si="160"/>
        <v>0.06</v>
      </c>
      <c r="L281" s="132">
        <f t="shared" si="161"/>
        <v>0.06</v>
      </c>
    </row>
    <row r="282" spans="1:12" x14ac:dyDescent="0.25">
      <c r="A282" s="125"/>
      <c r="B282" s="126"/>
      <c r="C282" s="122"/>
      <c r="D282" s="131" t="s">
        <v>134</v>
      </c>
      <c r="E282" s="29"/>
      <c r="F282" s="110"/>
      <c r="G282" s="110"/>
      <c r="H282" s="133">
        <f t="shared" si="159"/>
        <v>0</v>
      </c>
      <c r="I282" s="127">
        <v>0.56000000000000005</v>
      </c>
      <c r="J282" s="127">
        <v>0.38999999999999996</v>
      </c>
      <c r="K282" s="86">
        <f t="shared" si="160"/>
        <v>0.95</v>
      </c>
      <c r="L282" s="132">
        <f t="shared" si="161"/>
        <v>0.95</v>
      </c>
    </row>
    <row r="283" spans="1:12" x14ac:dyDescent="0.25">
      <c r="A283" s="125"/>
      <c r="B283" s="126"/>
      <c r="C283" s="122"/>
      <c r="D283" s="131" t="s">
        <v>127</v>
      </c>
      <c r="E283" s="29"/>
      <c r="F283" s="110"/>
      <c r="G283" s="110"/>
      <c r="H283" s="133">
        <f t="shared" si="159"/>
        <v>0</v>
      </c>
      <c r="I283" s="127">
        <v>0.72</v>
      </c>
      <c r="J283" s="127">
        <v>0.04</v>
      </c>
      <c r="K283" s="86">
        <f t="shared" si="160"/>
        <v>0.76</v>
      </c>
      <c r="L283" s="132">
        <f t="shared" si="161"/>
        <v>0.76</v>
      </c>
    </row>
    <row r="284" spans="1:12" x14ac:dyDescent="0.25">
      <c r="A284" s="125"/>
      <c r="B284" s="126"/>
      <c r="C284" s="122"/>
      <c r="D284" s="131" t="s">
        <v>202</v>
      </c>
      <c r="E284" s="29"/>
      <c r="F284" s="110"/>
      <c r="G284" s="110"/>
      <c r="H284" s="133">
        <f t="shared" si="159"/>
        <v>0</v>
      </c>
      <c r="I284" s="127">
        <v>0.5</v>
      </c>
      <c r="J284" s="127"/>
      <c r="K284" s="86">
        <f t="shared" si="160"/>
        <v>0.5</v>
      </c>
      <c r="L284" s="132">
        <f t="shared" si="161"/>
        <v>0.5</v>
      </c>
    </row>
    <row r="285" spans="1:12" x14ac:dyDescent="0.25">
      <c r="A285" s="125"/>
      <c r="B285" s="126"/>
      <c r="C285" s="122"/>
      <c r="D285" s="131" t="s">
        <v>117</v>
      </c>
      <c r="E285" s="29"/>
      <c r="F285" s="110"/>
      <c r="G285" s="110"/>
      <c r="H285" s="133">
        <f t="shared" si="159"/>
        <v>0</v>
      </c>
      <c r="I285" s="127"/>
      <c r="J285" s="127">
        <v>7.87</v>
      </c>
      <c r="K285" s="86">
        <f t="shared" si="160"/>
        <v>7.87</v>
      </c>
      <c r="L285" s="132">
        <f t="shared" si="161"/>
        <v>7.87</v>
      </c>
    </row>
    <row r="286" spans="1:12" x14ac:dyDescent="0.25">
      <c r="A286" s="125"/>
      <c r="B286" s="126"/>
      <c r="C286" s="122"/>
      <c r="D286" s="131" t="s">
        <v>135</v>
      </c>
      <c r="E286" s="29"/>
      <c r="F286" s="110"/>
      <c r="G286" s="110"/>
      <c r="H286" s="133">
        <f t="shared" si="159"/>
        <v>0</v>
      </c>
      <c r="I286" s="127">
        <v>1.2200000000000002</v>
      </c>
      <c r="J286" s="127"/>
      <c r="K286" s="86">
        <f t="shared" si="160"/>
        <v>1.2200000000000002</v>
      </c>
      <c r="L286" s="132">
        <f t="shared" si="161"/>
        <v>1.2200000000000002</v>
      </c>
    </row>
    <row r="287" spans="1:12" x14ac:dyDescent="0.25">
      <c r="A287" s="125"/>
      <c r="B287" s="126"/>
      <c r="C287" s="122"/>
      <c r="D287" s="131" t="s">
        <v>136</v>
      </c>
      <c r="E287" s="29"/>
      <c r="F287" s="110"/>
      <c r="G287" s="110"/>
      <c r="H287" s="133">
        <f t="shared" si="159"/>
        <v>0</v>
      </c>
      <c r="I287" s="127"/>
      <c r="J287" s="127">
        <v>3.7</v>
      </c>
      <c r="K287" s="86">
        <f t="shared" si="160"/>
        <v>3.7</v>
      </c>
      <c r="L287" s="132">
        <f t="shared" si="161"/>
        <v>3.7</v>
      </c>
    </row>
    <row r="288" spans="1:12" x14ac:dyDescent="0.25">
      <c r="A288" s="125"/>
      <c r="B288" s="126"/>
      <c r="C288" s="122"/>
      <c r="D288" s="131" t="s">
        <v>214</v>
      </c>
      <c r="E288" s="29"/>
      <c r="F288" s="110"/>
      <c r="G288" s="110"/>
      <c r="H288" s="133">
        <f t="shared" si="159"/>
        <v>0</v>
      </c>
      <c r="I288" s="127">
        <v>0.45</v>
      </c>
      <c r="J288" s="127">
        <v>5.4</v>
      </c>
      <c r="K288" s="86">
        <f t="shared" si="160"/>
        <v>5.8500000000000005</v>
      </c>
      <c r="L288" s="132">
        <f t="shared" si="161"/>
        <v>5.8500000000000005</v>
      </c>
    </row>
    <row r="289" spans="1:12" x14ac:dyDescent="0.25">
      <c r="A289" s="125"/>
      <c r="B289" s="126"/>
      <c r="C289" s="122"/>
      <c r="D289" s="131" t="s">
        <v>215</v>
      </c>
      <c r="E289" s="29"/>
      <c r="F289" s="110"/>
      <c r="G289" s="110"/>
      <c r="H289" s="133">
        <f t="shared" si="159"/>
        <v>0</v>
      </c>
      <c r="I289" s="127">
        <v>0.08</v>
      </c>
      <c r="J289" s="127">
        <v>1.07</v>
      </c>
      <c r="K289" s="86">
        <f t="shared" si="160"/>
        <v>1.1500000000000001</v>
      </c>
      <c r="L289" s="132">
        <f t="shared" si="161"/>
        <v>1.1500000000000001</v>
      </c>
    </row>
    <row r="290" spans="1:12" x14ac:dyDescent="0.25">
      <c r="A290" s="125"/>
      <c r="B290" s="126"/>
      <c r="C290" s="122"/>
      <c r="D290" s="131" t="s">
        <v>137</v>
      </c>
      <c r="E290" s="29"/>
      <c r="F290" s="110"/>
      <c r="G290" s="110"/>
      <c r="H290" s="133">
        <f t="shared" si="159"/>
        <v>0</v>
      </c>
      <c r="I290" s="127"/>
      <c r="J290" s="127">
        <v>0.12</v>
      </c>
      <c r="K290" s="86">
        <f t="shared" si="160"/>
        <v>0.12</v>
      </c>
      <c r="L290" s="132">
        <f t="shared" si="161"/>
        <v>0.12</v>
      </c>
    </row>
    <row r="291" spans="1:12" x14ac:dyDescent="0.25">
      <c r="A291" s="125"/>
      <c r="B291" s="126"/>
      <c r="C291" s="122"/>
      <c r="D291" s="131" t="s">
        <v>82</v>
      </c>
      <c r="E291" s="29"/>
      <c r="F291" s="110"/>
      <c r="G291" s="110"/>
      <c r="H291" s="133">
        <f t="shared" si="159"/>
        <v>0</v>
      </c>
      <c r="I291" s="127"/>
      <c r="J291" s="127">
        <v>12.91</v>
      </c>
      <c r="K291" s="86">
        <f t="shared" si="160"/>
        <v>12.91</v>
      </c>
      <c r="L291" s="132">
        <f t="shared" si="161"/>
        <v>12.91</v>
      </c>
    </row>
    <row r="292" spans="1:12" x14ac:dyDescent="0.25">
      <c r="A292" s="125"/>
      <c r="B292" s="126"/>
      <c r="C292" s="122"/>
      <c r="D292" s="131" t="s">
        <v>77</v>
      </c>
      <c r="E292" s="29"/>
      <c r="F292" s="110"/>
      <c r="G292" s="110"/>
      <c r="H292" s="133">
        <f t="shared" si="159"/>
        <v>0</v>
      </c>
      <c r="I292" s="127">
        <v>0.36</v>
      </c>
      <c r="J292" s="127">
        <v>42.910000000000004</v>
      </c>
      <c r="K292" s="86">
        <f t="shared" si="160"/>
        <v>43.27</v>
      </c>
      <c r="L292" s="132">
        <f t="shared" si="161"/>
        <v>43.27</v>
      </c>
    </row>
    <row r="293" spans="1:12" x14ac:dyDescent="0.25">
      <c r="A293" s="125"/>
      <c r="B293" s="126"/>
      <c r="C293" s="122"/>
      <c r="D293" s="131" t="s">
        <v>124</v>
      </c>
      <c r="E293" s="29"/>
      <c r="F293" s="110"/>
      <c r="G293" s="110"/>
      <c r="H293" s="133">
        <f t="shared" si="159"/>
        <v>0</v>
      </c>
      <c r="I293" s="127"/>
      <c r="J293" s="127">
        <v>0.11000000000000001</v>
      </c>
      <c r="K293" s="86">
        <f t="shared" si="160"/>
        <v>0.11000000000000001</v>
      </c>
      <c r="L293" s="132">
        <f t="shared" si="161"/>
        <v>0.11000000000000001</v>
      </c>
    </row>
    <row r="294" spans="1:12" x14ac:dyDescent="0.25">
      <c r="A294" s="125"/>
      <c r="B294" s="126"/>
      <c r="C294" s="122"/>
      <c r="D294" s="131" t="s">
        <v>203</v>
      </c>
      <c r="E294" s="29"/>
      <c r="F294" s="110"/>
      <c r="G294" s="110"/>
      <c r="H294" s="133">
        <f t="shared" si="159"/>
        <v>0</v>
      </c>
      <c r="I294" s="127"/>
      <c r="J294" s="127">
        <v>12.79</v>
      </c>
      <c r="K294" s="86">
        <f t="shared" si="160"/>
        <v>12.79</v>
      </c>
      <c r="L294" s="132">
        <f t="shared" si="161"/>
        <v>12.79</v>
      </c>
    </row>
    <row r="295" spans="1:12" x14ac:dyDescent="0.25">
      <c r="A295" s="125"/>
      <c r="B295" s="126"/>
      <c r="C295" s="122"/>
      <c r="D295" s="131" t="s">
        <v>98</v>
      </c>
      <c r="E295" s="29"/>
      <c r="F295" s="110"/>
      <c r="G295" s="110"/>
      <c r="H295" s="133">
        <f t="shared" si="159"/>
        <v>0</v>
      </c>
      <c r="I295" s="127"/>
      <c r="J295" s="127">
        <v>6.24</v>
      </c>
      <c r="K295" s="86">
        <f t="shared" si="160"/>
        <v>6.24</v>
      </c>
      <c r="L295" s="132">
        <f t="shared" si="161"/>
        <v>6.24</v>
      </c>
    </row>
    <row r="296" spans="1:12" x14ac:dyDescent="0.25">
      <c r="A296" s="125"/>
      <c r="B296" s="126"/>
      <c r="C296" s="122"/>
      <c r="D296" s="131" t="s">
        <v>216</v>
      </c>
      <c r="E296" s="29"/>
      <c r="F296" s="110"/>
      <c r="G296" s="110"/>
      <c r="H296" s="133">
        <f t="shared" si="159"/>
        <v>0</v>
      </c>
      <c r="I296" s="127"/>
      <c r="J296" s="127">
        <v>0.19</v>
      </c>
      <c r="K296" s="86">
        <f t="shared" si="160"/>
        <v>0.19</v>
      </c>
      <c r="L296" s="132">
        <f t="shared" si="161"/>
        <v>0.19</v>
      </c>
    </row>
    <row r="297" spans="1:12" x14ac:dyDescent="0.25">
      <c r="A297" s="125"/>
      <c r="B297" s="126"/>
      <c r="C297" s="122"/>
      <c r="D297" s="131" t="s">
        <v>204</v>
      </c>
      <c r="E297" s="29"/>
      <c r="F297" s="110"/>
      <c r="G297" s="110"/>
      <c r="H297" s="133">
        <f t="shared" si="159"/>
        <v>0</v>
      </c>
      <c r="I297" s="127"/>
      <c r="J297" s="127">
        <v>0.03</v>
      </c>
      <c r="K297" s="86">
        <f t="shared" si="160"/>
        <v>0.03</v>
      </c>
      <c r="L297" s="132">
        <f t="shared" si="161"/>
        <v>0.03</v>
      </c>
    </row>
    <row r="298" spans="1:12" x14ac:dyDescent="0.25">
      <c r="A298" s="125"/>
      <c r="B298" s="126"/>
      <c r="C298" s="122"/>
      <c r="D298" s="131" t="s">
        <v>183</v>
      </c>
      <c r="E298" s="29"/>
      <c r="F298" s="110"/>
      <c r="G298" s="110"/>
      <c r="H298" s="133">
        <f t="shared" si="159"/>
        <v>0</v>
      </c>
      <c r="I298" s="127">
        <v>0.12</v>
      </c>
      <c r="J298" s="127">
        <v>0.79</v>
      </c>
      <c r="K298" s="86">
        <f t="shared" si="160"/>
        <v>0.91</v>
      </c>
      <c r="L298" s="132">
        <f t="shared" si="161"/>
        <v>0.91</v>
      </c>
    </row>
    <row r="299" spans="1:12" x14ac:dyDescent="0.25">
      <c r="A299" s="125"/>
      <c r="B299" s="126"/>
      <c r="C299" s="122"/>
      <c r="D299" s="131" t="s">
        <v>217</v>
      </c>
      <c r="E299" s="29"/>
      <c r="F299" s="110"/>
      <c r="G299" s="110"/>
      <c r="H299" s="133">
        <f t="shared" si="159"/>
        <v>0</v>
      </c>
      <c r="I299" s="127">
        <v>0.05</v>
      </c>
      <c r="J299" s="127">
        <v>0.08</v>
      </c>
      <c r="K299" s="86">
        <f t="shared" si="160"/>
        <v>0.13</v>
      </c>
      <c r="L299" s="132">
        <f t="shared" si="161"/>
        <v>0.13</v>
      </c>
    </row>
    <row r="300" spans="1:12" x14ac:dyDescent="0.25">
      <c r="A300" s="125"/>
      <c r="B300" s="126"/>
      <c r="C300" s="122"/>
      <c r="D300" s="131" t="s">
        <v>205</v>
      </c>
      <c r="E300" s="29"/>
      <c r="F300" s="110"/>
      <c r="G300" s="110"/>
      <c r="H300" s="133">
        <f t="shared" si="159"/>
        <v>0</v>
      </c>
      <c r="I300" s="127"/>
      <c r="J300" s="127">
        <v>4.75</v>
      </c>
      <c r="K300" s="86">
        <f t="shared" si="160"/>
        <v>4.75</v>
      </c>
      <c r="L300" s="132">
        <f t="shared" si="161"/>
        <v>4.75</v>
      </c>
    </row>
    <row r="301" spans="1:12" x14ac:dyDescent="0.25">
      <c r="A301" s="125"/>
      <c r="B301" s="126"/>
      <c r="C301" s="122"/>
      <c r="D301" s="131" t="s">
        <v>138</v>
      </c>
      <c r="E301" s="29"/>
      <c r="F301" s="110"/>
      <c r="G301" s="110"/>
      <c r="H301" s="133">
        <f t="shared" si="159"/>
        <v>0</v>
      </c>
      <c r="I301" s="127"/>
      <c r="J301" s="127">
        <v>10.339999999999998</v>
      </c>
      <c r="K301" s="86">
        <f t="shared" si="160"/>
        <v>10.339999999999998</v>
      </c>
      <c r="L301" s="132">
        <f t="shared" si="161"/>
        <v>10.339999999999998</v>
      </c>
    </row>
    <row r="302" spans="1:12" x14ac:dyDescent="0.25">
      <c r="A302" s="125"/>
      <c r="B302" s="126"/>
      <c r="C302" s="122"/>
      <c r="D302" s="131" t="s">
        <v>78</v>
      </c>
      <c r="E302" s="29"/>
      <c r="F302" s="110"/>
      <c r="G302" s="110"/>
      <c r="H302" s="133">
        <f t="shared" si="159"/>
        <v>0</v>
      </c>
      <c r="I302" s="127"/>
      <c r="J302" s="127">
        <v>0.56000000000000005</v>
      </c>
      <c r="K302" s="86">
        <f t="shared" si="160"/>
        <v>0.56000000000000005</v>
      </c>
      <c r="L302" s="132">
        <f t="shared" si="161"/>
        <v>0.56000000000000005</v>
      </c>
    </row>
    <row r="303" spans="1:12" x14ac:dyDescent="0.25">
      <c r="A303" s="125"/>
      <c r="B303" s="126"/>
      <c r="C303" s="122"/>
      <c r="D303" s="131" t="s">
        <v>218</v>
      </c>
      <c r="E303" s="29"/>
      <c r="F303" s="110"/>
      <c r="G303" s="110"/>
      <c r="H303" s="133">
        <f t="shared" si="159"/>
        <v>0</v>
      </c>
      <c r="I303" s="127"/>
      <c r="J303" s="127">
        <v>3.59</v>
      </c>
      <c r="K303" s="86">
        <f t="shared" si="160"/>
        <v>3.59</v>
      </c>
      <c r="L303" s="132">
        <f t="shared" si="161"/>
        <v>3.59</v>
      </c>
    </row>
    <row r="304" spans="1:12" x14ac:dyDescent="0.25">
      <c r="A304" s="125"/>
      <c r="B304" s="126"/>
      <c r="C304" s="122"/>
      <c r="D304" s="131" t="s">
        <v>206</v>
      </c>
      <c r="E304" s="29"/>
      <c r="F304" s="110"/>
      <c r="G304" s="110"/>
      <c r="H304" s="133">
        <f t="shared" si="159"/>
        <v>0</v>
      </c>
      <c r="I304" s="127"/>
      <c r="J304" s="127">
        <v>0.71</v>
      </c>
      <c r="K304" s="86">
        <f t="shared" si="160"/>
        <v>0.71</v>
      </c>
      <c r="L304" s="132">
        <f t="shared" si="161"/>
        <v>0.71</v>
      </c>
    </row>
    <row r="305" spans="1:12" x14ac:dyDescent="0.25">
      <c r="A305" s="125"/>
      <c r="B305" s="126"/>
      <c r="C305" s="122"/>
      <c r="D305" s="131" t="s">
        <v>207</v>
      </c>
      <c r="E305" s="29"/>
      <c r="F305" s="110"/>
      <c r="G305" s="110"/>
      <c r="H305" s="133">
        <f t="shared" si="159"/>
        <v>0</v>
      </c>
      <c r="I305" s="127"/>
      <c r="J305" s="127">
        <v>0.05</v>
      </c>
      <c r="K305" s="86">
        <f t="shared" si="160"/>
        <v>0.05</v>
      </c>
      <c r="L305" s="132">
        <f t="shared" si="161"/>
        <v>0.05</v>
      </c>
    </row>
    <row r="306" spans="1:12" x14ac:dyDescent="0.25">
      <c r="A306" s="125"/>
      <c r="B306" s="126"/>
      <c r="C306" s="122"/>
      <c r="D306" s="131" t="s">
        <v>208</v>
      </c>
      <c r="E306" s="29"/>
      <c r="F306" s="110"/>
      <c r="G306" s="110"/>
      <c r="H306" s="133">
        <f t="shared" si="159"/>
        <v>0</v>
      </c>
      <c r="I306" s="127">
        <v>6.19</v>
      </c>
      <c r="J306" s="127">
        <v>0.24</v>
      </c>
      <c r="K306" s="86">
        <f t="shared" si="160"/>
        <v>6.4300000000000006</v>
      </c>
      <c r="L306" s="132">
        <f t="shared" si="161"/>
        <v>6.4300000000000006</v>
      </c>
    </row>
    <row r="307" spans="1:12" x14ac:dyDescent="0.25">
      <c r="A307" s="125"/>
      <c r="B307" s="126"/>
      <c r="C307" s="122"/>
      <c r="D307" s="131" t="s">
        <v>209</v>
      </c>
      <c r="E307" s="29"/>
      <c r="F307" s="110"/>
      <c r="G307" s="110"/>
      <c r="H307" s="133">
        <f t="shared" si="159"/>
        <v>0</v>
      </c>
      <c r="I307" s="127"/>
      <c r="J307" s="127">
        <v>0.25</v>
      </c>
      <c r="K307" s="86">
        <f t="shared" si="160"/>
        <v>0.25</v>
      </c>
      <c r="L307" s="132">
        <f t="shared" si="161"/>
        <v>0.25</v>
      </c>
    </row>
    <row r="308" spans="1:12" x14ac:dyDescent="0.25">
      <c r="A308" s="125"/>
      <c r="B308" s="126"/>
      <c r="C308" s="122"/>
      <c r="D308" s="131" t="s">
        <v>210</v>
      </c>
      <c r="E308" s="29"/>
      <c r="F308" s="110"/>
      <c r="G308" s="110"/>
      <c r="H308" s="133">
        <f t="shared" si="159"/>
        <v>0</v>
      </c>
      <c r="I308" s="127"/>
      <c r="J308" s="127">
        <v>0.8</v>
      </c>
      <c r="K308" s="86">
        <f t="shared" si="160"/>
        <v>0.8</v>
      </c>
      <c r="L308" s="132">
        <f t="shared" si="161"/>
        <v>0.8</v>
      </c>
    </row>
    <row r="309" spans="1:12" x14ac:dyDescent="0.25">
      <c r="A309" s="125"/>
      <c r="B309" s="126"/>
      <c r="C309" s="122"/>
      <c r="D309" s="131" t="s">
        <v>139</v>
      </c>
      <c r="E309" s="29"/>
      <c r="F309" s="110"/>
      <c r="G309" s="110"/>
      <c r="H309" s="133">
        <f t="shared" si="159"/>
        <v>0</v>
      </c>
      <c r="I309" s="127">
        <v>1.44</v>
      </c>
      <c r="J309" s="127">
        <v>0.23</v>
      </c>
      <c r="K309" s="86">
        <f t="shared" si="160"/>
        <v>1.67</v>
      </c>
      <c r="L309" s="132">
        <f t="shared" si="161"/>
        <v>1.67</v>
      </c>
    </row>
    <row r="310" spans="1:12" x14ac:dyDescent="0.25">
      <c r="A310" s="125"/>
      <c r="B310" s="76"/>
      <c r="C310" s="84" t="s">
        <v>73</v>
      </c>
      <c r="D310" s="84"/>
      <c r="E310" s="128">
        <f>SUM(E256:E309)</f>
        <v>0</v>
      </c>
      <c r="F310" s="128">
        <f t="shared" ref="F310:K310" si="162">SUM(F256:F309)</f>
        <v>0</v>
      </c>
      <c r="G310" s="128">
        <f t="shared" si="162"/>
        <v>0</v>
      </c>
      <c r="H310" s="128">
        <f t="shared" si="162"/>
        <v>0</v>
      </c>
      <c r="I310" s="85">
        <f t="shared" si="162"/>
        <v>19.040000000000003</v>
      </c>
      <c r="J310" s="85">
        <f t="shared" si="162"/>
        <v>228.98000000000005</v>
      </c>
      <c r="K310" s="85">
        <f t="shared" si="162"/>
        <v>248.02000000000004</v>
      </c>
      <c r="L310" s="89">
        <f t="shared" si="161"/>
        <v>248.02000000000004</v>
      </c>
    </row>
    <row r="311" spans="1:12" x14ac:dyDescent="0.25">
      <c r="A311" s="125"/>
      <c r="B311" s="77" t="s">
        <v>52</v>
      </c>
      <c r="C311" s="77"/>
      <c r="D311" s="77"/>
      <c r="E311" s="129">
        <f>E255+E310</f>
        <v>0</v>
      </c>
      <c r="F311" s="129">
        <f t="shared" ref="F311:K311" si="163">F255+F310</f>
        <v>0</v>
      </c>
      <c r="G311" s="129">
        <f t="shared" si="163"/>
        <v>0</v>
      </c>
      <c r="H311" s="129">
        <f t="shared" si="163"/>
        <v>0</v>
      </c>
      <c r="I311" s="20">
        <f t="shared" si="163"/>
        <v>19.040000000000003</v>
      </c>
      <c r="J311" s="20">
        <f t="shared" si="163"/>
        <v>229.30000000000004</v>
      </c>
      <c r="K311" s="20">
        <f t="shared" si="163"/>
        <v>248.34000000000003</v>
      </c>
      <c r="L311" s="22">
        <f t="shared" si="161"/>
        <v>248.34000000000003</v>
      </c>
    </row>
    <row r="312" spans="1:12" x14ac:dyDescent="0.25">
      <c r="A312" s="90" t="s">
        <v>52</v>
      </c>
      <c r="B312" s="79"/>
      <c r="C312" s="79"/>
      <c r="D312" s="79"/>
      <c r="E312" s="130">
        <f>E311</f>
        <v>0</v>
      </c>
      <c r="F312" s="130">
        <f t="shared" ref="F312:K312" si="164">F311</f>
        <v>0</v>
      </c>
      <c r="G312" s="130">
        <f t="shared" si="164"/>
        <v>0</v>
      </c>
      <c r="H312" s="130">
        <f t="shared" si="164"/>
        <v>0</v>
      </c>
      <c r="I312" s="80">
        <f t="shared" si="164"/>
        <v>19.040000000000003</v>
      </c>
      <c r="J312" s="80">
        <f t="shared" si="164"/>
        <v>229.30000000000004</v>
      </c>
      <c r="K312" s="80">
        <f t="shared" si="164"/>
        <v>248.34000000000003</v>
      </c>
      <c r="L312" s="91">
        <f t="shared" si="161"/>
        <v>248.34000000000003</v>
      </c>
    </row>
    <row r="313" spans="1:12" x14ac:dyDescent="0.25">
      <c r="A313" s="125" t="s">
        <v>60</v>
      </c>
      <c r="B313" s="126" t="s">
        <v>60</v>
      </c>
      <c r="C313" s="122" t="s">
        <v>68</v>
      </c>
      <c r="D313" s="131" t="s">
        <v>219</v>
      </c>
      <c r="E313" s="29"/>
      <c r="F313" s="110"/>
      <c r="G313" s="110"/>
      <c r="H313" s="133">
        <f>SUM(F313:G313)</f>
        <v>0</v>
      </c>
      <c r="I313" s="112">
        <v>3.2</v>
      </c>
      <c r="J313" s="110"/>
      <c r="K313" s="86">
        <f>SUM(I313:J313)</f>
        <v>3.2</v>
      </c>
      <c r="L313" s="132">
        <f>E313+H313+K313</f>
        <v>3.2</v>
      </c>
    </row>
    <row r="314" spans="1:12" x14ac:dyDescent="0.25">
      <c r="A314" s="125"/>
      <c r="B314" s="126"/>
      <c r="C314" s="122"/>
      <c r="D314" s="122" t="s">
        <v>126</v>
      </c>
      <c r="E314" s="29"/>
      <c r="F314" s="110"/>
      <c r="G314" s="110"/>
      <c r="H314" s="133">
        <f t="shared" ref="H314:H316" si="165">SUM(F314:G314)</f>
        <v>0</v>
      </c>
      <c r="I314" s="112">
        <v>3.43</v>
      </c>
      <c r="J314" s="110"/>
      <c r="K314" s="86">
        <f t="shared" ref="K314:K316" si="166">SUM(I314:J314)</f>
        <v>3.43</v>
      </c>
      <c r="L314" s="132">
        <f t="shared" ref="L314:L319" si="167">E314+H314+K314</f>
        <v>3.43</v>
      </c>
    </row>
    <row r="315" spans="1:12" x14ac:dyDescent="0.25">
      <c r="A315" s="125"/>
      <c r="B315" s="126"/>
      <c r="C315" s="122"/>
      <c r="D315" s="131" t="s">
        <v>131</v>
      </c>
      <c r="E315" s="29"/>
      <c r="F315" s="110"/>
      <c r="G315" s="110"/>
      <c r="H315" s="133">
        <f t="shared" si="165"/>
        <v>0</v>
      </c>
      <c r="I315" s="112">
        <v>3.5</v>
      </c>
      <c r="J315" s="110"/>
      <c r="K315" s="86">
        <f t="shared" si="166"/>
        <v>3.5</v>
      </c>
      <c r="L315" s="132">
        <f t="shared" si="167"/>
        <v>3.5</v>
      </c>
    </row>
    <row r="316" spans="1:12" x14ac:dyDescent="0.25">
      <c r="A316" s="125"/>
      <c r="B316" s="126"/>
      <c r="C316" s="122"/>
      <c r="D316" s="131" t="s">
        <v>76</v>
      </c>
      <c r="E316" s="29"/>
      <c r="F316" s="110"/>
      <c r="G316" s="110"/>
      <c r="H316" s="133">
        <f t="shared" si="165"/>
        <v>0</v>
      </c>
      <c r="I316" s="112">
        <v>29</v>
      </c>
      <c r="J316" s="110"/>
      <c r="K316" s="86">
        <f t="shared" si="166"/>
        <v>29</v>
      </c>
      <c r="L316" s="132">
        <f t="shared" si="167"/>
        <v>29</v>
      </c>
    </row>
    <row r="317" spans="1:12" x14ac:dyDescent="0.25">
      <c r="A317" s="125"/>
      <c r="B317" s="76"/>
      <c r="C317" s="84" t="s">
        <v>73</v>
      </c>
      <c r="D317" s="84"/>
      <c r="E317" s="128">
        <f>SUM(E313:E316)</f>
        <v>0</v>
      </c>
      <c r="F317" s="128">
        <f t="shared" ref="F317:K317" si="168">SUM(F313:F316)</f>
        <v>0</v>
      </c>
      <c r="G317" s="128">
        <f t="shared" si="168"/>
        <v>0</v>
      </c>
      <c r="H317" s="128">
        <f t="shared" si="168"/>
        <v>0</v>
      </c>
      <c r="I317" s="85">
        <f t="shared" si="168"/>
        <v>39.130000000000003</v>
      </c>
      <c r="J317" s="128">
        <f t="shared" si="168"/>
        <v>0</v>
      </c>
      <c r="K317" s="85">
        <f t="shared" si="168"/>
        <v>39.130000000000003</v>
      </c>
      <c r="L317" s="89">
        <f t="shared" si="167"/>
        <v>39.130000000000003</v>
      </c>
    </row>
    <row r="318" spans="1:12" x14ac:dyDescent="0.25">
      <c r="A318" s="125"/>
      <c r="B318" s="77" t="s">
        <v>61</v>
      </c>
      <c r="C318" s="77"/>
      <c r="D318" s="77"/>
      <c r="E318" s="129">
        <f>E317</f>
        <v>0</v>
      </c>
      <c r="F318" s="129">
        <f t="shared" ref="F318:L319" si="169">F317</f>
        <v>0</v>
      </c>
      <c r="G318" s="129">
        <f t="shared" si="169"/>
        <v>0</v>
      </c>
      <c r="H318" s="129">
        <f t="shared" si="169"/>
        <v>0</v>
      </c>
      <c r="I318" s="20">
        <f t="shared" si="169"/>
        <v>39.130000000000003</v>
      </c>
      <c r="J318" s="129">
        <f t="shared" si="169"/>
        <v>0</v>
      </c>
      <c r="K318" s="20">
        <f t="shared" si="169"/>
        <v>39.130000000000003</v>
      </c>
      <c r="L318" s="22">
        <f t="shared" si="169"/>
        <v>39.130000000000003</v>
      </c>
    </row>
    <row r="319" spans="1:12" x14ac:dyDescent="0.25">
      <c r="A319" s="90" t="s">
        <v>61</v>
      </c>
      <c r="B319" s="79"/>
      <c r="C319" s="79"/>
      <c r="D319" s="79"/>
      <c r="E319" s="130">
        <f>E318</f>
        <v>0</v>
      </c>
      <c r="F319" s="130">
        <f t="shared" si="169"/>
        <v>0</v>
      </c>
      <c r="G319" s="130">
        <f t="shared" si="169"/>
        <v>0</v>
      </c>
      <c r="H319" s="130">
        <f t="shared" si="169"/>
        <v>0</v>
      </c>
      <c r="I319" s="80">
        <f t="shared" si="169"/>
        <v>39.130000000000003</v>
      </c>
      <c r="J319" s="130">
        <f t="shared" si="169"/>
        <v>0</v>
      </c>
      <c r="K319" s="80">
        <f t="shared" si="169"/>
        <v>39.130000000000003</v>
      </c>
      <c r="L319" s="91">
        <f t="shared" si="167"/>
        <v>39.130000000000003</v>
      </c>
    </row>
    <row r="320" spans="1:12" x14ac:dyDescent="0.25">
      <c r="A320" s="125" t="s">
        <v>53</v>
      </c>
      <c r="B320" s="126" t="s">
        <v>53</v>
      </c>
      <c r="C320" s="122" t="s">
        <v>69</v>
      </c>
      <c r="D320" s="131" t="s">
        <v>95</v>
      </c>
      <c r="E320" s="29"/>
      <c r="F320" s="127">
        <v>1.25</v>
      </c>
      <c r="G320" s="127"/>
      <c r="H320" s="86">
        <f>SUM(F320:G320)</f>
        <v>1.25</v>
      </c>
      <c r="I320" s="127"/>
      <c r="J320" s="127"/>
      <c r="K320" s="133">
        <f>SUM(I320:J320)</f>
        <v>0</v>
      </c>
      <c r="L320" s="132">
        <f>E320+H320+K320</f>
        <v>1.25</v>
      </c>
    </row>
    <row r="321" spans="1:12" x14ac:dyDescent="0.25">
      <c r="A321" s="125"/>
      <c r="B321" s="126"/>
      <c r="C321" s="122"/>
      <c r="D321" s="131" t="s">
        <v>194</v>
      </c>
      <c r="E321" s="29"/>
      <c r="F321" s="127"/>
      <c r="G321" s="127"/>
      <c r="H321" s="133">
        <f t="shared" ref="H321:H325" si="170">SUM(F321:G321)</f>
        <v>0</v>
      </c>
      <c r="I321" s="127"/>
      <c r="J321" s="127">
        <v>1.57</v>
      </c>
      <c r="K321" s="86">
        <f t="shared" ref="K321:K325" si="171">SUM(I321:J321)</f>
        <v>1.57</v>
      </c>
      <c r="L321" s="132">
        <f t="shared" ref="L321:L326" si="172">E321+H321+K321</f>
        <v>1.57</v>
      </c>
    </row>
    <row r="322" spans="1:12" x14ac:dyDescent="0.25">
      <c r="A322" s="125"/>
      <c r="B322" s="126"/>
      <c r="C322" s="122"/>
      <c r="D322" s="131" t="s">
        <v>87</v>
      </c>
      <c r="E322" s="29"/>
      <c r="F322" s="127"/>
      <c r="G322" s="127">
        <v>22.63</v>
      </c>
      <c r="H322" s="86">
        <f t="shared" si="170"/>
        <v>22.63</v>
      </c>
      <c r="I322" s="127"/>
      <c r="J322" s="127"/>
      <c r="K322" s="133">
        <f t="shared" si="171"/>
        <v>0</v>
      </c>
      <c r="L322" s="132">
        <f t="shared" si="172"/>
        <v>22.63</v>
      </c>
    </row>
    <row r="323" spans="1:12" x14ac:dyDescent="0.25">
      <c r="A323" s="125"/>
      <c r="B323" s="126"/>
      <c r="C323" s="122"/>
      <c r="D323" s="131" t="s">
        <v>140</v>
      </c>
      <c r="E323" s="29"/>
      <c r="F323" s="127"/>
      <c r="G323" s="127">
        <v>1.59</v>
      </c>
      <c r="H323" s="86">
        <f t="shared" si="170"/>
        <v>1.59</v>
      </c>
      <c r="I323" s="127"/>
      <c r="J323" s="127"/>
      <c r="K323" s="133">
        <f t="shared" si="171"/>
        <v>0</v>
      </c>
      <c r="L323" s="132">
        <f t="shared" si="172"/>
        <v>1.59</v>
      </c>
    </row>
    <row r="324" spans="1:12" x14ac:dyDescent="0.25">
      <c r="A324" s="125"/>
      <c r="B324" s="126"/>
      <c r="C324" s="122"/>
      <c r="D324" s="131" t="s">
        <v>112</v>
      </c>
      <c r="E324" s="29"/>
      <c r="F324" s="127"/>
      <c r="G324" s="127">
        <v>7.83</v>
      </c>
      <c r="H324" s="86">
        <f t="shared" si="170"/>
        <v>7.83</v>
      </c>
      <c r="I324" s="127"/>
      <c r="J324" s="127"/>
      <c r="K324" s="133">
        <f t="shared" si="171"/>
        <v>0</v>
      </c>
      <c r="L324" s="132">
        <f t="shared" si="172"/>
        <v>7.83</v>
      </c>
    </row>
    <row r="325" spans="1:12" x14ac:dyDescent="0.25">
      <c r="A325" s="125"/>
      <c r="B325" s="126"/>
      <c r="C325" s="122"/>
      <c r="D325" s="131" t="s">
        <v>142</v>
      </c>
      <c r="E325" s="29"/>
      <c r="F325" s="127">
        <v>0.47</v>
      </c>
      <c r="G325" s="127"/>
      <c r="H325" s="86">
        <f t="shared" si="170"/>
        <v>0.47</v>
      </c>
      <c r="I325" s="127"/>
      <c r="J325" s="127"/>
      <c r="K325" s="133">
        <f t="shared" si="171"/>
        <v>0</v>
      </c>
      <c r="L325" s="132">
        <f t="shared" si="172"/>
        <v>0.47</v>
      </c>
    </row>
    <row r="326" spans="1:12" x14ac:dyDescent="0.25">
      <c r="A326" s="125"/>
      <c r="B326" s="76"/>
      <c r="C326" s="84" t="s">
        <v>88</v>
      </c>
      <c r="D326" s="84"/>
      <c r="E326" s="128">
        <f>SUM(E320:E325)</f>
        <v>0</v>
      </c>
      <c r="F326" s="85">
        <f t="shared" ref="F326:K326" si="173">SUM(F320:F325)</f>
        <v>1.72</v>
      </c>
      <c r="G326" s="85">
        <f t="shared" si="173"/>
        <v>32.049999999999997</v>
      </c>
      <c r="H326" s="85">
        <f t="shared" si="173"/>
        <v>33.769999999999996</v>
      </c>
      <c r="I326" s="128">
        <f t="shared" si="173"/>
        <v>0</v>
      </c>
      <c r="J326" s="85">
        <f t="shared" si="173"/>
        <v>1.57</v>
      </c>
      <c r="K326" s="85">
        <f t="shared" si="173"/>
        <v>1.57</v>
      </c>
      <c r="L326" s="89">
        <f t="shared" si="172"/>
        <v>35.339999999999996</v>
      </c>
    </row>
    <row r="327" spans="1:12" x14ac:dyDescent="0.25">
      <c r="A327" s="125"/>
      <c r="B327" s="126"/>
      <c r="C327" s="122" t="s">
        <v>68</v>
      </c>
      <c r="D327" s="131" t="s">
        <v>195</v>
      </c>
      <c r="E327" s="29"/>
      <c r="F327" s="127"/>
      <c r="G327" s="127"/>
      <c r="H327" s="133">
        <f>SUM(F327:G327)</f>
        <v>0</v>
      </c>
      <c r="I327" s="127">
        <v>1.78</v>
      </c>
      <c r="J327" s="127">
        <v>0.23</v>
      </c>
      <c r="K327" s="86">
        <f>SUM(I327:J327)</f>
        <v>2.0100000000000002</v>
      </c>
      <c r="L327" s="132">
        <f>E327+H327+K327</f>
        <v>2.0100000000000002</v>
      </c>
    </row>
    <row r="328" spans="1:12" x14ac:dyDescent="0.25">
      <c r="A328" s="125"/>
      <c r="B328" s="126"/>
      <c r="C328" s="122"/>
      <c r="D328" s="131" t="s">
        <v>111</v>
      </c>
      <c r="E328" s="29"/>
      <c r="F328" s="127"/>
      <c r="G328" s="127">
        <v>5.93</v>
      </c>
      <c r="H328" s="86">
        <f t="shared" ref="H328:H340" si="174">SUM(F328:G328)</f>
        <v>5.93</v>
      </c>
      <c r="I328" s="127"/>
      <c r="J328" s="127"/>
      <c r="K328" s="133">
        <f t="shared" ref="K328:K340" si="175">SUM(I328:J328)</f>
        <v>0</v>
      </c>
      <c r="L328" s="132">
        <f t="shared" ref="L328:L343" si="176">E328+H328+K328</f>
        <v>5.93</v>
      </c>
    </row>
    <row r="329" spans="1:12" x14ac:dyDescent="0.25">
      <c r="A329" s="125"/>
      <c r="B329" s="126"/>
      <c r="C329" s="122"/>
      <c r="D329" s="131" t="s">
        <v>95</v>
      </c>
      <c r="E329" s="29"/>
      <c r="F329" s="127"/>
      <c r="G329" s="127">
        <v>14.46</v>
      </c>
      <c r="H329" s="86">
        <f t="shared" si="174"/>
        <v>14.46</v>
      </c>
      <c r="I329" s="127"/>
      <c r="J329" s="127"/>
      <c r="K329" s="133">
        <f t="shared" si="175"/>
        <v>0</v>
      </c>
      <c r="L329" s="132">
        <f t="shared" si="176"/>
        <v>14.46</v>
      </c>
    </row>
    <row r="330" spans="1:12" x14ac:dyDescent="0.25">
      <c r="A330" s="125"/>
      <c r="B330" s="126"/>
      <c r="C330" s="122"/>
      <c r="D330" s="131" t="s">
        <v>194</v>
      </c>
      <c r="E330" s="29"/>
      <c r="F330" s="127"/>
      <c r="G330" s="127"/>
      <c r="H330" s="133">
        <f t="shared" si="174"/>
        <v>0</v>
      </c>
      <c r="I330" s="127"/>
      <c r="J330" s="127">
        <v>8.6300000000000008</v>
      </c>
      <c r="K330" s="86">
        <f t="shared" si="175"/>
        <v>8.6300000000000008</v>
      </c>
      <c r="L330" s="132">
        <f t="shared" si="176"/>
        <v>8.6300000000000008</v>
      </c>
    </row>
    <row r="331" spans="1:12" x14ac:dyDescent="0.25">
      <c r="A331" s="125"/>
      <c r="B331" s="126"/>
      <c r="C331" s="122"/>
      <c r="D331" s="131" t="s">
        <v>158</v>
      </c>
      <c r="E331" s="29"/>
      <c r="F331" s="127">
        <v>1.43</v>
      </c>
      <c r="G331" s="127">
        <v>9.6999999999999993</v>
      </c>
      <c r="H331" s="86">
        <f t="shared" si="174"/>
        <v>11.129999999999999</v>
      </c>
      <c r="I331" s="127"/>
      <c r="J331" s="127"/>
      <c r="K331" s="133">
        <f t="shared" si="175"/>
        <v>0</v>
      </c>
      <c r="L331" s="132">
        <f t="shared" si="176"/>
        <v>11.129999999999999</v>
      </c>
    </row>
    <row r="332" spans="1:12" x14ac:dyDescent="0.25">
      <c r="A332" s="125"/>
      <c r="B332" s="126"/>
      <c r="C332" s="122"/>
      <c r="D332" s="122" t="s">
        <v>75</v>
      </c>
      <c r="E332" s="29"/>
      <c r="F332" s="127"/>
      <c r="G332" s="127"/>
      <c r="H332" s="133">
        <f t="shared" si="174"/>
        <v>0</v>
      </c>
      <c r="I332" s="127">
        <v>1.18</v>
      </c>
      <c r="J332" s="127"/>
      <c r="K332" s="86">
        <f t="shared" si="175"/>
        <v>1.18</v>
      </c>
      <c r="L332" s="132">
        <f t="shared" si="176"/>
        <v>1.18</v>
      </c>
    </row>
    <row r="333" spans="1:12" x14ac:dyDescent="0.25">
      <c r="A333" s="125"/>
      <c r="B333" s="126"/>
      <c r="C333" s="122"/>
      <c r="D333" s="131" t="s">
        <v>76</v>
      </c>
      <c r="E333" s="29"/>
      <c r="F333" s="127"/>
      <c r="G333" s="127"/>
      <c r="H333" s="133">
        <f t="shared" si="174"/>
        <v>0</v>
      </c>
      <c r="I333" s="127">
        <v>2.5499999999999998</v>
      </c>
      <c r="J333" s="127"/>
      <c r="K333" s="86">
        <f t="shared" si="175"/>
        <v>2.5499999999999998</v>
      </c>
      <c r="L333" s="132">
        <f t="shared" si="176"/>
        <v>2.5499999999999998</v>
      </c>
    </row>
    <row r="334" spans="1:12" x14ac:dyDescent="0.25">
      <c r="A334" s="134"/>
      <c r="B334" s="122"/>
      <c r="C334" s="122"/>
      <c r="D334" s="131" t="s">
        <v>87</v>
      </c>
      <c r="E334" s="63"/>
      <c r="F334" s="122"/>
      <c r="G334" s="122">
        <v>18.75</v>
      </c>
      <c r="H334" s="86">
        <f t="shared" si="174"/>
        <v>18.75</v>
      </c>
      <c r="I334" s="122"/>
      <c r="J334" s="122"/>
      <c r="K334" s="133">
        <f t="shared" si="175"/>
        <v>0</v>
      </c>
      <c r="L334" s="132">
        <f t="shared" si="176"/>
        <v>18.75</v>
      </c>
    </row>
    <row r="335" spans="1:12" x14ac:dyDescent="0.25">
      <c r="A335" s="134"/>
      <c r="B335" s="122"/>
      <c r="C335" s="122"/>
      <c r="D335" s="131" t="s">
        <v>140</v>
      </c>
      <c r="E335" s="63"/>
      <c r="F335" s="122">
        <v>1.5</v>
      </c>
      <c r="G335" s="122">
        <v>2.88</v>
      </c>
      <c r="H335" s="86">
        <f t="shared" si="174"/>
        <v>4.38</v>
      </c>
      <c r="I335" s="122"/>
      <c r="J335" s="122"/>
      <c r="K335" s="133">
        <f t="shared" si="175"/>
        <v>0</v>
      </c>
      <c r="L335" s="132">
        <f t="shared" si="176"/>
        <v>4.38</v>
      </c>
    </row>
    <row r="336" spans="1:12" x14ac:dyDescent="0.25">
      <c r="A336" s="134"/>
      <c r="B336" s="122"/>
      <c r="C336" s="122"/>
      <c r="D336" s="131" t="s">
        <v>134</v>
      </c>
      <c r="E336" s="63"/>
      <c r="F336" s="122"/>
      <c r="G336" s="122"/>
      <c r="H336" s="133">
        <f t="shared" si="174"/>
        <v>0</v>
      </c>
      <c r="I336" s="122"/>
      <c r="J336" s="122">
        <v>1.5</v>
      </c>
      <c r="K336" s="86">
        <f t="shared" si="175"/>
        <v>1.5</v>
      </c>
      <c r="L336" s="132">
        <f t="shared" si="176"/>
        <v>1.5</v>
      </c>
    </row>
    <row r="337" spans="1:12" s="3" customFormat="1" x14ac:dyDescent="0.25">
      <c r="A337" s="125"/>
      <c r="B337" s="126"/>
      <c r="C337" s="126"/>
      <c r="D337" s="131" t="s">
        <v>112</v>
      </c>
      <c r="E337" s="94"/>
      <c r="F337" s="127"/>
      <c r="G337" s="127">
        <v>2.6</v>
      </c>
      <c r="H337" s="86">
        <f t="shared" si="174"/>
        <v>2.6</v>
      </c>
      <c r="I337" s="127"/>
      <c r="J337" s="127"/>
      <c r="K337" s="133">
        <f t="shared" si="175"/>
        <v>0</v>
      </c>
      <c r="L337" s="132">
        <f t="shared" si="176"/>
        <v>2.6</v>
      </c>
    </row>
    <row r="338" spans="1:12" s="3" customFormat="1" x14ac:dyDescent="0.25">
      <c r="A338" s="125"/>
      <c r="B338" s="126"/>
      <c r="C338" s="126"/>
      <c r="D338" s="131" t="s">
        <v>77</v>
      </c>
      <c r="E338" s="94"/>
      <c r="F338" s="127"/>
      <c r="G338" s="127"/>
      <c r="H338" s="133">
        <f t="shared" si="174"/>
        <v>0</v>
      </c>
      <c r="I338" s="127"/>
      <c r="J338" s="127">
        <v>0.03</v>
      </c>
      <c r="K338" s="86">
        <f t="shared" si="175"/>
        <v>0.03</v>
      </c>
      <c r="L338" s="132">
        <f t="shared" si="176"/>
        <v>0.03</v>
      </c>
    </row>
    <row r="339" spans="1:12" x14ac:dyDescent="0.25">
      <c r="A339" s="134"/>
      <c r="B339" s="122"/>
      <c r="C339" s="122"/>
      <c r="D339" s="131" t="s">
        <v>121</v>
      </c>
      <c r="E339" s="63"/>
      <c r="F339" s="122"/>
      <c r="G339" s="122"/>
      <c r="H339" s="133">
        <f t="shared" si="174"/>
        <v>0</v>
      </c>
      <c r="I339" s="122">
        <v>0.81</v>
      </c>
      <c r="J339" s="122">
        <v>5.91</v>
      </c>
      <c r="K339" s="86">
        <f t="shared" si="175"/>
        <v>6.7200000000000006</v>
      </c>
      <c r="L339" s="132">
        <f t="shared" si="176"/>
        <v>6.7200000000000006</v>
      </c>
    </row>
    <row r="340" spans="1:12" x14ac:dyDescent="0.25">
      <c r="A340" s="134"/>
      <c r="B340" s="122"/>
      <c r="C340" s="122"/>
      <c r="D340" s="131" t="s">
        <v>142</v>
      </c>
      <c r="E340" s="63"/>
      <c r="F340" s="122"/>
      <c r="G340" s="122">
        <v>1.4</v>
      </c>
      <c r="H340" s="86">
        <f t="shared" si="174"/>
        <v>1.4</v>
      </c>
      <c r="I340" s="122"/>
      <c r="J340" s="122"/>
      <c r="K340" s="133">
        <f t="shared" si="175"/>
        <v>0</v>
      </c>
      <c r="L340" s="132">
        <f t="shared" si="176"/>
        <v>1.4</v>
      </c>
    </row>
    <row r="341" spans="1:12" x14ac:dyDescent="0.25">
      <c r="A341" s="125"/>
      <c r="B341" s="76"/>
      <c r="C341" s="84" t="s">
        <v>73</v>
      </c>
      <c r="D341" s="84"/>
      <c r="E341" s="128">
        <f t="shared" ref="E341:K341" si="177">SUM(E327:E340)</f>
        <v>0</v>
      </c>
      <c r="F341" s="85">
        <f t="shared" si="177"/>
        <v>2.9299999999999997</v>
      </c>
      <c r="G341" s="85">
        <f t="shared" si="177"/>
        <v>55.720000000000006</v>
      </c>
      <c r="H341" s="85">
        <f t="shared" si="177"/>
        <v>58.65</v>
      </c>
      <c r="I341" s="85">
        <f t="shared" si="177"/>
        <v>6.32</v>
      </c>
      <c r="J341" s="85">
        <f t="shared" si="177"/>
        <v>16.3</v>
      </c>
      <c r="K341" s="85">
        <f t="shared" si="177"/>
        <v>22.62</v>
      </c>
      <c r="L341" s="89">
        <f t="shared" si="176"/>
        <v>81.27</v>
      </c>
    </row>
    <row r="342" spans="1:12" x14ac:dyDescent="0.25">
      <c r="A342" s="125"/>
      <c r="B342" s="77" t="s">
        <v>54</v>
      </c>
      <c r="C342" s="77"/>
      <c r="D342" s="77"/>
      <c r="E342" s="129">
        <f>E326+E341</f>
        <v>0</v>
      </c>
      <c r="F342" s="20">
        <f t="shared" ref="F342:K342" si="178">F326+F341</f>
        <v>4.6499999999999995</v>
      </c>
      <c r="G342" s="20">
        <f t="shared" si="178"/>
        <v>87.77000000000001</v>
      </c>
      <c r="H342" s="20">
        <f t="shared" si="178"/>
        <v>92.419999999999987</v>
      </c>
      <c r="I342" s="20">
        <f t="shared" si="178"/>
        <v>6.32</v>
      </c>
      <c r="J342" s="20">
        <f t="shared" si="178"/>
        <v>17.87</v>
      </c>
      <c r="K342" s="20">
        <f t="shared" si="178"/>
        <v>24.19</v>
      </c>
      <c r="L342" s="22">
        <f t="shared" si="176"/>
        <v>116.60999999999999</v>
      </c>
    </row>
    <row r="343" spans="1:12" ht="15.75" thickBot="1" x14ac:dyDescent="0.3">
      <c r="A343" s="135" t="s">
        <v>54</v>
      </c>
      <c r="B343" s="136"/>
      <c r="C343" s="136"/>
      <c r="D343" s="136"/>
      <c r="E343" s="137">
        <f>E342</f>
        <v>0</v>
      </c>
      <c r="F343" s="138">
        <f t="shared" ref="F343:K343" si="179">F342</f>
        <v>4.6499999999999995</v>
      </c>
      <c r="G343" s="138">
        <f t="shared" si="179"/>
        <v>87.77000000000001</v>
      </c>
      <c r="H343" s="138">
        <f t="shared" si="179"/>
        <v>92.419999999999987</v>
      </c>
      <c r="I343" s="138">
        <f t="shared" si="179"/>
        <v>6.32</v>
      </c>
      <c r="J343" s="138">
        <f t="shared" si="179"/>
        <v>17.87</v>
      </c>
      <c r="K343" s="138">
        <f t="shared" si="179"/>
        <v>24.19</v>
      </c>
      <c r="L343" s="139">
        <f t="shared" si="176"/>
        <v>116.60999999999999</v>
      </c>
    </row>
    <row r="344" spans="1:12" s="3" customFormat="1" x14ac:dyDescent="0.25">
      <c r="A344" s="76"/>
      <c r="B344" s="76"/>
      <c r="C344" s="76"/>
      <c r="D344" s="76"/>
      <c r="E344" s="93"/>
      <c r="F344" s="93"/>
      <c r="G344" s="93"/>
      <c r="H344" s="93"/>
      <c r="I344" s="93"/>
      <c r="J344" s="93"/>
      <c r="K344" s="93"/>
      <c r="L344" s="93"/>
    </row>
    <row r="345" spans="1:12" s="4" customFormat="1" ht="14.25" x14ac:dyDescent="0.2">
      <c r="A345" s="4" t="s">
        <v>226</v>
      </c>
    </row>
    <row r="346" spans="1:12" ht="15.75" thickBot="1" x14ac:dyDescent="0.3"/>
    <row r="347" spans="1:12" ht="43.5" thickBot="1" x14ac:dyDescent="0.3">
      <c r="A347" s="96" t="s">
        <v>1</v>
      </c>
      <c r="B347" s="71" t="s">
        <v>2</v>
      </c>
      <c r="C347" s="31" t="s">
        <v>66</v>
      </c>
      <c r="D347" s="70" t="s">
        <v>72</v>
      </c>
      <c r="E347" s="97" t="s">
        <v>145</v>
      </c>
      <c r="F347" s="71" t="s">
        <v>6</v>
      </c>
      <c r="G347" s="70" t="s">
        <v>4</v>
      </c>
      <c r="H347" s="98" t="s">
        <v>148</v>
      </c>
    </row>
    <row r="348" spans="1:12" x14ac:dyDescent="0.25">
      <c r="A348" s="140" t="s">
        <v>166</v>
      </c>
      <c r="B348" s="141" t="s">
        <v>169</v>
      </c>
      <c r="C348" s="120" t="s">
        <v>68</v>
      </c>
      <c r="D348" s="142" t="s">
        <v>79</v>
      </c>
      <c r="E348" s="109"/>
      <c r="F348" s="109"/>
      <c r="G348" s="143">
        <v>0.2</v>
      </c>
      <c r="H348" s="144">
        <f>SUM(E348:G348)</f>
        <v>0.2</v>
      </c>
    </row>
    <row r="349" spans="1:12" x14ac:dyDescent="0.25">
      <c r="A349" s="125"/>
      <c r="B349" s="126"/>
      <c r="C349" s="122"/>
      <c r="D349" s="131" t="s">
        <v>74</v>
      </c>
      <c r="E349" s="110"/>
      <c r="F349" s="110"/>
      <c r="G349" s="127">
        <v>26.2</v>
      </c>
      <c r="H349" s="145">
        <f t="shared" ref="H349:H412" si="180">SUM(E349:G349)</f>
        <v>26.2</v>
      </c>
    </row>
    <row r="350" spans="1:12" x14ac:dyDescent="0.25">
      <c r="A350" s="125"/>
      <c r="B350" s="126"/>
      <c r="C350" s="122"/>
      <c r="D350" s="131" t="s">
        <v>81</v>
      </c>
      <c r="E350" s="110"/>
      <c r="F350" s="110"/>
      <c r="G350" s="127">
        <v>21.64</v>
      </c>
      <c r="H350" s="145">
        <f t="shared" si="180"/>
        <v>21.64</v>
      </c>
    </row>
    <row r="351" spans="1:12" x14ac:dyDescent="0.25">
      <c r="A351" s="125"/>
      <c r="B351" s="126"/>
      <c r="C351" s="122"/>
      <c r="D351" s="131" t="s">
        <v>76</v>
      </c>
      <c r="E351" s="110"/>
      <c r="F351" s="110"/>
      <c r="G351" s="127">
        <v>15.71</v>
      </c>
      <c r="H351" s="145">
        <f t="shared" si="180"/>
        <v>15.71</v>
      </c>
    </row>
    <row r="352" spans="1:12" x14ac:dyDescent="0.25">
      <c r="A352" s="125"/>
      <c r="B352" s="126"/>
      <c r="C352" s="122"/>
      <c r="D352" s="131" t="s">
        <v>133</v>
      </c>
      <c r="E352" s="110"/>
      <c r="F352" s="110"/>
      <c r="G352" s="127">
        <v>5.82</v>
      </c>
      <c r="H352" s="145">
        <f t="shared" si="180"/>
        <v>5.82</v>
      </c>
    </row>
    <row r="353" spans="1:9" x14ac:dyDescent="0.25">
      <c r="A353" s="125"/>
      <c r="B353" s="126"/>
      <c r="C353" s="122"/>
      <c r="D353" s="131" t="s">
        <v>82</v>
      </c>
      <c r="E353" s="110"/>
      <c r="F353" s="110"/>
      <c r="G353" s="127">
        <v>2.1800000000000002</v>
      </c>
      <c r="H353" s="145">
        <f t="shared" si="180"/>
        <v>2.1800000000000002</v>
      </c>
    </row>
    <row r="354" spans="1:9" x14ac:dyDescent="0.25">
      <c r="A354" s="125"/>
      <c r="B354" s="126"/>
      <c r="C354" s="122"/>
      <c r="D354" s="131" t="s">
        <v>77</v>
      </c>
      <c r="E354" s="110"/>
      <c r="F354" s="110"/>
      <c r="G354" s="127">
        <v>21.83</v>
      </c>
      <c r="H354" s="145">
        <f t="shared" si="180"/>
        <v>21.83</v>
      </c>
    </row>
    <row r="355" spans="1:9" x14ac:dyDescent="0.25">
      <c r="A355" s="125"/>
      <c r="B355" s="76"/>
      <c r="C355" s="84" t="s">
        <v>73</v>
      </c>
      <c r="D355" s="84"/>
      <c r="E355" s="128">
        <f>SUM(E348:E354)</f>
        <v>0</v>
      </c>
      <c r="F355" s="128">
        <f t="shared" ref="F355:G355" si="181">SUM(F348:F354)</f>
        <v>0</v>
      </c>
      <c r="G355" s="95">
        <f t="shared" si="181"/>
        <v>93.58</v>
      </c>
      <c r="H355" s="26">
        <f t="shared" si="180"/>
        <v>93.58</v>
      </c>
    </row>
    <row r="356" spans="1:9" x14ac:dyDescent="0.25">
      <c r="A356" s="125"/>
      <c r="B356" s="77" t="s">
        <v>178</v>
      </c>
      <c r="C356" s="77"/>
      <c r="D356" s="77"/>
      <c r="E356" s="129">
        <f>E355</f>
        <v>0</v>
      </c>
      <c r="F356" s="129">
        <f t="shared" ref="F356:G357" si="182">F355</f>
        <v>0</v>
      </c>
      <c r="G356" s="20">
        <f t="shared" si="182"/>
        <v>93.58</v>
      </c>
      <c r="H356" s="22">
        <f t="shared" si="180"/>
        <v>93.58</v>
      </c>
    </row>
    <row r="357" spans="1:9" ht="15.75" thickBot="1" x14ac:dyDescent="0.3">
      <c r="A357" s="90" t="s">
        <v>167</v>
      </c>
      <c r="B357" s="79"/>
      <c r="C357" s="79"/>
      <c r="D357" s="79"/>
      <c r="E357" s="137">
        <f>E356</f>
        <v>0</v>
      </c>
      <c r="F357" s="137">
        <f t="shared" si="182"/>
        <v>0</v>
      </c>
      <c r="G357" s="80">
        <f t="shared" si="182"/>
        <v>93.58</v>
      </c>
      <c r="H357" s="91">
        <f t="shared" si="180"/>
        <v>93.58</v>
      </c>
    </row>
    <row r="358" spans="1:9" x14ac:dyDescent="0.25">
      <c r="A358" s="125" t="s">
        <v>8</v>
      </c>
      <c r="B358" s="126" t="s">
        <v>8</v>
      </c>
      <c r="C358" s="122" t="s">
        <v>69</v>
      </c>
      <c r="D358" s="131" t="s">
        <v>85</v>
      </c>
      <c r="E358" s="110"/>
      <c r="F358" s="110"/>
      <c r="G358" s="127">
        <v>178.4</v>
      </c>
      <c r="H358" s="146">
        <f t="shared" si="180"/>
        <v>178.4</v>
      </c>
      <c r="I358" s="43"/>
    </row>
    <row r="359" spans="1:9" x14ac:dyDescent="0.25">
      <c r="A359" s="125"/>
      <c r="B359" s="76"/>
      <c r="C359" s="84" t="s">
        <v>88</v>
      </c>
      <c r="D359" s="84"/>
      <c r="E359" s="128">
        <f>E358</f>
        <v>0</v>
      </c>
      <c r="F359" s="128">
        <f t="shared" ref="F359:G359" si="183">F358</f>
        <v>0</v>
      </c>
      <c r="G359" s="95">
        <f t="shared" si="183"/>
        <v>178.4</v>
      </c>
      <c r="H359" s="26">
        <f t="shared" si="180"/>
        <v>178.4</v>
      </c>
    </row>
    <row r="360" spans="1:9" x14ac:dyDescent="0.25">
      <c r="A360" s="125"/>
      <c r="B360" s="126"/>
      <c r="C360" s="122" t="s">
        <v>68</v>
      </c>
      <c r="D360" s="131" t="s">
        <v>85</v>
      </c>
      <c r="E360" s="110"/>
      <c r="F360" s="110"/>
      <c r="G360" s="127">
        <v>32.270000000000003</v>
      </c>
      <c r="H360" s="146">
        <f t="shared" si="180"/>
        <v>32.270000000000003</v>
      </c>
      <c r="I360" s="43"/>
    </row>
    <row r="361" spans="1:9" x14ac:dyDescent="0.25">
      <c r="A361" s="125"/>
      <c r="B361" s="76"/>
      <c r="C361" s="84" t="s">
        <v>73</v>
      </c>
      <c r="D361" s="84"/>
      <c r="E361" s="128">
        <f>E360</f>
        <v>0</v>
      </c>
      <c r="F361" s="128">
        <f t="shared" ref="F361:G361" si="184">F360</f>
        <v>0</v>
      </c>
      <c r="G361" s="95">
        <f t="shared" si="184"/>
        <v>32.270000000000003</v>
      </c>
      <c r="H361" s="26">
        <f t="shared" si="180"/>
        <v>32.270000000000003</v>
      </c>
    </row>
    <row r="362" spans="1:9" x14ac:dyDescent="0.25">
      <c r="A362" s="125"/>
      <c r="B362" s="77" t="s">
        <v>9</v>
      </c>
      <c r="C362" s="77"/>
      <c r="D362" s="77"/>
      <c r="E362" s="129">
        <f>E359+E361</f>
        <v>0</v>
      </c>
      <c r="F362" s="129">
        <f t="shared" ref="F362:G362" si="185">F359+F361</f>
        <v>0</v>
      </c>
      <c r="G362" s="20">
        <f t="shared" si="185"/>
        <v>210.67000000000002</v>
      </c>
      <c r="H362" s="22">
        <f t="shared" si="180"/>
        <v>210.67000000000002</v>
      </c>
    </row>
    <row r="363" spans="1:9" ht="15.75" thickBot="1" x14ac:dyDescent="0.3">
      <c r="A363" s="90" t="s">
        <v>9</v>
      </c>
      <c r="B363" s="79"/>
      <c r="C363" s="79"/>
      <c r="D363" s="79"/>
      <c r="E363" s="137">
        <f>E362</f>
        <v>0</v>
      </c>
      <c r="F363" s="137">
        <f t="shared" ref="F363:G363" si="186">F362</f>
        <v>0</v>
      </c>
      <c r="G363" s="80">
        <f t="shared" si="186"/>
        <v>210.67000000000002</v>
      </c>
      <c r="H363" s="91">
        <f t="shared" si="180"/>
        <v>210.67000000000002</v>
      </c>
    </row>
    <row r="364" spans="1:9" x14ac:dyDescent="0.25">
      <c r="A364" s="125" t="s">
        <v>18</v>
      </c>
      <c r="B364" s="126" t="s">
        <v>18</v>
      </c>
      <c r="C364" s="122" t="s">
        <v>68</v>
      </c>
      <c r="D364" s="131" t="s">
        <v>95</v>
      </c>
      <c r="E364" s="110"/>
      <c r="F364" s="112">
        <v>1.75</v>
      </c>
      <c r="G364" s="110"/>
      <c r="H364" s="146">
        <f t="shared" si="180"/>
        <v>1.75</v>
      </c>
    </row>
    <row r="365" spans="1:9" x14ac:dyDescent="0.25">
      <c r="A365" s="125"/>
      <c r="B365" s="126"/>
      <c r="C365" s="122"/>
      <c r="D365" s="131" t="s">
        <v>96</v>
      </c>
      <c r="E365" s="110"/>
      <c r="F365" s="112">
        <v>10.8</v>
      </c>
      <c r="G365" s="110"/>
      <c r="H365" s="146">
        <f t="shared" si="180"/>
        <v>10.8</v>
      </c>
    </row>
    <row r="366" spans="1:9" x14ac:dyDescent="0.25">
      <c r="A366" s="125"/>
      <c r="B366" s="76"/>
      <c r="C366" s="84" t="s">
        <v>73</v>
      </c>
      <c r="D366" s="84"/>
      <c r="E366" s="128">
        <f>SUM(E364:E365)</f>
        <v>0</v>
      </c>
      <c r="F366" s="95">
        <f t="shared" ref="F366:G366" si="187">SUM(F364:F365)</f>
        <v>12.55</v>
      </c>
      <c r="G366" s="128">
        <f t="shared" si="187"/>
        <v>0</v>
      </c>
      <c r="H366" s="26">
        <f t="shared" si="180"/>
        <v>12.55</v>
      </c>
    </row>
    <row r="367" spans="1:9" x14ac:dyDescent="0.25">
      <c r="A367" s="125"/>
      <c r="B367" s="77" t="s">
        <v>19</v>
      </c>
      <c r="C367" s="77"/>
      <c r="D367" s="77"/>
      <c r="E367" s="129">
        <f>E366</f>
        <v>0</v>
      </c>
      <c r="F367" s="20">
        <f t="shared" ref="F367:G368" si="188">F366</f>
        <v>12.55</v>
      </c>
      <c r="G367" s="129">
        <f t="shared" si="188"/>
        <v>0</v>
      </c>
      <c r="H367" s="22">
        <f t="shared" si="180"/>
        <v>12.55</v>
      </c>
    </row>
    <row r="368" spans="1:9" ht="15.75" thickBot="1" x14ac:dyDescent="0.3">
      <c r="A368" s="90" t="s">
        <v>19</v>
      </c>
      <c r="B368" s="79"/>
      <c r="C368" s="79"/>
      <c r="D368" s="79"/>
      <c r="E368" s="137">
        <f>E367</f>
        <v>0</v>
      </c>
      <c r="F368" s="80">
        <f t="shared" si="188"/>
        <v>12.55</v>
      </c>
      <c r="G368" s="137">
        <f t="shared" si="188"/>
        <v>0</v>
      </c>
      <c r="H368" s="91">
        <f t="shared" si="180"/>
        <v>12.55</v>
      </c>
    </row>
    <row r="369" spans="1:8" x14ac:dyDescent="0.25">
      <c r="A369" s="125" t="s">
        <v>20</v>
      </c>
      <c r="B369" s="126" t="s">
        <v>21</v>
      </c>
      <c r="C369" s="122" t="s">
        <v>69</v>
      </c>
      <c r="D369" s="122" t="s">
        <v>89</v>
      </c>
      <c r="E369" s="127">
        <v>212.59</v>
      </c>
      <c r="F369" s="110"/>
      <c r="G369" s="110"/>
      <c r="H369" s="146">
        <f t="shared" si="180"/>
        <v>212.59</v>
      </c>
    </row>
    <row r="370" spans="1:8" x14ac:dyDescent="0.25">
      <c r="A370" s="125"/>
      <c r="B370" s="76"/>
      <c r="C370" s="84" t="s">
        <v>88</v>
      </c>
      <c r="D370" s="84"/>
      <c r="E370" s="95">
        <f>E369</f>
        <v>212.59</v>
      </c>
      <c r="F370" s="128">
        <f t="shared" ref="F370:G370" si="189">F369</f>
        <v>0</v>
      </c>
      <c r="G370" s="128">
        <f t="shared" si="189"/>
        <v>0</v>
      </c>
      <c r="H370" s="26">
        <f t="shared" si="180"/>
        <v>212.59</v>
      </c>
    </row>
    <row r="371" spans="1:8" x14ac:dyDescent="0.25">
      <c r="A371" s="125"/>
      <c r="B371" s="126"/>
      <c r="C371" s="122" t="s">
        <v>68</v>
      </c>
      <c r="D371" s="131" t="s">
        <v>97</v>
      </c>
      <c r="E371" s="110"/>
      <c r="F371" s="110"/>
      <c r="G371" s="112">
        <v>15</v>
      </c>
      <c r="H371" s="146">
        <f t="shared" si="180"/>
        <v>15</v>
      </c>
    </row>
    <row r="372" spans="1:8" x14ac:dyDescent="0.25">
      <c r="A372" s="125"/>
      <c r="B372" s="76"/>
      <c r="C372" s="84" t="s">
        <v>73</v>
      </c>
      <c r="D372" s="84"/>
      <c r="E372" s="128">
        <f>E371</f>
        <v>0</v>
      </c>
      <c r="F372" s="128">
        <f t="shared" ref="F372:G372" si="190">F371</f>
        <v>0</v>
      </c>
      <c r="G372" s="95">
        <f t="shared" si="190"/>
        <v>15</v>
      </c>
      <c r="H372" s="26">
        <f t="shared" si="180"/>
        <v>15</v>
      </c>
    </row>
    <row r="373" spans="1:8" x14ac:dyDescent="0.25">
      <c r="A373" s="125"/>
      <c r="B373" s="77" t="s">
        <v>99</v>
      </c>
      <c r="C373" s="77"/>
      <c r="D373" s="77"/>
      <c r="E373" s="20">
        <f>E370+E372</f>
        <v>212.59</v>
      </c>
      <c r="F373" s="129">
        <f t="shared" ref="F373:G373" si="191">F370+F372</f>
        <v>0</v>
      </c>
      <c r="G373" s="20">
        <f t="shared" si="191"/>
        <v>15</v>
      </c>
      <c r="H373" s="22">
        <f t="shared" si="180"/>
        <v>227.59</v>
      </c>
    </row>
    <row r="374" spans="1:8" x14ac:dyDescent="0.25">
      <c r="A374" s="125"/>
      <c r="B374" s="126" t="s">
        <v>22</v>
      </c>
      <c r="C374" s="122" t="s">
        <v>69</v>
      </c>
      <c r="D374" s="122" t="s">
        <v>89</v>
      </c>
      <c r="E374" s="127">
        <v>382.03</v>
      </c>
      <c r="F374" s="110"/>
      <c r="G374" s="110"/>
      <c r="H374" s="146">
        <f t="shared" si="180"/>
        <v>382.03</v>
      </c>
    </row>
    <row r="375" spans="1:8" x14ac:dyDescent="0.25">
      <c r="A375" s="125"/>
      <c r="B375" s="76"/>
      <c r="C375" s="84" t="s">
        <v>88</v>
      </c>
      <c r="D375" s="84"/>
      <c r="E375" s="95">
        <f>E374</f>
        <v>382.03</v>
      </c>
      <c r="F375" s="128">
        <f t="shared" ref="F375:G375" si="192">F374</f>
        <v>0</v>
      </c>
      <c r="G375" s="128">
        <f t="shared" si="192"/>
        <v>0</v>
      </c>
      <c r="H375" s="26">
        <f t="shared" si="180"/>
        <v>382.03</v>
      </c>
    </row>
    <row r="376" spans="1:8" x14ac:dyDescent="0.25">
      <c r="A376" s="125"/>
      <c r="B376" s="126"/>
      <c r="C376" s="122" t="s">
        <v>68</v>
      </c>
      <c r="D376" s="131" t="s">
        <v>85</v>
      </c>
      <c r="E376" s="127"/>
      <c r="F376" s="110"/>
      <c r="G376" s="112">
        <v>2</v>
      </c>
      <c r="H376" s="146">
        <f t="shared" si="180"/>
        <v>2</v>
      </c>
    </row>
    <row r="377" spans="1:8" x14ac:dyDescent="0.25">
      <c r="A377" s="125"/>
      <c r="B377" s="126"/>
      <c r="C377" s="122"/>
      <c r="D377" s="131" t="s">
        <v>87</v>
      </c>
      <c r="E377" s="127"/>
      <c r="F377" s="110"/>
      <c r="G377" s="112">
        <v>15</v>
      </c>
      <c r="H377" s="146">
        <f t="shared" si="180"/>
        <v>15</v>
      </c>
    </row>
    <row r="378" spans="1:8" x14ac:dyDescent="0.25">
      <c r="A378" s="125"/>
      <c r="B378" s="76"/>
      <c r="C378" s="84"/>
      <c r="D378" s="84"/>
      <c r="E378" s="128">
        <f>SUM(E376:E377)</f>
        <v>0</v>
      </c>
      <c r="F378" s="128">
        <f t="shared" ref="F378:G378" si="193">SUM(F376:F377)</f>
        <v>0</v>
      </c>
      <c r="G378" s="95">
        <f t="shared" si="193"/>
        <v>17</v>
      </c>
      <c r="H378" s="26">
        <f t="shared" si="180"/>
        <v>17</v>
      </c>
    </row>
    <row r="379" spans="1:8" x14ac:dyDescent="0.25">
      <c r="A379" s="125"/>
      <c r="B379" s="77" t="s">
        <v>100</v>
      </c>
      <c r="C379" s="77"/>
      <c r="D379" s="77"/>
      <c r="E379" s="20">
        <f>E375+E378</f>
        <v>382.03</v>
      </c>
      <c r="F379" s="129">
        <f t="shared" ref="F379:G379" si="194">F375+F378</f>
        <v>0</v>
      </c>
      <c r="G379" s="20">
        <f t="shared" si="194"/>
        <v>17</v>
      </c>
      <c r="H379" s="22">
        <f t="shared" si="180"/>
        <v>399.03</v>
      </c>
    </row>
    <row r="380" spans="1:8" x14ac:dyDescent="0.25">
      <c r="A380" s="125"/>
      <c r="B380" s="126" t="s">
        <v>23</v>
      </c>
      <c r="C380" s="122" t="s">
        <v>69</v>
      </c>
      <c r="D380" s="122" t="s">
        <v>84</v>
      </c>
      <c r="E380" s="112">
        <v>576.1</v>
      </c>
      <c r="F380" s="110"/>
      <c r="G380" s="110"/>
      <c r="H380" s="146">
        <f t="shared" si="180"/>
        <v>576.1</v>
      </c>
    </row>
    <row r="381" spans="1:8" x14ac:dyDescent="0.25">
      <c r="A381" s="125"/>
      <c r="B381" s="76"/>
      <c r="C381" s="84" t="s">
        <v>88</v>
      </c>
      <c r="D381" s="84"/>
      <c r="E381" s="95">
        <f>E380</f>
        <v>576.1</v>
      </c>
      <c r="F381" s="128">
        <f t="shared" ref="F381:G382" si="195">F380</f>
        <v>0</v>
      </c>
      <c r="G381" s="128">
        <f t="shared" si="195"/>
        <v>0</v>
      </c>
      <c r="H381" s="26">
        <f t="shared" si="180"/>
        <v>576.1</v>
      </c>
    </row>
    <row r="382" spans="1:8" x14ac:dyDescent="0.25">
      <c r="A382" s="125"/>
      <c r="B382" s="77" t="s">
        <v>101</v>
      </c>
      <c r="C382" s="77"/>
      <c r="D382" s="77"/>
      <c r="E382" s="20">
        <f>E381</f>
        <v>576.1</v>
      </c>
      <c r="F382" s="129">
        <f t="shared" si="195"/>
        <v>0</v>
      </c>
      <c r="G382" s="129">
        <f t="shared" si="195"/>
        <v>0</v>
      </c>
      <c r="H382" s="22">
        <f t="shared" si="180"/>
        <v>576.1</v>
      </c>
    </row>
    <row r="383" spans="1:8" x14ac:dyDescent="0.25">
      <c r="A383" s="125"/>
      <c r="B383" s="126" t="s">
        <v>24</v>
      </c>
      <c r="C383" s="122" t="s">
        <v>69</v>
      </c>
      <c r="D383" s="122" t="s">
        <v>75</v>
      </c>
      <c r="E383" s="127">
        <v>101.18</v>
      </c>
      <c r="F383" s="110"/>
      <c r="G383" s="110"/>
      <c r="H383" s="146">
        <f t="shared" si="180"/>
        <v>101.18</v>
      </c>
    </row>
    <row r="384" spans="1:8" x14ac:dyDescent="0.25">
      <c r="A384" s="125"/>
      <c r="B384" s="126"/>
      <c r="C384" s="122"/>
      <c r="D384" s="122" t="s">
        <v>89</v>
      </c>
      <c r="E384" s="127">
        <v>118.7</v>
      </c>
      <c r="F384" s="110"/>
      <c r="G384" s="110"/>
      <c r="H384" s="146"/>
    </row>
    <row r="385" spans="1:8" x14ac:dyDescent="0.25">
      <c r="A385" s="125"/>
      <c r="B385" s="76"/>
      <c r="C385" s="84" t="s">
        <v>88</v>
      </c>
      <c r="D385" s="84"/>
      <c r="E385" s="95">
        <f>SUM(E383:E384)</f>
        <v>219.88</v>
      </c>
      <c r="F385" s="128">
        <f t="shared" ref="F385:G385" si="196">SUM(F383:F384)</f>
        <v>0</v>
      </c>
      <c r="G385" s="128">
        <f t="shared" si="196"/>
        <v>0</v>
      </c>
      <c r="H385" s="26">
        <f t="shared" si="180"/>
        <v>219.88</v>
      </c>
    </row>
    <row r="386" spans="1:8" x14ac:dyDescent="0.25">
      <c r="A386" s="125"/>
      <c r="B386" s="126"/>
      <c r="C386" s="122" t="s">
        <v>68</v>
      </c>
      <c r="D386" s="131" t="s">
        <v>77</v>
      </c>
      <c r="E386" s="110"/>
      <c r="F386" s="110"/>
      <c r="G386" s="112">
        <v>5</v>
      </c>
      <c r="H386" s="146">
        <f t="shared" si="180"/>
        <v>5</v>
      </c>
    </row>
    <row r="387" spans="1:8" x14ac:dyDescent="0.25">
      <c r="A387" s="125"/>
      <c r="B387" s="76"/>
      <c r="C387" s="84" t="s">
        <v>73</v>
      </c>
      <c r="D387" s="84"/>
      <c r="E387" s="128">
        <f>E386</f>
        <v>0</v>
      </c>
      <c r="F387" s="128">
        <f t="shared" ref="F387:G387" si="197">F386</f>
        <v>0</v>
      </c>
      <c r="G387" s="95">
        <f t="shared" si="197"/>
        <v>5</v>
      </c>
      <c r="H387" s="26">
        <f t="shared" si="180"/>
        <v>5</v>
      </c>
    </row>
    <row r="388" spans="1:8" x14ac:dyDescent="0.25">
      <c r="A388" s="125"/>
      <c r="B388" s="77" t="s">
        <v>102</v>
      </c>
      <c r="C388" s="77"/>
      <c r="D388" s="77"/>
      <c r="E388" s="20">
        <f>E385+E387</f>
        <v>219.88</v>
      </c>
      <c r="F388" s="129">
        <f t="shared" ref="F388:G388" si="198">F385+F387</f>
        <v>0</v>
      </c>
      <c r="G388" s="20">
        <f t="shared" si="198"/>
        <v>5</v>
      </c>
      <c r="H388" s="22">
        <f t="shared" si="180"/>
        <v>224.88</v>
      </c>
    </row>
    <row r="389" spans="1:8" x14ac:dyDescent="0.25">
      <c r="A389" s="125"/>
      <c r="B389" s="126" t="s">
        <v>26</v>
      </c>
      <c r="C389" s="122" t="s">
        <v>69</v>
      </c>
      <c r="D389" s="122" t="s">
        <v>84</v>
      </c>
      <c r="E389" s="127">
        <v>118.75</v>
      </c>
      <c r="F389" s="110"/>
      <c r="G389" s="110"/>
      <c r="H389" s="146">
        <f t="shared" si="180"/>
        <v>118.75</v>
      </c>
    </row>
    <row r="390" spans="1:8" x14ac:dyDescent="0.25">
      <c r="A390" s="125"/>
      <c r="B390" s="76"/>
      <c r="C390" s="84" t="s">
        <v>88</v>
      </c>
      <c r="D390" s="84"/>
      <c r="E390" s="95">
        <f>E389</f>
        <v>118.75</v>
      </c>
      <c r="F390" s="128">
        <f t="shared" ref="F390:G390" si="199">F389</f>
        <v>0</v>
      </c>
      <c r="G390" s="128">
        <f t="shared" si="199"/>
        <v>0</v>
      </c>
      <c r="H390" s="26">
        <f t="shared" si="180"/>
        <v>118.75</v>
      </c>
    </row>
    <row r="391" spans="1:8" x14ac:dyDescent="0.25">
      <c r="A391" s="125"/>
      <c r="B391" s="126"/>
      <c r="C391" s="122" t="s">
        <v>68</v>
      </c>
      <c r="D391" s="122" t="s">
        <v>75</v>
      </c>
      <c r="E391" s="110"/>
      <c r="F391" s="110"/>
      <c r="G391" s="127">
        <v>62.19</v>
      </c>
      <c r="H391" s="146">
        <f>SUM(E391:G391)</f>
        <v>62.19</v>
      </c>
    </row>
    <row r="392" spans="1:8" x14ac:dyDescent="0.25">
      <c r="A392" s="125"/>
      <c r="B392" s="126"/>
      <c r="C392" s="122"/>
      <c r="D392" s="122" t="s">
        <v>89</v>
      </c>
      <c r="E392" s="110"/>
      <c r="F392" s="110"/>
      <c r="G392" s="127">
        <v>502.92000000000007</v>
      </c>
      <c r="H392" s="146">
        <f t="shared" ref="H392:H394" si="200">SUM(E392:G392)</f>
        <v>502.92000000000007</v>
      </c>
    </row>
    <row r="393" spans="1:8" x14ac:dyDescent="0.25">
      <c r="A393" s="125"/>
      <c r="B393" s="126"/>
      <c r="C393" s="122"/>
      <c r="D393" s="131" t="s">
        <v>97</v>
      </c>
      <c r="E393" s="110"/>
      <c r="F393" s="110"/>
      <c r="G393" s="127">
        <v>3.08</v>
      </c>
      <c r="H393" s="146">
        <f t="shared" si="200"/>
        <v>3.08</v>
      </c>
    </row>
    <row r="394" spans="1:8" x14ac:dyDescent="0.25">
      <c r="A394" s="125"/>
      <c r="B394" s="76"/>
      <c r="C394" s="84" t="s">
        <v>73</v>
      </c>
      <c r="D394" s="84"/>
      <c r="E394" s="128">
        <f>SUM(E391:E393)</f>
        <v>0</v>
      </c>
      <c r="F394" s="128">
        <f t="shared" ref="F394:G394" si="201">SUM(F391:F393)</f>
        <v>0</v>
      </c>
      <c r="G394" s="95">
        <f t="shared" si="201"/>
        <v>568.19000000000017</v>
      </c>
      <c r="H394" s="26">
        <f t="shared" si="200"/>
        <v>568.19000000000017</v>
      </c>
    </row>
    <row r="395" spans="1:8" x14ac:dyDescent="0.25">
      <c r="A395" s="125"/>
      <c r="B395" s="77" t="s">
        <v>104</v>
      </c>
      <c r="C395" s="77"/>
      <c r="D395" s="77"/>
      <c r="E395" s="20">
        <f>E390+E394</f>
        <v>118.75</v>
      </c>
      <c r="F395" s="129">
        <f t="shared" ref="F395:G395" si="202">F390+F394</f>
        <v>0</v>
      </c>
      <c r="G395" s="20">
        <f t="shared" si="202"/>
        <v>568.19000000000017</v>
      </c>
      <c r="H395" s="22">
        <f t="shared" si="180"/>
        <v>686.94000000000017</v>
      </c>
    </row>
    <row r="396" spans="1:8" x14ac:dyDescent="0.25">
      <c r="A396" s="125"/>
      <c r="B396" s="126" t="s">
        <v>27</v>
      </c>
      <c r="C396" s="122" t="s">
        <v>69</v>
      </c>
      <c r="D396" s="122" t="s">
        <v>89</v>
      </c>
      <c r="E396" s="127">
        <v>1111.68</v>
      </c>
      <c r="F396" s="110"/>
      <c r="G396" s="110"/>
      <c r="H396" s="146">
        <f t="shared" si="180"/>
        <v>1111.68</v>
      </c>
    </row>
    <row r="397" spans="1:8" x14ac:dyDescent="0.25">
      <c r="A397" s="125"/>
      <c r="B397" s="76"/>
      <c r="C397" s="84" t="s">
        <v>88</v>
      </c>
      <c r="D397" s="84"/>
      <c r="E397" s="95">
        <f>E396</f>
        <v>1111.68</v>
      </c>
      <c r="F397" s="128">
        <f t="shared" ref="F397:G398" si="203">F396</f>
        <v>0</v>
      </c>
      <c r="G397" s="128">
        <f t="shared" si="203"/>
        <v>0</v>
      </c>
      <c r="H397" s="26">
        <f t="shared" si="180"/>
        <v>1111.68</v>
      </c>
    </row>
    <row r="398" spans="1:8" x14ac:dyDescent="0.25">
      <c r="A398" s="125"/>
      <c r="B398" s="77" t="s">
        <v>105</v>
      </c>
      <c r="C398" s="77"/>
      <c r="D398" s="77"/>
      <c r="E398" s="20">
        <f>E397</f>
        <v>1111.68</v>
      </c>
      <c r="F398" s="129">
        <f t="shared" si="203"/>
        <v>0</v>
      </c>
      <c r="G398" s="129">
        <f t="shared" si="203"/>
        <v>0</v>
      </c>
      <c r="H398" s="22">
        <f t="shared" si="180"/>
        <v>1111.68</v>
      </c>
    </row>
    <row r="399" spans="1:8" x14ac:dyDescent="0.25">
      <c r="A399" s="125"/>
      <c r="B399" s="126" t="s">
        <v>28</v>
      </c>
      <c r="C399" s="122" t="s">
        <v>69</v>
      </c>
      <c r="D399" s="122" t="s">
        <v>84</v>
      </c>
      <c r="E399" s="127">
        <v>80.14</v>
      </c>
      <c r="F399" s="110"/>
      <c r="G399" s="110"/>
      <c r="H399" s="146">
        <f t="shared" si="180"/>
        <v>80.14</v>
      </c>
    </row>
    <row r="400" spans="1:8" x14ac:dyDescent="0.25">
      <c r="A400" s="125"/>
      <c r="B400" s="76"/>
      <c r="C400" s="84" t="s">
        <v>88</v>
      </c>
      <c r="D400" s="84"/>
      <c r="E400" s="95">
        <f>E399</f>
        <v>80.14</v>
      </c>
      <c r="F400" s="128">
        <f t="shared" ref="F400:G401" si="204">F399</f>
        <v>0</v>
      </c>
      <c r="G400" s="128">
        <f t="shared" si="204"/>
        <v>0</v>
      </c>
      <c r="H400" s="26">
        <f t="shared" si="180"/>
        <v>80.14</v>
      </c>
    </row>
    <row r="401" spans="1:8" x14ac:dyDescent="0.25">
      <c r="A401" s="125"/>
      <c r="B401" s="77" t="s">
        <v>106</v>
      </c>
      <c r="C401" s="77"/>
      <c r="D401" s="77"/>
      <c r="E401" s="20">
        <f>E400</f>
        <v>80.14</v>
      </c>
      <c r="F401" s="129">
        <f t="shared" si="204"/>
        <v>0</v>
      </c>
      <c r="G401" s="129">
        <f t="shared" si="204"/>
        <v>0</v>
      </c>
      <c r="H401" s="22">
        <f t="shared" si="180"/>
        <v>80.14</v>
      </c>
    </row>
    <row r="402" spans="1:8" x14ac:dyDescent="0.25">
      <c r="A402" s="125"/>
      <c r="B402" s="126" t="s">
        <v>29</v>
      </c>
      <c r="C402" s="122" t="s">
        <v>69</v>
      </c>
      <c r="D402" s="122" t="s">
        <v>89</v>
      </c>
      <c r="E402" s="127">
        <v>865.83</v>
      </c>
      <c r="F402" s="110"/>
      <c r="G402" s="110"/>
      <c r="H402" s="146">
        <f t="shared" si="180"/>
        <v>865.83</v>
      </c>
    </row>
    <row r="403" spans="1:8" x14ac:dyDescent="0.25">
      <c r="A403" s="125"/>
      <c r="B403" s="76"/>
      <c r="C403" s="84" t="s">
        <v>88</v>
      </c>
      <c r="D403" s="84"/>
      <c r="E403" s="95">
        <f>E402</f>
        <v>865.83</v>
      </c>
      <c r="F403" s="128">
        <f t="shared" ref="F403:G404" si="205">F402</f>
        <v>0</v>
      </c>
      <c r="G403" s="128">
        <f t="shared" si="205"/>
        <v>0</v>
      </c>
      <c r="H403" s="26">
        <f t="shared" si="180"/>
        <v>865.83</v>
      </c>
    </row>
    <row r="404" spans="1:8" x14ac:dyDescent="0.25">
      <c r="A404" s="125"/>
      <c r="B404" s="77" t="s">
        <v>107</v>
      </c>
      <c r="C404" s="77"/>
      <c r="D404" s="77"/>
      <c r="E404" s="20">
        <f>E403</f>
        <v>865.83</v>
      </c>
      <c r="F404" s="129">
        <f t="shared" si="205"/>
        <v>0</v>
      </c>
      <c r="G404" s="129">
        <f t="shared" si="205"/>
        <v>0</v>
      </c>
      <c r="H404" s="22">
        <f t="shared" si="180"/>
        <v>865.83</v>
      </c>
    </row>
    <row r="405" spans="1:8" ht="15.75" thickBot="1" x14ac:dyDescent="0.3">
      <c r="A405" s="90" t="s">
        <v>30</v>
      </c>
      <c r="B405" s="79"/>
      <c r="C405" s="79"/>
      <c r="D405" s="79"/>
      <c r="E405" s="80">
        <f>E373+E379+E382+E388+E395+E398+E401+E404</f>
        <v>3566.9999999999995</v>
      </c>
      <c r="F405" s="137">
        <f t="shared" ref="F405:G405" si="206">F373+F379+F382+F388+F395+F398+F401+F404</f>
        <v>0</v>
      </c>
      <c r="G405" s="80">
        <f t="shared" si="206"/>
        <v>605.19000000000017</v>
      </c>
      <c r="H405" s="91">
        <f t="shared" si="180"/>
        <v>4172.1899999999996</v>
      </c>
    </row>
    <row r="406" spans="1:8" x14ac:dyDescent="0.25">
      <c r="A406" s="125" t="s">
        <v>39</v>
      </c>
      <c r="B406" s="126" t="s">
        <v>40</v>
      </c>
      <c r="C406" s="122" t="s">
        <v>68</v>
      </c>
      <c r="D406" s="122" t="s">
        <v>75</v>
      </c>
      <c r="E406" s="110"/>
      <c r="F406" s="110"/>
      <c r="G406" s="127">
        <v>60.7</v>
      </c>
      <c r="H406" s="146">
        <f t="shared" si="180"/>
        <v>60.7</v>
      </c>
    </row>
    <row r="407" spans="1:8" x14ac:dyDescent="0.25">
      <c r="A407" s="125"/>
      <c r="B407" s="76"/>
      <c r="C407" s="84" t="s">
        <v>73</v>
      </c>
      <c r="D407" s="84"/>
      <c r="E407" s="128">
        <f>E406</f>
        <v>0</v>
      </c>
      <c r="F407" s="128">
        <f t="shared" ref="F407:G408" si="207">F406</f>
        <v>0</v>
      </c>
      <c r="G407" s="95">
        <f t="shared" si="207"/>
        <v>60.7</v>
      </c>
      <c r="H407" s="26">
        <f t="shared" si="180"/>
        <v>60.7</v>
      </c>
    </row>
    <row r="408" spans="1:8" x14ac:dyDescent="0.25">
      <c r="A408" s="125"/>
      <c r="B408" s="77" t="s">
        <v>116</v>
      </c>
      <c r="C408" s="77"/>
      <c r="D408" s="77"/>
      <c r="E408" s="129">
        <f>E407</f>
        <v>0</v>
      </c>
      <c r="F408" s="129">
        <f t="shared" si="207"/>
        <v>0</v>
      </c>
      <c r="G408" s="20">
        <f t="shared" si="207"/>
        <v>60.7</v>
      </c>
      <c r="H408" s="22">
        <f t="shared" si="180"/>
        <v>60.7</v>
      </c>
    </row>
    <row r="409" spans="1:8" x14ac:dyDescent="0.25">
      <c r="A409" s="125"/>
      <c r="B409" s="126" t="s">
        <v>41</v>
      </c>
      <c r="C409" s="122" t="s">
        <v>69</v>
      </c>
      <c r="D409" s="122" t="s">
        <v>75</v>
      </c>
      <c r="E409" s="110"/>
      <c r="F409" s="110"/>
      <c r="G409" s="112">
        <v>80</v>
      </c>
      <c r="H409" s="146">
        <f t="shared" si="180"/>
        <v>80</v>
      </c>
    </row>
    <row r="410" spans="1:8" x14ac:dyDescent="0.25">
      <c r="A410" s="125"/>
      <c r="B410" s="76"/>
      <c r="C410" s="84" t="s">
        <v>88</v>
      </c>
      <c r="D410" s="84"/>
      <c r="E410" s="128">
        <f>E409</f>
        <v>0</v>
      </c>
      <c r="F410" s="128">
        <f t="shared" ref="F410:G410" si="208">F409</f>
        <v>0</v>
      </c>
      <c r="G410" s="95">
        <f t="shared" si="208"/>
        <v>80</v>
      </c>
      <c r="H410" s="26">
        <f t="shared" si="180"/>
        <v>80</v>
      </c>
    </row>
    <row r="411" spans="1:8" x14ac:dyDescent="0.25">
      <c r="A411" s="125"/>
      <c r="B411" s="126"/>
      <c r="C411" s="122" t="s">
        <v>68</v>
      </c>
      <c r="D411" s="122" t="s">
        <v>75</v>
      </c>
      <c r="E411" s="110"/>
      <c r="F411" s="110"/>
      <c r="G411" s="112">
        <v>341.6</v>
      </c>
      <c r="H411" s="146">
        <f t="shared" si="180"/>
        <v>341.6</v>
      </c>
    </row>
    <row r="412" spans="1:8" x14ac:dyDescent="0.25">
      <c r="A412" s="125"/>
      <c r="B412" s="76"/>
      <c r="C412" s="84" t="s">
        <v>73</v>
      </c>
      <c r="D412" s="84"/>
      <c r="E412" s="128">
        <f>E411</f>
        <v>0</v>
      </c>
      <c r="F412" s="128">
        <f t="shared" ref="F412:G412" si="209">F411</f>
        <v>0</v>
      </c>
      <c r="G412" s="95">
        <f t="shared" si="209"/>
        <v>341.6</v>
      </c>
      <c r="H412" s="26">
        <f t="shared" si="180"/>
        <v>341.6</v>
      </c>
    </row>
    <row r="413" spans="1:8" x14ac:dyDescent="0.25">
      <c r="A413" s="125"/>
      <c r="B413" s="77" t="s">
        <v>143</v>
      </c>
      <c r="C413" s="77"/>
      <c r="D413" s="77"/>
      <c r="E413" s="129">
        <f>E410+E412</f>
        <v>0</v>
      </c>
      <c r="F413" s="129">
        <f t="shared" ref="F413:G413" si="210">F410+F412</f>
        <v>0</v>
      </c>
      <c r="G413" s="20">
        <f t="shared" si="210"/>
        <v>421.6</v>
      </c>
      <c r="H413" s="22">
        <f t="shared" ref="H413:H414" si="211">SUM(E413:G413)</f>
        <v>421.6</v>
      </c>
    </row>
    <row r="414" spans="1:8" ht="15.75" thickBot="1" x14ac:dyDescent="0.3">
      <c r="A414" s="90" t="s">
        <v>42</v>
      </c>
      <c r="B414" s="79"/>
      <c r="C414" s="79"/>
      <c r="D414" s="79"/>
      <c r="E414" s="137">
        <f>E408+E413</f>
        <v>0</v>
      </c>
      <c r="F414" s="137">
        <f t="shared" ref="F414:G414" si="212">F408+F413</f>
        <v>0</v>
      </c>
      <c r="G414" s="80">
        <f t="shared" si="212"/>
        <v>482.3</v>
      </c>
      <c r="H414" s="91">
        <f t="shared" si="211"/>
        <v>482.3</v>
      </c>
    </row>
    <row r="415" spans="1:8" x14ac:dyDescent="0.25">
      <c r="A415" s="125" t="s">
        <v>49</v>
      </c>
      <c r="B415" s="126" t="s">
        <v>49</v>
      </c>
      <c r="C415" s="122" t="s">
        <v>68</v>
      </c>
      <c r="D415" s="131" t="s">
        <v>123</v>
      </c>
      <c r="E415" s="110"/>
      <c r="F415" s="110"/>
      <c r="G415" s="112">
        <v>30</v>
      </c>
      <c r="H415" s="146">
        <f>SUM(E415:G415)</f>
        <v>30</v>
      </c>
    </row>
    <row r="416" spans="1:8" x14ac:dyDescent="0.25">
      <c r="A416" s="125"/>
      <c r="B416" s="126"/>
      <c r="C416" s="122"/>
      <c r="D416" s="131" t="s">
        <v>125</v>
      </c>
      <c r="E416" s="110"/>
      <c r="F416" s="110"/>
      <c r="G416" s="112">
        <v>1.26</v>
      </c>
      <c r="H416" s="146">
        <f t="shared" ref="H416:H458" si="213">SUM(E416:G416)</f>
        <v>1.26</v>
      </c>
    </row>
    <row r="417" spans="1:8" x14ac:dyDescent="0.25">
      <c r="A417" s="125"/>
      <c r="B417" s="126"/>
      <c r="C417" s="122"/>
      <c r="D417" s="131" t="s">
        <v>194</v>
      </c>
      <c r="E417" s="110"/>
      <c r="F417" s="110"/>
      <c r="G417" s="112">
        <v>10</v>
      </c>
      <c r="H417" s="146">
        <f t="shared" si="213"/>
        <v>10</v>
      </c>
    </row>
    <row r="418" spans="1:8" x14ac:dyDescent="0.25">
      <c r="A418" s="125"/>
      <c r="B418" s="126"/>
      <c r="C418" s="122"/>
      <c r="D418" s="131" t="s">
        <v>87</v>
      </c>
      <c r="E418" s="110"/>
      <c r="F418" s="110"/>
      <c r="G418" s="112">
        <v>30</v>
      </c>
      <c r="H418" s="146">
        <f t="shared" si="213"/>
        <v>30</v>
      </c>
    </row>
    <row r="419" spans="1:8" x14ac:dyDescent="0.25">
      <c r="A419" s="125"/>
      <c r="B419" s="126"/>
      <c r="C419" s="122"/>
      <c r="D419" s="122" t="s">
        <v>222</v>
      </c>
      <c r="E419" s="110"/>
      <c r="F419" s="110"/>
      <c r="G419" s="112">
        <v>5.81</v>
      </c>
      <c r="H419" s="146">
        <f t="shared" si="213"/>
        <v>5.81</v>
      </c>
    </row>
    <row r="420" spans="1:8" x14ac:dyDescent="0.25">
      <c r="A420" s="125"/>
      <c r="B420" s="126"/>
      <c r="C420" s="122"/>
      <c r="D420" s="122" t="s">
        <v>223</v>
      </c>
      <c r="E420" s="110"/>
      <c r="F420" s="110"/>
      <c r="G420" s="112">
        <v>0.3</v>
      </c>
      <c r="H420" s="146">
        <f t="shared" si="213"/>
        <v>0.3</v>
      </c>
    </row>
    <row r="421" spans="1:8" x14ac:dyDescent="0.25">
      <c r="A421" s="125"/>
      <c r="B421" s="126"/>
      <c r="C421" s="122"/>
      <c r="D421" s="131" t="s">
        <v>124</v>
      </c>
      <c r="E421" s="110"/>
      <c r="F421" s="110"/>
      <c r="G421" s="112">
        <v>30</v>
      </c>
      <c r="H421" s="146">
        <f t="shared" si="213"/>
        <v>30</v>
      </c>
    </row>
    <row r="422" spans="1:8" x14ac:dyDescent="0.25">
      <c r="A422" s="125"/>
      <c r="B422" s="76"/>
      <c r="C422" s="84" t="s">
        <v>73</v>
      </c>
      <c r="D422" s="84"/>
      <c r="E422" s="128">
        <f>SUM(E415:E421)</f>
        <v>0</v>
      </c>
      <c r="F422" s="128">
        <f t="shared" ref="F422:G422" si="214">SUM(F415:F421)</f>
        <v>0</v>
      </c>
      <c r="G422" s="95">
        <f t="shared" si="214"/>
        <v>107.37</v>
      </c>
      <c r="H422" s="26">
        <f t="shared" si="213"/>
        <v>107.37</v>
      </c>
    </row>
    <row r="423" spans="1:8" x14ac:dyDescent="0.25">
      <c r="A423" s="125"/>
      <c r="B423" s="77"/>
      <c r="C423" s="77"/>
      <c r="D423" s="77"/>
      <c r="E423" s="129">
        <f>E422</f>
        <v>0</v>
      </c>
      <c r="F423" s="129">
        <f t="shared" ref="F423:G424" si="215">F422</f>
        <v>0</v>
      </c>
      <c r="G423" s="20">
        <f t="shared" si="215"/>
        <v>107.37</v>
      </c>
      <c r="H423" s="22">
        <f t="shared" si="213"/>
        <v>107.37</v>
      </c>
    </row>
    <row r="424" spans="1:8" ht="15.75" thickBot="1" x14ac:dyDescent="0.3">
      <c r="A424" s="90" t="s">
        <v>50</v>
      </c>
      <c r="B424" s="79"/>
      <c r="C424" s="79"/>
      <c r="D424" s="79"/>
      <c r="E424" s="137">
        <f>E423</f>
        <v>0</v>
      </c>
      <c r="F424" s="137">
        <f t="shared" si="215"/>
        <v>0</v>
      </c>
      <c r="G424" s="80">
        <f t="shared" si="215"/>
        <v>107.37</v>
      </c>
      <c r="H424" s="91">
        <f t="shared" si="213"/>
        <v>107.37</v>
      </c>
    </row>
    <row r="425" spans="1:8" x14ac:dyDescent="0.25">
      <c r="A425" s="125" t="s">
        <v>51</v>
      </c>
      <c r="B425" s="126" t="s">
        <v>51</v>
      </c>
      <c r="C425" s="122" t="s">
        <v>69</v>
      </c>
      <c r="D425" s="131" t="s">
        <v>77</v>
      </c>
      <c r="E425" s="110"/>
      <c r="F425" s="110"/>
      <c r="G425" s="110">
        <v>4</v>
      </c>
      <c r="H425" s="146">
        <f t="shared" si="213"/>
        <v>4</v>
      </c>
    </row>
    <row r="426" spans="1:8" x14ac:dyDescent="0.25">
      <c r="A426" s="125"/>
      <c r="B426" s="76"/>
      <c r="C426" s="84" t="s">
        <v>88</v>
      </c>
      <c r="D426" s="84"/>
      <c r="E426" s="128">
        <f>E425</f>
        <v>0</v>
      </c>
      <c r="F426" s="128">
        <f t="shared" ref="F426:G426" si="216">F425</f>
        <v>0</v>
      </c>
      <c r="G426" s="95">
        <f t="shared" si="216"/>
        <v>4</v>
      </c>
      <c r="H426" s="26">
        <f t="shared" si="213"/>
        <v>4</v>
      </c>
    </row>
    <row r="427" spans="1:8" x14ac:dyDescent="0.25">
      <c r="A427" s="125"/>
      <c r="B427" s="126"/>
      <c r="C427" s="122" t="s">
        <v>68</v>
      </c>
      <c r="D427" s="131" t="s">
        <v>195</v>
      </c>
      <c r="E427" s="110"/>
      <c r="F427" s="110"/>
      <c r="G427" s="127">
        <v>0.66</v>
      </c>
      <c r="H427" s="146">
        <f t="shared" si="213"/>
        <v>0.66</v>
      </c>
    </row>
    <row r="428" spans="1:8" x14ac:dyDescent="0.25">
      <c r="A428" s="125"/>
      <c r="B428" s="126"/>
      <c r="C428" s="122"/>
      <c r="D428" s="131" t="s">
        <v>128</v>
      </c>
      <c r="E428" s="110"/>
      <c r="F428" s="110"/>
      <c r="G428" s="127">
        <v>0.18</v>
      </c>
      <c r="H428" s="146">
        <f t="shared" si="213"/>
        <v>0.18</v>
      </c>
    </row>
    <row r="429" spans="1:8" x14ac:dyDescent="0.25">
      <c r="A429" s="125"/>
      <c r="B429" s="126"/>
      <c r="C429" s="122"/>
      <c r="D429" s="131" t="s">
        <v>129</v>
      </c>
      <c r="E429" s="110"/>
      <c r="F429" s="110"/>
      <c r="G429" s="127">
        <v>0.35</v>
      </c>
      <c r="H429" s="146">
        <f t="shared" si="213"/>
        <v>0.35</v>
      </c>
    </row>
    <row r="430" spans="1:8" x14ac:dyDescent="0.25">
      <c r="A430" s="125"/>
      <c r="B430" s="126"/>
      <c r="C430" s="122"/>
      <c r="D430" s="131" t="s">
        <v>191</v>
      </c>
      <c r="E430" s="110"/>
      <c r="F430" s="110"/>
      <c r="G430" s="127">
        <v>0.4</v>
      </c>
      <c r="H430" s="146">
        <f t="shared" si="213"/>
        <v>0.4</v>
      </c>
    </row>
    <row r="431" spans="1:8" x14ac:dyDescent="0.25">
      <c r="A431" s="125"/>
      <c r="B431" s="126"/>
      <c r="C431" s="122"/>
      <c r="D431" s="131" t="s">
        <v>157</v>
      </c>
      <c r="E431" s="110"/>
      <c r="F431" s="110"/>
      <c r="G431" s="127">
        <v>3.0500000000000003</v>
      </c>
      <c r="H431" s="146">
        <f t="shared" si="213"/>
        <v>3.0500000000000003</v>
      </c>
    </row>
    <row r="432" spans="1:8" x14ac:dyDescent="0.25">
      <c r="A432" s="125"/>
      <c r="B432" s="126"/>
      <c r="C432" s="122"/>
      <c r="D432" s="131" t="s">
        <v>130</v>
      </c>
      <c r="E432" s="110"/>
      <c r="F432" s="110"/>
      <c r="G432" s="127">
        <v>0.09</v>
      </c>
      <c r="H432" s="146">
        <f t="shared" si="213"/>
        <v>0.09</v>
      </c>
    </row>
    <row r="433" spans="1:8" x14ac:dyDescent="0.25">
      <c r="A433" s="125"/>
      <c r="B433" s="126"/>
      <c r="C433" s="122"/>
      <c r="D433" s="131" t="s">
        <v>197</v>
      </c>
      <c r="E433" s="110"/>
      <c r="F433" s="110"/>
      <c r="G433" s="127">
        <v>0.09</v>
      </c>
      <c r="H433" s="146">
        <f t="shared" si="213"/>
        <v>0.09</v>
      </c>
    </row>
    <row r="434" spans="1:8" x14ac:dyDescent="0.25">
      <c r="A434" s="125"/>
      <c r="B434" s="126"/>
      <c r="C434" s="122"/>
      <c r="D434" s="131" t="s">
        <v>125</v>
      </c>
      <c r="E434" s="110"/>
      <c r="F434" s="110"/>
      <c r="G434" s="127">
        <v>10.23</v>
      </c>
      <c r="H434" s="146">
        <f t="shared" si="213"/>
        <v>10.23</v>
      </c>
    </row>
    <row r="435" spans="1:8" x14ac:dyDescent="0.25">
      <c r="A435" s="125"/>
      <c r="B435" s="126"/>
      <c r="C435" s="122"/>
      <c r="D435" s="131" t="s">
        <v>199</v>
      </c>
      <c r="E435" s="110"/>
      <c r="F435" s="110"/>
      <c r="G435" s="127">
        <v>0.02</v>
      </c>
      <c r="H435" s="146">
        <f t="shared" si="213"/>
        <v>0.02</v>
      </c>
    </row>
    <row r="436" spans="1:8" x14ac:dyDescent="0.25">
      <c r="A436" s="125"/>
      <c r="B436" s="126"/>
      <c r="C436" s="122"/>
      <c r="D436" s="122" t="s">
        <v>126</v>
      </c>
      <c r="E436" s="110"/>
      <c r="F436" s="110"/>
      <c r="G436" s="127">
        <v>2.59</v>
      </c>
      <c r="H436" s="146">
        <f t="shared" si="213"/>
        <v>2.59</v>
      </c>
    </row>
    <row r="437" spans="1:8" x14ac:dyDescent="0.25">
      <c r="A437" s="125"/>
      <c r="B437" s="126"/>
      <c r="C437" s="122"/>
      <c r="D437" s="131" t="s">
        <v>132</v>
      </c>
      <c r="E437" s="110"/>
      <c r="F437" s="110"/>
      <c r="G437" s="127">
        <v>0.88</v>
      </c>
      <c r="H437" s="146">
        <f t="shared" si="213"/>
        <v>0.88</v>
      </c>
    </row>
    <row r="438" spans="1:8" x14ac:dyDescent="0.25">
      <c r="A438" s="125"/>
      <c r="B438" s="126"/>
      <c r="C438" s="122"/>
      <c r="D438" s="131" t="s">
        <v>76</v>
      </c>
      <c r="E438" s="110"/>
      <c r="F438" s="110"/>
      <c r="G438" s="127">
        <v>1.95</v>
      </c>
      <c r="H438" s="146">
        <f t="shared" si="213"/>
        <v>1.95</v>
      </c>
    </row>
    <row r="439" spans="1:8" x14ac:dyDescent="0.25">
      <c r="A439" s="125"/>
      <c r="B439" s="126"/>
      <c r="C439" s="122"/>
      <c r="D439" s="131" t="s">
        <v>213</v>
      </c>
      <c r="E439" s="110"/>
      <c r="F439" s="110"/>
      <c r="G439" s="127">
        <v>0.22</v>
      </c>
      <c r="H439" s="146">
        <f t="shared" si="213"/>
        <v>0.22</v>
      </c>
    </row>
    <row r="440" spans="1:8" x14ac:dyDescent="0.25">
      <c r="A440" s="125"/>
      <c r="B440" s="126"/>
      <c r="C440" s="122"/>
      <c r="D440" s="131" t="s">
        <v>117</v>
      </c>
      <c r="E440" s="110"/>
      <c r="F440" s="110"/>
      <c r="G440" s="127">
        <v>1.39</v>
      </c>
      <c r="H440" s="146">
        <f t="shared" si="213"/>
        <v>1.39</v>
      </c>
    </row>
    <row r="441" spans="1:8" x14ac:dyDescent="0.25">
      <c r="A441" s="125"/>
      <c r="B441" s="126"/>
      <c r="C441" s="122"/>
      <c r="D441" s="131" t="s">
        <v>137</v>
      </c>
      <c r="E441" s="110"/>
      <c r="F441" s="110"/>
      <c r="G441" s="127">
        <v>0.03</v>
      </c>
      <c r="H441" s="146">
        <f t="shared" si="213"/>
        <v>0.03</v>
      </c>
    </row>
    <row r="442" spans="1:8" x14ac:dyDescent="0.25">
      <c r="A442" s="125"/>
      <c r="B442" s="126"/>
      <c r="C442" s="122"/>
      <c r="D442" s="131" t="s">
        <v>82</v>
      </c>
      <c r="E442" s="110"/>
      <c r="F442" s="110"/>
      <c r="G442" s="127">
        <v>0.23</v>
      </c>
      <c r="H442" s="146">
        <f t="shared" si="213"/>
        <v>0.23</v>
      </c>
    </row>
    <row r="443" spans="1:8" x14ac:dyDescent="0.25">
      <c r="A443" s="125"/>
      <c r="B443" s="126"/>
      <c r="C443" s="122"/>
      <c r="D443" s="131" t="s">
        <v>77</v>
      </c>
      <c r="E443" s="110"/>
      <c r="F443" s="110"/>
      <c r="G443" s="127">
        <v>17.849999999999998</v>
      </c>
      <c r="H443" s="146">
        <f t="shared" si="213"/>
        <v>17.849999999999998</v>
      </c>
    </row>
    <row r="444" spans="1:8" x14ac:dyDescent="0.25">
      <c r="A444" s="125"/>
      <c r="B444" s="126"/>
      <c r="C444" s="122"/>
      <c r="D444" s="131" t="s">
        <v>98</v>
      </c>
      <c r="E444" s="110"/>
      <c r="F444" s="110"/>
      <c r="G444" s="127">
        <v>0.04</v>
      </c>
      <c r="H444" s="146">
        <f t="shared" si="213"/>
        <v>0.04</v>
      </c>
    </row>
    <row r="445" spans="1:8" x14ac:dyDescent="0.25">
      <c r="A445" s="125"/>
      <c r="B445" s="126"/>
      <c r="C445" s="122"/>
      <c r="D445" s="131" t="s">
        <v>205</v>
      </c>
      <c r="E445" s="110"/>
      <c r="F445" s="110"/>
      <c r="G445" s="127">
        <v>0.36</v>
      </c>
      <c r="H445" s="146">
        <f t="shared" si="213"/>
        <v>0.36</v>
      </c>
    </row>
    <row r="446" spans="1:8" x14ac:dyDescent="0.25">
      <c r="A446" s="125"/>
      <c r="B446" s="126"/>
      <c r="C446" s="122"/>
      <c r="D446" s="131" t="s">
        <v>138</v>
      </c>
      <c r="E446" s="110"/>
      <c r="F446" s="110"/>
      <c r="G446" s="127">
        <v>1.3</v>
      </c>
      <c r="H446" s="146">
        <f t="shared" si="213"/>
        <v>1.3</v>
      </c>
    </row>
    <row r="447" spans="1:8" x14ac:dyDescent="0.25">
      <c r="A447" s="125"/>
      <c r="B447" s="76"/>
      <c r="C447" s="84" t="s">
        <v>73</v>
      </c>
      <c r="D447" s="84"/>
      <c r="E447" s="128">
        <f>SUM(E427:E446)</f>
        <v>0</v>
      </c>
      <c r="F447" s="128">
        <f t="shared" ref="F447:G447" si="217">SUM(F427:F446)</f>
        <v>0</v>
      </c>
      <c r="G447" s="95">
        <f t="shared" si="217"/>
        <v>41.909999999999989</v>
      </c>
      <c r="H447" s="26">
        <f t="shared" si="213"/>
        <v>41.909999999999989</v>
      </c>
    </row>
    <row r="448" spans="1:8" x14ac:dyDescent="0.25">
      <c r="A448" s="125"/>
      <c r="B448" s="77" t="s">
        <v>52</v>
      </c>
      <c r="C448" s="77"/>
      <c r="D448" s="77"/>
      <c r="E448" s="129">
        <f>E426+E447</f>
        <v>0</v>
      </c>
      <c r="F448" s="129">
        <f t="shared" ref="F448:G448" si="218">F426+F447</f>
        <v>0</v>
      </c>
      <c r="G448" s="20">
        <f t="shared" si="218"/>
        <v>45.909999999999989</v>
      </c>
      <c r="H448" s="22">
        <f t="shared" si="213"/>
        <v>45.909999999999989</v>
      </c>
    </row>
    <row r="449" spans="1:8" ht="15.75" thickBot="1" x14ac:dyDescent="0.3">
      <c r="A449" s="90" t="s">
        <v>52</v>
      </c>
      <c r="B449" s="79"/>
      <c r="C449" s="79"/>
      <c r="D449" s="79"/>
      <c r="E449" s="137">
        <f>E448</f>
        <v>0</v>
      </c>
      <c r="F449" s="137">
        <f t="shared" ref="F449:G449" si="219">F448</f>
        <v>0</v>
      </c>
      <c r="G449" s="80">
        <f t="shared" si="219"/>
        <v>45.909999999999989</v>
      </c>
      <c r="H449" s="91">
        <f t="shared" si="213"/>
        <v>45.909999999999989</v>
      </c>
    </row>
    <row r="450" spans="1:8" x14ac:dyDescent="0.25">
      <c r="A450" s="125" t="s">
        <v>53</v>
      </c>
      <c r="B450" s="126" t="s">
        <v>53</v>
      </c>
      <c r="C450" s="122" t="s">
        <v>68</v>
      </c>
      <c r="D450" s="131" t="s">
        <v>220</v>
      </c>
      <c r="E450" s="110"/>
      <c r="F450" s="127">
        <v>4.2699999999999996</v>
      </c>
      <c r="G450" s="127"/>
      <c r="H450" s="146">
        <f t="shared" si="213"/>
        <v>4.2699999999999996</v>
      </c>
    </row>
    <row r="451" spans="1:8" x14ac:dyDescent="0.25">
      <c r="A451" s="125"/>
      <c r="B451" s="126"/>
      <c r="C451" s="122"/>
      <c r="D451" s="131" t="s">
        <v>95</v>
      </c>
      <c r="E451" s="110"/>
      <c r="F451" s="127">
        <v>2.61</v>
      </c>
      <c r="G451" s="127"/>
      <c r="H451" s="146">
        <f t="shared" si="213"/>
        <v>2.61</v>
      </c>
    </row>
    <row r="452" spans="1:8" x14ac:dyDescent="0.25">
      <c r="A452" s="125"/>
      <c r="B452" s="126"/>
      <c r="C452" s="122"/>
      <c r="D452" s="131" t="s">
        <v>80</v>
      </c>
      <c r="E452" s="110"/>
      <c r="F452" s="127"/>
      <c r="G452" s="127">
        <v>3.24</v>
      </c>
      <c r="H452" s="146">
        <f t="shared" si="213"/>
        <v>3.24</v>
      </c>
    </row>
    <row r="453" spans="1:8" x14ac:dyDescent="0.25">
      <c r="A453" s="125"/>
      <c r="B453" s="126"/>
      <c r="C453" s="122"/>
      <c r="D453" s="131" t="s">
        <v>90</v>
      </c>
      <c r="E453" s="110"/>
      <c r="F453" s="127">
        <v>21.52</v>
      </c>
      <c r="G453" s="127"/>
      <c r="H453" s="146">
        <f t="shared" si="213"/>
        <v>21.52</v>
      </c>
    </row>
    <row r="454" spans="1:8" x14ac:dyDescent="0.25">
      <c r="A454" s="125"/>
      <c r="B454" s="126"/>
      <c r="C454" s="122"/>
      <c r="D454" s="131" t="s">
        <v>140</v>
      </c>
      <c r="E454" s="110"/>
      <c r="F454" s="127">
        <v>18.920000000000002</v>
      </c>
      <c r="G454" s="127"/>
      <c r="H454" s="146">
        <f t="shared" si="213"/>
        <v>18.920000000000002</v>
      </c>
    </row>
    <row r="455" spans="1:8" x14ac:dyDescent="0.25">
      <c r="A455" s="125"/>
      <c r="B455" s="76"/>
      <c r="C455" s="84" t="s">
        <v>73</v>
      </c>
      <c r="D455" s="84"/>
      <c r="E455" s="128">
        <f>SUM(E450:E454)</f>
        <v>0</v>
      </c>
      <c r="F455" s="95">
        <f t="shared" ref="F455:G455" si="220">SUM(F450:F454)</f>
        <v>47.32</v>
      </c>
      <c r="G455" s="95">
        <f t="shared" si="220"/>
        <v>3.24</v>
      </c>
      <c r="H455" s="26">
        <f t="shared" si="213"/>
        <v>50.56</v>
      </c>
    </row>
    <row r="456" spans="1:8" x14ac:dyDescent="0.25">
      <c r="A456" s="125"/>
      <c r="B456" s="77" t="s">
        <v>54</v>
      </c>
      <c r="C456" s="77"/>
      <c r="D456" s="77"/>
      <c r="E456" s="129">
        <f>E455</f>
        <v>0</v>
      </c>
      <c r="F456" s="20">
        <f t="shared" ref="F456:G457" si="221">F455</f>
        <v>47.32</v>
      </c>
      <c r="G456" s="20">
        <f t="shared" si="221"/>
        <v>3.24</v>
      </c>
      <c r="H456" s="22">
        <f t="shared" si="213"/>
        <v>50.56</v>
      </c>
    </row>
    <row r="457" spans="1:8" ht="15.75" thickBot="1" x14ac:dyDescent="0.3">
      <c r="A457" s="90" t="s">
        <v>54</v>
      </c>
      <c r="B457" s="79"/>
      <c r="C457" s="79"/>
      <c r="D457" s="79"/>
      <c r="E457" s="137">
        <f>E456</f>
        <v>0</v>
      </c>
      <c r="F457" s="80">
        <f t="shared" si="221"/>
        <v>47.32</v>
      </c>
      <c r="G457" s="80">
        <f t="shared" si="221"/>
        <v>3.24</v>
      </c>
      <c r="H457" s="91">
        <f t="shared" si="213"/>
        <v>50.56</v>
      </c>
    </row>
    <row r="458" spans="1:8" ht="15.75" thickBot="1" x14ac:dyDescent="0.3">
      <c r="A458" s="99" t="s">
        <v>148</v>
      </c>
      <c r="B458" s="100"/>
      <c r="C458" s="100"/>
      <c r="D458" s="100"/>
      <c r="E458" s="101">
        <f>E357+E363+E368+E405+E414+E424+E449+E457</f>
        <v>3566.9999999999995</v>
      </c>
      <c r="F458" s="101">
        <f t="shared" ref="F458:G458" si="222">F357+F363+F368+F405+F414+F424+F449+F457</f>
        <v>59.870000000000005</v>
      </c>
      <c r="G458" s="101">
        <f t="shared" si="222"/>
        <v>1548.2600000000002</v>
      </c>
      <c r="H458" s="102">
        <f t="shared" si="213"/>
        <v>5175.1299999999992</v>
      </c>
    </row>
  </sheetData>
  <mergeCells count="9">
    <mergeCell ref="H8:H9"/>
    <mergeCell ref="I8:J8"/>
    <mergeCell ref="K8:K9"/>
    <mergeCell ref="L8:L9"/>
    <mergeCell ref="A8:A9"/>
    <mergeCell ref="B8:B9"/>
    <mergeCell ref="C8:C9"/>
    <mergeCell ref="D8:D9"/>
    <mergeCell ref="F8:G8"/>
  </mergeCells>
  <pageMargins left="0.7" right="0.7" top="0.75" bottom="0.75" header="0.3" footer="0.3"/>
  <pageSetup paperSize="9" orientation="portrait" r:id="rId1"/>
  <ignoredErrors>
    <ignoredError sqref="A31:XFD32 A1:XFD1 A17:XFD18 A16:G16 A20:XFD21 A19:G19 A460:XFD1048576 A344:D344 M344:XFD344 A67:XFD67 A66:D66 L66:XFD66 A112:XFD113 A130:XFD131 A128:J129 L128:XFD129 A55:XFD65 A54:I54 K54:XFD54 A80:XFD80 A77:D77 M77:XFD77 A94:XFD96 A92:G93 L92:XFD93 A75:XFD76 A74:G74 L108:XFD111 A124:XFD125 A119:G123 I120:XFD123 A118:J118 I119:J119 L118:XFD119 A10:G10 I10:XFD10 A11:XFD15 I16:XFD16 I19:XFD19 A23:G30 I23:XFD30 A45:XFD53 A33:G44 I33:XFD44 A69:XFD70 A68:G68 I68:XFD68 A72:XFD73 A71:G71 I71:XFD71 I74:XFD74 A78:G79 I78:XFD79 A86:XFD87 A81:G85 I81:XFD85 A91:XFD91 A88:G90 I88:XFD90 I92:J93 A99:XFD99 A97:G98 I97:XFD98 A107:XFD107 A105:G106 I105:J106 I108:J111 A117:XFD117 A114:G116 A134:XFD140 A133:G133 I133:J133 A142:XFD142 A141:G141 I141:J141 A148:XFD148 A146:G147 I147:J147 A150:XFD151 A149:G149 I149:XFD149 A155:XFD155 A152:G154 I153:J154 A162:XFD163 A161:G161 I161:J161 A166:XFD167 A164:G165 I165:J165 A170:XFD172 A168:G169 I168:XFD169 A2:XFD9 A346:XFD459 A175:XFD176 A173:G174 I174:J174 A177:G178 I178:J178 A179:XFD181 A202:XFD202 A201:G201 I201:XFD201 A206:XFD207 A203:G205 I203:XFD205 A209:XFD211 A208:G208 I208:XFD208 A236:XFD251 A235:G235 I235:J235 A255:D255 A252:G254 I252:XFD254 A310:XFD312 A256:G309 I256:XFD309 J255:XFD255 H255 A317:XFD343 A313:G316 I313:XFD316 A102:XFD104 A100:J101 L100:XFD101 L105:XFD106 A108:G111 I114:J116 L114:XFD116 A127:XFD127 A126:J126 L126:XFD126 A132:J132 L132:XFD132 L133:XFD133 L141:XFD141 A144:XFD145 A143:K143 L143:XFD143 I146:J146 L146:XFD146 L147:XFD147 I152:J152 L152:XFD152 L153:XFD154 A159:XFD160 A156:J156 L156:XFD156 A157:J158 L157:XFD158 L161:XFD161 I164:J164 L164:XFD164 L165:XFD165 I173:J173 L173:XFD173 L174:XFD174 I177:J177 L177:XFD177 L178:XFD178 A185:XFD186 A182:J182 L182:XFD182 A183:J184 L183:XFD184 A192:XFD193 A187:J187 L187:XFD187 A188:J191 L188:XFD191 A195:XFD200 A194:K194 L194:XFD194 A215:XFD216 A212:J212 L212:XFD212 A213:J214 L213:XFD214 A220:XFD221 A217:J217 L217:XFD217 A218:J219 L218:XFD219 A226:XFD227 A222:J222 L222:XFD222 A223:J225 L223:XFD225 A232:XFD234 A228:J228 L228:XFD228 A229:J231 L229:XFD231 L235:XFD235 B345:XFD345" formula="1"/>
    <ignoredError sqref="H105:H106 H108:H110 H114:H116 H119:H123 H141 H146:H147 H152:H154 H161 H164:H165 H173:H174 H177:H178 H235 H111" formulaRange="1"/>
    <ignoredError sqref="H133 H168:H169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 RESUMEN REPOBLACIONES</vt:lpstr>
      <vt:lpstr>2. REPOBLACIONES PROPIEDAD</vt:lpstr>
      <vt:lpstr>3. REPOBLACIONES ESPECIE</vt:lpstr>
    </vt:vector>
  </TitlesOfParts>
  <Company>TRGASA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Sanjurjo Lopez-Alonso, Daniel Alberto</dc:creator>
  <cp:lastModifiedBy>ES</cp:lastModifiedBy>
  <dcterms:created xsi:type="dcterms:W3CDTF">2023-12-01T07:30:12Z</dcterms:created>
  <dcterms:modified xsi:type="dcterms:W3CDTF">2025-12-11T16:25:25Z</dcterms:modified>
</cp:coreProperties>
</file>