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ris\Desktop\trabajo\material AEF2020\"/>
    </mc:Choice>
  </mc:AlternateContent>
  <xr:revisionPtr revIDLastSave="0" documentId="13_ncr:1_{8276FDE7-0785-4403-B289-F51F1658A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LICENCIAS" sheetId="1" r:id="rId1"/>
    <sheet name="2. CAPTURAS PESCA" sheetId="3" r:id="rId2"/>
    <sheet name="3. SUELTAS" sheetId="4" r:id="rId3"/>
    <sheet name="4. MASAS APROVECHAM. PISCICOL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4" l="1"/>
  <c r="F82" i="4"/>
  <c r="G82" i="4"/>
  <c r="H82" i="4"/>
  <c r="I82" i="4"/>
  <c r="J82" i="4"/>
  <c r="K82" i="4"/>
  <c r="L82" i="4"/>
  <c r="M82" i="4"/>
  <c r="M17" i="4"/>
  <c r="N82" i="4"/>
  <c r="L10" i="4"/>
  <c r="L17" i="4" s="1"/>
  <c r="F197" i="7" l="1"/>
  <c r="G197" i="7"/>
  <c r="H197" i="7"/>
  <c r="I197" i="7"/>
  <c r="J197" i="7"/>
  <c r="K197" i="7"/>
  <c r="L197" i="7"/>
  <c r="M197" i="7"/>
  <c r="N197" i="7"/>
  <c r="O197" i="7"/>
  <c r="P197" i="7"/>
  <c r="Q197" i="7"/>
  <c r="F198" i="7"/>
  <c r="G198" i="7"/>
  <c r="I198" i="7"/>
  <c r="J198" i="7"/>
  <c r="L198" i="7"/>
  <c r="N198" i="7"/>
  <c r="P198" i="7"/>
  <c r="Q198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E198" i="7"/>
  <c r="E199" i="7"/>
  <c r="E197" i="7"/>
  <c r="O17" i="4" l="1"/>
  <c r="O82" i="4" s="1"/>
  <c r="O77" i="4" l="1"/>
  <c r="O76" i="4"/>
  <c r="O72" i="4"/>
  <c r="O71" i="4"/>
  <c r="O70" i="4"/>
  <c r="O69" i="4"/>
  <c r="O68" i="4"/>
  <c r="O67" i="4"/>
  <c r="F21" i="1" l="1"/>
  <c r="F19" i="1"/>
  <c r="F18" i="1"/>
  <c r="F15" i="1"/>
  <c r="F12" i="1"/>
  <c r="F10" i="1"/>
  <c r="F9" i="1"/>
  <c r="E25" i="1"/>
  <c r="G25" i="1"/>
  <c r="D25" i="1"/>
  <c r="C25" i="1"/>
  <c r="F25" i="1" l="1"/>
  <c r="O8" i="4" l="1"/>
  <c r="O9" i="4"/>
  <c r="O10" i="4"/>
  <c r="O11" i="4"/>
  <c r="O12" i="4"/>
  <c r="O14" i="4"/>
  <c r="O15" i="4"/>
  <c r="O18" i="4"/>
  <c r="O19" i="4"/>
  <c r="O20" i="4"/>
  <c r="O21" i="4"/>
  <c r="O22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73" i="4"/>
  <c r="O74" i="4"/>
  <c r="O75" i="4"/>
  <c r="O78" i="4"/>
  <c r="O79" i="4"/>
  <c r="O80" i="4"/>
  <c r="O81" i="4"/>
  <c r="O23" i="4"/>
  <c r="L65" i="4"/>
  <c r="L66" i="4" s="1"/>
  <c r="O16" i="4"/>
  <c r="O13" i="4"/>
  <c r="O65" i="4" l="1"/>
  <c r="O66" i="4"/>
  <c r="O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</authors>
  <commentList>
    <comment ref="Q30" authorId="0" shapeId="0" xr:uid="{2C08A9D3-F823-4D7A-8E8E-78FFD6A4C6BA}">
      <text>
        <r>
          <rPr>
            <sz val="9"/>
            <color indexed="81"/>
            <rFont val="Tahoma"/>
            <charset val="1"/>
          </rPr>
          <t xml:space="preserve">lamprea
</t>
        </r>
      </text>
    </comment>
    <comment ref="Q36" authorId="0" shapeId="0" xr:uid="{A6489387-D3E8-4C81-B0EE-AE7C41222CC7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8" authorId="0" shapeId="0" xr:uid="{006B73FA-0E17-4EF3-9054-6E00B8642230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41" authorId="0" shapeId="0" xr:uid="{911A6D54-B9FA-4788-89E4-4B7C06D963C4}">
      <text>
        <r>
          <rPr>
            <b/>
            <sz val="9"/>
            <color indexed="81"/>
            <rFont val="Tahoma"/>
            <charset val="1"/>
          </rPr>
          <t>cris:</t>
        </r>
        <r>
          <rPr>
            <sz val="9"/>
            <color indexed="81"/>
            <rFont val="Tahoma"/>
            <charset val="1"/>
          </rPr>
          <t xml:space="preserve">
truchacomún y trucha centroeuropea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</authors>
  <commentList>
    <comment ref="L9" authorId="0" shapeId="0" xr:uid="{22886790-4E3C-4D48-8973-C4D5B1626809}">
      <text>
        <r>
          <rPr>
            <b/>
            <sz val="9"/>
            <color indexed="81"/>
            <rFont val="Tahoma"/>
            <charset val="1"/>
          </rPr>
          <t>cris:</t>
        </r>
        <r>
          <rPr>
            <sz val="9"/>
            <color indexed="81"/>
            <rFont val="Tahoma"/>
            <charset val="1"/>
          </rPr>
          <t xml:space="preserve">
trucha común esterilizada</t>
        </r>
      </text>
    </comment>
    <comment ref="N48" authorId="0" shapeId="0" xr:uid="{B1B8F62E-BB13-46CE-A7E8-575E17989EAC}">
      <text>
        <r>
          <rPr>
            <b/>
            <sz val="9"/>
            <color indexed="81"/>
            <rFont val="Tahoma"/>
            <charset val="1"/>
          </rPr>
          <t>bagres y madrillas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64" authorId="0" shapeId="0" xr:uid="{690C0417-69A2-4D93-B124-AA25262BDF5C}">
      <text>
        <r>
          <rPr>
            <b/>
            <sz val="9"/>
            <color indexed="81"/>
            <rFont val="Tahoma"/>
            <charset val="1"/>
          </rPr>
          <t>trucha común centroeuropea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<sst xmlns="http://schemas.openxmlformats.org/spreadsheetml/2006/main" count="532" uniqueCount="226">
  <si>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</si>
  <si>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</si>
  <si>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</si>
  <si>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</si>
  <si>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</si>
  <si>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</si>
  <si>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</si>
  <si>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</si>
  <si>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</si>
  <si>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</si>
  <si>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</si>
  <si>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</si>
  <si>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</si>
  <si>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</si>
  <si>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</si>
  <si>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Total Aragón</t>
  </si>
  <si>
    <t>Baleares</t>
  </si>
  <si>
    <t>C. Valenciana</t>
  </si>
  <si>
    <t>Alicante</t>
  </si>
  <si>
    <t>Castellón</t>
  </si>
  <si>
    <t>Valencia</t>
  </si>
  <si>
    <t>Total C. Valenciana</t>
  </si>
  <si>
    <t>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</si>
  <si>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</si>
  <si>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</si>
  <si>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</si>
  <si>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</si>
  <si>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</si>
  <si>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</si>
  <si>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</si>
  <si>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</si>
  <si>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</si>
  <si>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</si>
  <si>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</si>
  <si>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</si>
  <si>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</si>
  <si>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</si>
  <si>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</si>
  <si>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</si>
  <si>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</si>
  <si>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</si>
  <si>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</si>
  <si>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</si>
  <si>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</si>
  <si>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</si>
  <si>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</si>
  <si>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</si>
  <si>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</si>
  <si>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</si>
  <si>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</si>
  <si>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</si>
  <si>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</si>
  <si>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</si>
  <si>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</si>
  <si>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</si>
  <si>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</si>
  <si>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</si>
  <si>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</si>
  <si>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</si>
  <si>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</si>
  <si>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</si>
  <si>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Murcia</t>
  </si>
  <si>
    <t>Navarra</t>
  </si>
  <si>
    <t>Total Navarra</t>
  </si>
  <si>
    <t>País Vasco</t>
  </si>
  <si>
    <t>Vizcaya</t>
  </si>
  <si>
    <t>Total País Vasco</t>
  </si>
  <si>
    <t>Notas:</t>
  </si>
  <si>
    <t>Valores</t>
  </si>
  <si>
    <t>Anguila</t>
  </si>
  <si>
    <t>Barbo</t>
  </si>
  <si>
    <t>Black-bass</t>
  </si>
  <si>
    <t>Cangrejo señal</t>
  </si>
  <si>
    <t>Carpa</t>
  </si>
  <si>
    <t>Ciprínidos sin especificar</t>
  </si>
  <si>
    <t>Lucio</t>
  </si>
  <si>
    <t>Salmón</t>
  </si>
  <si>
    <t>Trucha arco-iris</t>
  </si>
  <si>
    <t>Trucha común</t>
  </si>
  <si>
    <t>Otros</t>
  </si>
  <si>
    <t>TIPO DE PROCEDENCIA</t>
  </si>
  <si>
    <t>OTRAS PROCEDENCIAS</t>
  </si>
  <si>
    <t>Total Huesca</t>
  </si>
  <si>
    <t>Total Zaragoza</t>
  </si>
  <si>
    <t>ADMINISTRACIÓN</t>
  </si>
  <si>
    <t>Total Alicante</t>
  </si>
  <si>
    <t>Total Castellón</t>
  </si>
  <si>
    <t>Total Valencia</t>
  </si>
  <si>
    <t>Total Albacete</t>
  </si>
  <si>
    <t>Total Cuenca</t>
  </si>
  <si>
    <t>Total Guadalajara</t>
  </si>
  <si>
    <t>Total Barcelona</t>
  </si>
  <si>
    <t>Total Gerona</t>
  </si>
  <si>
    <t>Total Lérida</t>
  </si>
  <si>
    <t>Total Tarragona</t>
  </si>
  <si>
    <t>Total Badajoz</t>
  </si>
  <si>
    <t>Total Cáceres</t>
  </si>
  <si>
    <t>Total La Coruña</t>
  </si>
  <si>
    <t>Total Lugo</t>
  </si>
  <si>
    <t>Total Orense</t>
  </si>
  <si>
    <t>Total Pontevedra</t>
  </si>
  <si>
    <t>Total Vizcaya</t>
  </si>
  <si>
    <t>Cangrejo autóctono</t>
  </si>
  <si>
    <t>Tenca</t>
  </si>
  <si>
    <t>Total Teruel</t>
  </si>
  <si>
    <t>TOTAL SUELTAS (nº)</t>
  </si>
  <si>
    <t>TOTAL</t>
  </si>
  <si>
    <t xml:space="preserve">Número de licencias  de PESCA expedidas y vigentes. </t>
  </si>
  <si>
    <t>Las licencias interautonómicas se pusieran en marcha en noviembre de 2015. Permiten pescar en las siguientes CC.AA.:</t>
  </si>
  <si>
    <t>Desde 2016 solo se ofrecen cifras a nivel autonómico ya que en algunas comunidad autónomas solo se expiden licencias autonómicas</t>
  </si>
  <si>
    <t>PESO (kg)</t>
  </si>
  <si>
    <t>SUELTAS DE ESPECIES PISCÍCOLAS - NÚMERO DE EJEMPLARES</t>
  </si>
  <si>
    <t>AGUAS LIBRES PARA LA PESCA</t>
  </si>
  <si>
    <t>COTOS DEPORTIVOS / ESCENARIOS DEPORTIVOS</t>
  </si>
  <si>
    <t>COTOS INTENSIVOS</t>
  </si>
  <si>
    <t>COTOS SALMONEROS</t>
  </si>
  <si>
    <t>COTOS TRUCHEROS</t>
  </si>
  <si>
    <t>OTROS COTOS</t>
  </si>
  <si>
    <t>REFUGIOS DE PESCA</t>
  </si>
  <si>
    <t>REGIMEN ESPECIAL EN EMBALSES</t>
  </si>
  <si>
    <t>TRAMOS / COTOS DE CANGREJO</t>
  </si>
  <si>
    <t>TRAMOS DE PESCA SIN MUERTE</t>
  </si>
  <si>
    <t>TRAMOS EN AGUAS DE ALTA MONTAÑA</t>
  </si>
  <si>
    <t>VEDADOS</t>
  </si>
  <si>
    <t>NÚMERO (nº) Andalucía</t>
  </si>
  <si>
    <t>SUPERFICIE (ha) Andalucía</t>
  </si>
  <si>
    <t>NÚMERO (nº) Aragón</t>
  </si>
  <si>
    <t>SUPERFICIE (ha) Aragón</t>
  </si>
  <si>
    <t>RÍO LONGITUD TRAMO (km) Aragón</t>
  </si>
  <si>
    <t>NÚMERO (nº)</t>
  </si>
  <si>
    <t>SUPERFICIE ASOCIADA (ha)</t>
  </si>
  <si>
    <t>RÍO LONGITUD TRAMO (km)</t>
  </si>
  <si>
    <t>Total NÚMERO (nº)</t>
  </si>
  <si>
    <t>Total SUPERFICIE ASOCIADA (ha)</t>
  </si>
  <si>
    <t>Total RÍO LONGITUD TRAMO (km)</t>
  </si>
  <si>
    <t>NÚMERO (nº) País Vasco</t>
  </si>
  <si>
    <t>SUPERFICIE ASOCIADA(ha) País Vasco</t>
  </si>
  <si>
    <t>RÍO LONGITUD TRAMO (km) País Vasco</t>
  </si>
  <si>
    <t>NÚMERO (nº) Navarra</t>
  </si>
  <si>
    <t>SUPERFICIE ASOCIADA (ha) Navarra</t>
  </si>
  <si>
    <t>RÍO LONGITUD TRAMO (km) Navarra</t>
  </si>
  <si>
    <t>NÚMERO (nº) Murcia</t>
  </si>
  <si>
    <t>SUPERFICIE ASOCIADA (ha) Murcia</t>
  </si>
  <si>
    <t>NÚMERO (nº) Madrid</t>
  </si>
  <si>
    <t>SUPERFICIE ASOCIADA (ha) Madrid</t>
  </si>
  <si>
    <t>NÚMERO (nº) La Rioja</t>
  </si>
  <si>
    <t>SUPERFICIE ASOCIADA (ha) La Rioja</t>
  </si>
  <si>
    <t>RÍO LONGITUD TRAMO (km) La Rioja</t>
  </si>
  <si>
    <t>NÚMERO (nº) Galicia</t>
  </si>
  <si>
    <t>SUPERFICIE ASOCIADA (ha) Galicia</t>
  </si>
  <si>
    <t>NÚMERO (nº) Extremadura</t>
  </si>
  <si>
    <t>SUPERFICIE ASOCIADA (ha) Extremadura</t>
  </si>
  <si>
    <t>NÚMERO (nº) Cataluña</t>
  </si>
  <si>
    <t>SUPERFICIE ASOCIADA (ha) Cataluña</t>
  </si>
  <si>
    <t>NÚMERO (nº) Castilla-La Mancha</t>
  </si>
  <si>
    <t>SUPERFICIE ASOCIADA (ha) Castilla-La Mancha</t>
  </si>
  <si>
    <t>RÍO LONGITUD TRAMO (km) Castilla-La Mancha</t>
  </si>
  <si>
    <t>NÚMERO (nº) Castilla y León</t>
  </si>
  <si>
    <t>SUPERFICIE ASOCIADA (ha) Castilla y León</t>
  </si>
  <si>
    <t>NÚMERO (nº) Cantabria</t>
  </si>
  <si>
    <t>SUPERFICIE ASOCIADA (ha) Cantabria</t>
  </si>
  <si>
    <t>NÚMERO (nº) C. Valenciana</t>
  </si>
  <si>
    <t>SUPERFICIE ASOCIADA (ha) C. Valenciana</t>
  </si>
  <si>
    <t>RÍO LONGITUD TRAMO (km) C. Valenciana</t>
  </si>
  <si>
    <t>RÍO LONGITUD TRAMO (km) Andalucía</t>
  </si>
  <si>
    <t>NÚMERO (nº) Baleares</t>
  </si>
  <si>
    <t>SUPERFICIE ASOCIADA (ha) Baleares</t>
  </si>
  <si>
    <t>RÍO LONGITUD TRAMO (km) Baleares</t>
  </si>
  <si>
    <t>RÍO LONGITUD TRAMO (km) Cantabria</t>
  </si>
  <si>
    <t>RÍO LONGITUD TRAMO (km) Castilla y León</t>
  </si>
  <si>
    <t>RÍO LONGITUD TRAMO (km) Cataluña</t>
  </si>
  <si>
    <t>RÍO LONGITUD TRAMO (km) Extremadura</t>
  </si>
  <si>
    <t>RÍO LONGITUD TRAMO (km) Galicia</t>
  </si>
  <si>
    <t>RÍO LONGITUD TRAMO (km) Madrid</t>
  </si>
  <si>
    <t>RÍO LONGITUD TRAMO (km) Murcia</t>
  </si>
  <si>
    <t>IMPORTE LICENCIAS INTERAUTONÓMICAS (€)</t>
  </si>
  <si>
    <t>Girona</t>
  </si>
  <si>
    <t>Lleida</t>
  </si>
  <si>
    <t>A Coruña</t>
  </si>
  <si>
    <t>Ourense</t>
  </si>
  <si>
    <t>Araba</t>
  </si>
  <si>
    <t>Gipuzkoa</t>
  </si>
  <si>
    <t>Bizkaia</t>
  </si>
  <si>
    <t>Asturias</t>
  </si>
  <si>
    <t>Nº CAPTURAS (nº)</t>
  </si>
  <si>
    <t>Nº CAPTURAS (nº) C. Valenciana</t>
  </si>
  <si>
    <t>PESO (kg) C. Valenciana</t>
  </si>
  <si>
    <t>Nº CAPTURAS (nº) Cantabria</t>
  </si>
  <si>
    <t>PESO (kg) Cantabria</t>
  </si>
  <si>
    <t>Nº CAPTURAS (nº) Castilla-La Mancha</t>
  </si>
  <si>
    <t>PESO (kg) Castilla-La Mancha</t>
  </si>
  <si>
    <t>Nº CAPTURAS (nº) Galicia</t>
  </si>
  <si>
    <t>PESO (kg) Galicia</t>
  </si>
  <si>
    <t>Nº CAPTURAS (nº) La Rioja</t>
  </si>
  <si>
    <t>PESO (kg) La Rioja</t>
  </si>
  <si>
    <t>Nº CAPTURAS (nº) Navarra</t>
  </si>
  <si>
    <t>PESO (kg) Navarra</t>
  </si>
  <si>
    <t>Álava</t>
  </si>
  <si>
    <t>Nº CAPTURAS (nº) País Vasco</t>
  </si>
  <si>
    <t>PESO (kg) País Vasco</t>
  </si>
  <si>
    <t>Total Nº CAPTURAS (nº)</t>
  </si>
  <si>
    <t>Total PESO (kg)</t>
  </si>
  <si>
    <t>Reo</t>
  </si>
  <si>
    <t>Se sombrean las cifras de capturas que solo se han ofrecido en peso, no en número.</t>
  </si>
  <si>
    <t>Cangrejo de río americano</t>
  </si>
  <si>
    <t>Huevos y alevines de trucha común</t>
  </si>
  <si>
    <t xml:space="preserve">TOTAL </t>
  </si>
  <si>
    <t>NÚMERO (nº) Asturias</t>
  </si>
  <si>
    <t>SUPERFICIE ASOCIADA (ha) Asturias</t>
  </si>
  <si>
    <t>RÍO LONGITUD TRAMO (km) Asturias</t>
  </si>
  <si>
    <t xml:space="preserve"> IMPORTE LICENCIAS EXPEDIDAS ULTIMO AÑO (€)</t>
  </si>
  <si>
    <t>LICENCIAS VIGENTES AÑOS ANTERIORES (nº)</t>
  </si>
  <si>
    <t>Asturias (2018)</t>
  </si>
  <si>
    <t>Aragón, Asturias, Castilla y León, Comunidad de Madrid, Comunidad Valenciana, Extremadura, Galicia y Región de Murcia, aunque en esta comunidad no se han expedido licencias de pesca interautonómicas en 2019</t>
  </si>
  <si>
    <t>Nº CAPTURAS (nº) Murcia</t>
  </si>
  <si>
    <t>PESO (kg) Murcia</t>
  </si>
  <si>
    <t>Total Madrid</t>
  </si>
  <si>
    <t>Total Murcia</t>
  </si>
  <si>
    <t>Guipuzcoa</t>
  </si>
  <si>
    <t>Total Guipuzcoa</t>
  </si>
  <si>
    <t>Principado de Asturas no ha presentado las estadísticas de pesca de 2020. Se incluyen las cifras de licencias de 2018, salvo la cifra de interautonómicas, que sí es de 2020.</t>
  </si>
  <si>
    <t>ANUARIO DE ESTADÍSTICA FORESTAL 2020</t>
  </si>
  <si>
    <t>LICENCIAS EXPEDIDAS 2020 (nº)</t>
  </si>
  <si>
    <t xml:space="preserve"> LICENCIAS INTERAUTONÓMICAS 2020 (nº)</t>
  </si>
  <si>
    <t>Total 2020</t>
  </si>
  <si>
    <t>Número y peso de las capturas de especies de pesca fluvial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</si>
</sst>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4" tint="0.39997558519241921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0.39997558519241921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/>
      </left>
      <right/>
      <top style="thin">
        <color theme="4"/>
      </top>
      <bottom style="thin">
        <color theme="4" tint="0.39997558519241921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3" fontId="0" fillId="0" borderId="5" xfId="0" applyNumberForma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3" fontId="0" fillId="0" borderId="6" xfId="0" applyNumberFormat="1" applyBorder="1"/>
    <xf numFmtId="0" fontId="1" fillId="2" borderId="26" xfId="0" applyFont="1" applyFill="1" applyBorder="1"/>
    <xf numFmtId="3" fontId="1" fillId="2" borderId="27" xfId="0" applyNumberFormat="1" applyFont="1" applyFill="1" applyBorder="1"/>
    <xf numFmtId="3" fontId="1" fillId="2" borderId="28" xfId="0" applyNumberFormat="1" applyFont="1" applyFill="1" applyBorder="1"/>
    <xf numFmtId="0" fontId="1" fillId="0" borderId="0" xfId="0" applyFont="1"/>
    <xf numFmtId="0" fontId="0" fillId="0" borderId="25" xfId="0" applyBorder="1"/>
    <xf numFmtId="0" fontId="0" fillId="0" borderId="5" xfId="0" applyFont="1" applyBorder="1"/>
    <xf numFmtId="0" fontId="1" fillId="13" borderId="2" xfId="0" applyFont="1" applyFill="1" applyBorder="1" applyAlignment="1">
      <alignment wrapText="1"/>
    </xf>
    <xf numFmtId="3" fontId="0" fillId="0" borderId="0" xfId="0" applyNumberFormat="1"/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15" borderId="0" xfId="0" applyFont="1" applyFill="1" applyBorder="1"/>
    <xf numFmtId="3" fontId="1" fillId="15" borderId="0" xfId="0" applyNumberFormat="1" applyFont="1" applyFill="1" applyBorder="1"/>
    <xf numFmtId="0" fontId="1" fillId="0" borderId="32" xfId="0" applyFont="1" applyBorder="1"/>
    <xf numFmtId="0" fontId="1" fillId="0" borderId="33" xfId="0" applyFont="1" applyBorder="1"/>
    <xf numFmtId="0" fontId="0" fillId="0" borderId="33" xfId="0" applyBorder="1"/>
    <xf numFmtId="3" fontId="0" fillId="0" borderId="33" xfId="0" applyNumberFormat="1" applyBorder="1"/>
    <xf numFmtId="3" fontId="0" fillId="0" borderId="34" xfId="0" applyNumberFormat="1" applyBorder="1"/>
    <xf numFmtId="0" fontId="1" fillId="0" borderId="35" xfId="0" applyFont="1" applyBorder="1"/>
    <xf numFmtId="0" fontId="1" fillId="2" borderId="39" xfId="0" applyFont="1" applyFill="1" applyBorder="1"/>
    <xf numFmtId="0" fontId="1" fillId="2" borderId="40" xfId="0" applyFont="1" applyFill="1" applyBorder="1"/>
    <xf numFmtId="3" fontId="1" fillId="2" borderId="40" xfId="0" applyNumberFormat="1" applyFont="1" applyFill="1" applyBorder="1"/>
    <xf numFmtId="0" fontId="4" fillId="7" borderId="41" xfId="0" applyFont="1" applyFill="1" applyBorder="1" applyAlignment="1">
      <alignment wrapText="1"/>
    </xf>
    <xf numFmtId="0" fontId="4" fillId="7" borderId="42" xfId="0" applyFont="1" applyFill="1" applyBorder="1" applyAlignment="1">
      <alignment wrapText="1"/>
    </xf>
    <xf numFmtId="0" fontId="0" fillId="14" borderId="14" xfId="0" applyFill="1" applyBorder="1"/>
    <xf numFmtId="3" fontId="0" fillId="14" borderId="14" xfId="0" applyNumberFormat="1" applyFill="1" applyBorder="1"/>
    <xf numFmtId="3" fontId="0" fillId="14" borderId="15" xfId="0" applyNumberFormat="1" applyFill="1" applyBorder="1"/>
    <xf numFmtId="0" fontId="0" fillId="10" borderId="14" xfId="0" applyFill="1" applyBorder="1"/>
    <xf numFmtId="4" fontId="0" fillId="10" borderId="14" xfId="0" applyNumberFormat="1" applyFill="1" applyBorder="1"/>
    <xf numFmtId="4" fontId="0" fillId="10" borderId="15" xfId="0" applyNumberFormat="1" applyFill="1" applyBorder="1"/>
    <xf numFmtId="0" fontId="0" fillId="8" borderId="14" xfId="0" applyFill="1" applyBorder="1"/>
    <xf numFmtId="4" fontId="0" fillId="8" borderId="14" xfId="0" applyNumberFormat="1" applyFill="1" applyBorder="1"/>
    <xf numFmtId="4" fontId="0" fillId="8" borderId="15" xfId="0" applyNumberFormat="1" applyFill="1" applyBorder="1"/>
    <xf numFmtId="0" fontId="1" fillId="6" borderId="16" xfId="0" applyFont="1" applyFill="1" applyBorder="1"/>
    <xf numFmtId="0" fontId="1" fillId="6" borderId="17" xfId="0" applyFont="1" applyFill="1" applyBorder="1"/>
    <xf numFmtId="3" fontId="1" fillId="6" borderId="17" xfId="0" applyNumberFormat="1" applyFont="1" applyFill="1" applyBorder="1"/>
    <xf numFmtId="3" fontId="1" fillId="6" borderId="18" xfId="0" applyNumberFormat="1" applyFont="1" applyFill="1" applyBorder="1"/>
    <xf numFmtId="0" fontId="1" fillId="17" borderId="16" xfId="0" applyFont="1" applyFill="1" applyBorder="1"/>
    <xf numFmtId="0" fontId="1" fillId="17" borderId="17" xfId="0" applyFont="1" applyFill="1" applyBorder="1"/>
    <xf numFmtId="4" fontId="1" fillId="17" borderId="17" xfId="0" applyNumberFormat="1" applyFont="1" applyFill="1" applyBorder="1"/>
    <xf numFmtId="4" fontId="1" fillId="17" borderId="18" xfId="0" applyNumberFormat="1" applyFont="1" applyFill="1" applyBorder="1"/>
    <xf numFmtId="0" fontId="1" fillId="12" borderId="16" xfId="0" applyFont="1" applyFill="1" applyBorder="1"/>
    <xf numFmtId="0" fontId="1" fillId="12" borderId="17" xfId="0" applyFont="1" applyFill="1" applyBorder="1"/>
    <xf numFmtId="4" fontId="1" fillId="12" borderId="17" xfId="0" applyNumberFormat="1" applyFont="1" applyFill="1" applyBorder="1"/>
    <xf numFmtId="4" fontId="1" fillId="12" borderId="18" xfId="0" applyNumberFormat="1" applyFont="1" applyFill="1" applyBorder="1"/>
    <xf numFmtId="0" fontId="1" fillId="16" borderId="19" xfId="0" applyFont="1" applyFill="1" applyBorder="1"/>
    <xf numFmtId="0" fontId="1" fillId="16" borderId="20" xfId="0" applyFont="1" applyFill="1" applyBorder="1"/>
    <xf numFmtId="3" fontId="1" fillId="5" borderId="20" xfId="0" applyNumberFormat="1" applyFont="1" applyFill="1" applyBorder="1"/>
    <xf numFmtId="0" fontId="1" fillId="19" borderId="21" xfId="0" applyFont="1" applyFill="1" applyBorder="1"/>
    <xf numFmtId="0" fontId="1" fillId="19" borderId="14" xfId="0" applyFont="1" applyFill="1" applyBorder="1"/>
    <xf numFmtId="4" fontId="1" fillId="11" borderId="14" xfId="0" applyNumberFormat="1" applyFont="1" applyFill="1" applyBorder="1"/>
    <xf numFmtId="4" fontId="1" fillId="11" borderId="15" xfId="0" applyNumberFormat="1" applyFont="1" applyFill="1" applyBorder="1"/>
    <xf numFmtId="0" fontId="1" fillId="18" borderId="22" xfId="0" applyFont="1" applyFill="1" applyBorder="1"/>
    <xf numFmtId="0" fontId="1" fillId="18" borderId="23" xfId="0" applyFont="1" applyFill="1" applyBorder="1"/>
    <xf numFmtId="4" fontId="1" fillId="9" borderId="23" xfId="0" applyNumberFormat="1" applyFont="1" applyFill="1" applyBorder="1"/>
    <xf numFmtId="4" fontId="1" fillId="9" borderId="24" xfId="0" applyNumberFormat="1" applyFont="1" applyFill="1" applyBorder="1"/>
    <xf numFmtId="0" fontId="1" fillId="4" borderId="43" xfId="0" applyFont="1" applyFill="1" applyBorder="1" applyAlignment="1">
      <alignment wrapText="1"/>
    </xf>
    <xf numFmtId="3" fontId="0" fillId="0" borderId="45" xfId="0" applyNumberFormat="1" applyBorder="1"/>
    <xf numFmtId="0" fontId="1" fillId="0" borderId="45" xfId="0" applyFont="1" applyBorder="1"/>
    <xf numFmtId="0" fontId="0" fillId="0" borderId="45" xfId="0" applyFont="1" applyBorder="1"/>
    <xf numFmtId="0" fontId="1" fillId="20" borderId="3" xfId="0" applyFont="1" applyFill="1" applyBorder="1" applyAlignment="1">
      <alignment wrapText="1"/>
    </xf>
    <xf numFmtId="0" fontId="1" fillId="13" borderId="44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4" fontId="0" fillId="0" borderId="5" xfId="0" applyNumberFormat="1" applyBorder="1"/>
    <xf numFmtId="4" fontId="0" fillId="0" borderId="6" xfId="0" applyNumberFormat="1" applyBorder="1"/>
    <xf numFmtId="0" fontId="1" fillId="5" borderId="7" xfId="0" applyFont="1" applyFill="1" applyBorder="1"/>
    <xf numFmtId="0" fontId="1" fillId="5" borderId="8" xfId="0" applyFont="1" applyFill="1" applyBorder="1"/>
    <xf numFmtId="3" fontId="1" fillId="5" borderId="8" xfId="0" applyNumberFormat="1" applyFont="1" applyFill="1" applyBorder="1"/>
    <xf numFmtId="3" fontId="1" fillId="5" borderId="9" xfId="0" applyNumberFormat="1" applyFont="1" applyFill="1" applyBorder="1"/>
    <xf numFmtId="4" fontId="1" fillId="5" borderId="8" xfId="0" applyNumberFormat="1" applyFont="1" applyFill="1" applyBorder="1"/>
    <xf numFmtId="4" fontId="1" fillId="5" borderId="9" xfId="0" applyNumberFormat="1" applyFont="1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3" fontId="1" fillId="2" borderId="47" xfId="0" applyNumberFormat="1" applyFont="1" applyFill="1" applyBorder="1"/>
    <xf numFmtId="3" fontId="1" fillId="2" borderId="48" xfId="0" applyNumberFormat="1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4" fontId="1" fillId="2" borderId="50" xfId="0" applyNumberFormat="1" applyFont="1" applyFill="1" applyBorder="1"/>
    <xf numFmtId="0" fontId="0" fillId="3" borderId="0" xfId="0" applyFill="1"/>
    <xf numFmtId="0" fontId="1" fillId="0" borderId="52" xfId="0" applyFont="1" applyBorder="1"/>
    <xf numFmtId="0" fontId="1" fillId="8" borderId="33" xfId="0" applyFont="1" applyFill="1" applyBorder="1"/>
    <xf numFmtId="3" fontId="1" fillId="8" borderId="33" xfId="0" applyNumberFormat="1" applyFont="1" applyFill="1" applyBorder="1"/>
    <xf numFmtId="3" fontId="1" fillId="8" borderId="34" xfId="0" applyNumberFormat="1" applyFont="1" applyFill="1" applyBorder="1"/>
    <xf numFmtId="0" fontId="1" fillId="5" borderId="36" xfId="0" applyFont="1" applyFill="1" applyBorder="1"/>
    <xf numFmtId="0" fontId="1" fillId="5" borderId="37" xfId="0" applyFont="1" applyFill="1" applyBorder="1"/>
    <xf numFmtId="3" fontId="1" fillId="5" borderId="37" xfId="0" applyNumberFormat="1" applyFont="1" applyFill="1" applyBorder="1"/>
    <xf numFmtId="3" fontId="1" fillId="5" borderId="38" xfId="0" applyNumberFormat="1" applyFont="1" applyFill="1" applyBorder="1"/>
    <xf numFmtId="0" fontId="3" fillId="5" borderId="53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1" borderId="0" xfId="0" applyFont="1" applyFill="1"/>
    <xf numFmtId="3" fontId="1" fillId="2" borderId="54" xfId="0" applyNumberFormat="1" applyFont="1" applyFill="1" applyBorder="1"/>
    <xf numFmtId="0" fontId="1" fillId="0" borderId="55" xfId="0" applyFont="1" applyBorder="1"/>
    <xf numFmtId="3" fontId="1" fillId="5" borderId="56" xfId="0" applyNumberFormat="1" applyFont="1" applyFill="1" applyBorder="1"/>
    <xf numFmtId="0" fontId="1" fillId="0" borderId="25" xfId="0" applyFont="1" applyBorder="1"/>
    <xf numFmtId="0" fontId="1" fillId="0" borderId="57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30" xfId="0" applyBorder="1"/>
    <xf numFmtId="3" fontId="0" fillId="0" borderId="30" xfId="0" applyNumberFormat="1" applyBorder="1"/>
    <xf numFmtId="3" fontId="0" fillId="0" borderId="31" xfId="0" applyNumberFormat="1" applyBorder="1"/>
    <xf numFmtId="4" fontId="0" fillId="0" borderId="5" xfId="0" applyNumberFormat="1" applyFill="1" applyBorder="1"/>
    <xf numFmtId="4" fontId="1" fillId="2" borderId="5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2</xdr:row>
      <xdr:rowOff>137390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69F563-805C-4B1C-8423-7DE7375F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975" cy="527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2</xdr:row>
      <xdr:rowOff>111262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27676D-E663-4F7B-9AA9-36F7F327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33575" cy="501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2</xdr:row>
      <xdr:rowOff>96431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85DA8-5745-4FED-AB76-DA23797E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425" cy="486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131276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9EEF4F-147F-4FE3-82B3-C7D4A7E3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9576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1"/>
  <sheetViews>
    <sheetView tabSelected="1" topLeftCell="B1" zoomScaleNormal="100" workbookViewId="0">
      <selection activeCell="B10" sqref="B10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11.7109375" customWidth="1"/>
    <col min="6" max="6" width="12.28515625" customWidth="1"/>
    <col min="7" max="7" width="15.85546875" customWidth="1"/>
  </cols>
  <sheetData>
    <row r="2" spans="2:7" ht="15.75" x14ac:dyDescent="0.3">
      <c r="C2" s="105"/>
      <c r="G2" s="104" t="s">
        <v>221</v>
      </c>
    </row>
    <row r="5" spans="2:7" x14ac:dyDescent="0.25">
      <c r="B5" s="18" t="s">
        <v>107</v>
      </c>
    </row>
    <row r="6" spans="2:7" ht="15.75" thickBot="1" x14ac:dyDescent="0.3"/>
    <row r="7" spans="2:7" ht="90" x14ac:dyDescent="0.25">
      <c r="B7" s="7" t="s">
        <v>0</v>
      </c>
      <c r="C7" s="8" t="s">
        <v>222</v>
      </c>
      <c r="D7" s="21" t="s">
        <v>210</v>
      </c>
      <c r="E7" s="8" t="s">
        <v>223</v>
      </c>
      <c r="F7" s="75" t="s">
        <v>175</v>
      </c>
      <c r="G7" s="74" t="s">
        <v>211</v>
      </c>
    </row>
    <row r="8" spans="2:7" x14ac:dyDescent="0.25">
      <c r="B8" s="19" t="s">
        <v>2</v>
      </c>
      <c r="C8" s="6">
        <v>29576</v>
      </c>
      <c r="D8" s="22">
        <v>316792</v>
      </c>
      <c r="E8" s="6"/>
      <c r="F8" s="71"/>
      <c r="G8" s="14">
        <v>96514</v>
      </c>
    </row>
    <row r="9" spans="2:7" x14ac:dyDescent="0.25">
      <c r="B9" s="19" t="s">
        <v>11</v>
      </c>
      <c r="C9" s="6">
        <v>41178</v>
      </c>
      <c r="D9" s="22">
        <v>412299</v>
      </c>
      <c r="E9" s="6">
        <v>31</v>
      </c>
      <c r="F9" s="71">
        <f>E9*25</f>
        <v>775</v>
      </c>
      <c r="G9" s="14"/>
    </row>
    <row r="10" spans="2:7" x14ac:dyDescent="0.25">
      <c r="B10" s="19" t="s">
        <v>212</v>
      </c>
      <c r="C10" s="6">
        <v>9914</v>
      </c>
      <c r="D10" s="6">
        <v>159883.29</v>
      </c>
      <c r="E10" s="6">
        <v>1593</v>
      </c>
      <c r="F10" s="71">
        <f>E10*25</f>
        <v>39825</v>
      </c>
      <c r="G10" s="14">
        <v>15080</v>
      </c>
    </row>
    <row r="11" spans="2:7" x14ac:dyDescent="0.25">
      <c r="B11" s="19" t="s">
        <v>16</v>
      </c>
      <c r="C11" s="6">
        <v>893</v>
      </c>
      <c r="D11" s="22">
        <v>8785</v>
      </c>
      <c r="E11" s="6"/>
      <c r="F11" s="71"/>
      <c r="G11" s="14">
        <v>550</v>
      </c>
    </row>
    <row r="12" spans="2:7" x14ac:dyDescent="0.25">
      <c r="B12" s="19" t="s">
        <v>17</v>
      </c>
      <c r="C12" s="6">
        <v>16041</v>
      </c>
      <c r="D12" s="22">
        <v>225101.75999999998</v>
      </c>
      <c r="E12" s="6">
        <v>266</v>
      </c>
      <c r="F12" s="71">
        <f>E12*25</f>
        <v>6650</v>
      </c>
      <c r="G12" s="14">
        <v>13463</v>
      </c>
    </row>
    <row r="13" spans="2:7" x14ac:dyDescent="0.25">
      <c r="B13" s="19" t="s">
        <v>22</v>
      </c>
      <c r="C13" s="6"/>
      <c r="D13" s="6"/>
      <c r="E13" s="6"/>
      <c r="F13" s="71"/>
      <c r="G13" s="14"/>
    </row>
    <row r="14" spans="2:7" x14ac:dyDescent="0.25">
      <c r="B14" s="19" t="s">
        <v>23</v>
      </c>
      <c r="C14" s="6">
        <v>5326</v>
      </c>
      <c r="D14" s="6">
        <v>99400</v>
      </c>
      <c r="E14" s="6"/>
      <c r="F14" s="71"/>
      <c r="G14" s="14">
        <v>7704</v>
      </c>
    </row>
    <row r="15" spans="2:7" x14ac:dyDescent="0.25">
      <c r="B15" s="19" t="s">
        <v>25</v>
      </c>
      <c r="C15" s="6">
        <v>78239</v>
      </c>
      <c r="D15" s="6">
        <v>1238012</v>
      </c>
      <c r="E15" s="6">
        <v>18585</v>
      </c>
      <c r="F15" s="71">
        <f>E15*25</f>
        <v>464625</v>
      </c>
      <c r="G15" s="14"/>
    </row>
    <row r="16" spans="2:7" x14ac:dyDescent="0.25">
      <c r="B16" s="19" t="s">
        <v>35</v>
      </c>
      <c r="C16" s="6">
        <v>62940</v>
      </c>
      <c r="D16" s="6">
        <v>645428.09</v>
      </c>
      <c r="E16" s="4"/>
      <c r="F16" s="72"/>
      <c r="G16" s="14">
        <v>22527</v>
      </c>
    </row>
    <row r="17" spans="2:7" x14ac:dyDescent="0.25">
      <c r="B17" s="19" t="s">
        <v>42</v>
      </c>
      <c r="C17" s="6">
        <v>53301</v>
      </c>
      <c r="D17" s="6">
        <v>1147129</v>
      </c>
      <c r="E17" s="4"/>
      <c r="F17" s="72"/>
      <c r="G17" s="14">
        <v>56191</v>
      </c>
    </row>
    <row r="18" spans="2:7" x14ac:dyDescent="0.25">
      <c r="B18" s="19" t="s">
        <v>48</v>
      </c>
      <c r="C18" s="6">
        <v>35775</v>
      </c>
      <c r="D18" s="6">
        <v>359932.21</v>
      </c>
      <c r="E18" s="20">
        <v>141</v>
      </c>
      <c r="F18" s="71">
        <f>E18*25</f>
        <v>3525</v>
      </c>
      <c r="G18" s="14">
        <v>96381</v>
      </c>
    </row>
    <row r="19" spans="2:7" x14ac:dyDescent="0.25">
      <c r="B19" s="19" t="s">
        <v>52</v>
      </c>
      <c r="C19" s="6">
        <v>32155</v>
      </c>
      <c r="D19" s="6">
        <v>561800.79</v>
      </c>
      <c r="E19" s="6">
        <v>399</v>
      </c>
      <c r="F19" s="71">
        <f>E19*25</f>
        <v>9975</v>
      </c>
      <c r="G19" s="14">
        <v>4022</v>
      </c>
    </row>
    <row r="20" spans="2:7" x14ac:dyDescent="0.25">
      <c r="B20" s="19" t="s">
        <v>58</v>
      </c>
      <c r="C20" s="6">
        <v>5633</v>
      </c>
      <c r="D20" s="6">
        <v>91541.26</v>
      </c>
      <c r="E20" s="20"/>
      <c r="F20" s="73"/>
      <c r="G20" s="14">
        <v>1684</v>
      </c>
    </row>
    <row r="21" spans="2:7" x14ac:dyDescent="0.25">
      <c r="B21" s="19" t="s">
        <v>60</v>
      </c>
      <c r="C21" s="6">
        <v>19292</v>
      </c>
      <c r="D21" s="6">
        <v>393191.7</v>
      </c>
      <c r="E21" s="6">
        <v>6585</v>
      </c>
      <c r="F21" s="71">
        <f>E21*25</f>
        <v>164625</v>
      </c>
      <c r="G21" s="14">
        <v>23172</v>
      </c>
    </row>
    <row r="22" spans="2:7" x14ac:dyDescent="0.25">
      <c r="B22" s="19" t="s">
        <v>61</v>
      </c>
      <c r="C22" s="6">
        <v>3711</v>
      </c>
      <c r="D22" s="6">
        <v>56518</v>
      </c>
      <c r="E22" s="4"/>
      <c r="F22" s="72"/>
      <c r="G22" s="14"/>
    </row>
    <row r="23" spans="2:7" x14ac:dyDescent="0.25">
      <c r="B23" s="19" t="s">
        <v>62</v>
      </c>
      <c r="C23" s="6">
        <v>17680</v>
      </c>
      <c r="D23" s="6">
        <v>212160</v>
      </c>
      <c r="E23" s="4"/>
      <c r="F23" s="72"/>
      <c r="G23" s="14"/>
    </row>
    <row r="24" spans="2:7" x14ac:dyDescent="0.25">
      <c r="B24" s="19" t="s">
        <v>64</v>
      </c>
      <c r="C24" s="6">
        <v>13760</v>
      </c>
      <c r="D24" s="6">
        <v>91395.110000000015</v>
      </c>
      <c r="E24" s="4"/>
      <c r="F24" s="72"/>
      <c r="G24" s="14"/>
    </row>
    <row r="25" spans="2:7" ht="15.75" thickBot="1" x14ac:dyDescent="0.3">
      <c r="B25" s="15" t="s">
        <v>106</v>
      </c>
      <c r="C25" s="16">
        <f>SUM(C8:C24)</f>
        <v>425414</v>
      </c>
      <c r="D25" s="16">
        <f>SUM(D8:D24)</f>
        <v>6019369.21</v>
      </c>
      <c r="E25" s="16">
        <f t="shared" ref="E25:G25" si="0">SUM(E8:E24)</f>
        <v>27600</v>
      </c>
      <c r="F25" s="16">
        <f t="shared" si="0"/>
        <v>690000</v>
      </c>
      <c r="G25" s="17">
        <f t="shared" si="0"/>
        <v>337288</v>
      </c>
    </row>
    <row r="26" spans="2:7" x14ac:dyDescent="0.25">
      <c r="F26" s="22"/>
    </row>
    <row r="27" spans="2:7" x14ac:dyDescent="0.25">
      <c r="B27" t="s">
        <v>67</v>
      </c>
    </row>
    <row r="28" spans="2:7" x14ac:dyDescent="0.25">
      <c r="B28" t="s">
        <v>109</v>
      </c>
    </row>
    <row r="29" spans="2:7" x14ac:dyDescent="0.25">
      <c r="B29" t="s">
        <v>108</v>
      </c>
    </row>
    <row r="30" spans="2:7" x14ac:dyDescent="0.25">
      <c r="B30" t="s">
        <v>213</v>
      </c>
    </row>
    <row r="31" spans="2:7" x14ac:dyDescent="0.25">
      <c r="B31" t="s">
        <v>220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0"/>
  <sheetViews>
    <sheetView workbookViewId="0">
      <selection activeCell="B4" sqref="B4"/>
    </sheetView>
  </sheetViews>
  <sheetFormatPr baseColWidth="10" defaultRowHeight="15" x14ac:dyDescent="0.25"/>
  <cols>
    <col min="2" max="2" width="13.140625" customWidth="1"/>
    <col min="4" max="4" width="15.42578125" customWidth="1"/>
  </cols>
  <sheetData>
    <row r="2" spans="2:17" ht="15.75" x14ac:dyDescent="0.3">
      <c r="D2" s="1" t="s">
        <v>221</v>
      </c>
    </row>
    <row r="4" spans="2:17" x14ac:dyDescent="0.25">
      <c r="B4" s="2" t="s">
        <v>225</v>
      </c>
    </row>
    <row r="5" spans="2:17" ht="15.75" thickBot="1" x14ac:dyDescent="0.3"/>
    <row r="6" spans="2:17" ht="44.25" customHeight="1" thickBot="1" x14ac:dyDescent="0.3">
      <c r="B6" s="23" t="s">
        <v>0</v>
      </c>
      <c r="C6" s="24" t="s">
        <v>1</v>
      </c>
      <c r="D6" s="24" t="s">
        <v>68</v>
      </c>
      <c r="E6" s="24" t="s">
        <v>69</v>
      </c>
      <c r="F6" s="24" t="s">
        <v>70</v>
      </c>
      <c r="G6" s="24" t="s">
        <v>71</v>
      </c>
      <c r="H6" s="24" t="s">
        <v>204</v>
      </c>
      <c r="I6" s="24" t="s">
        <v>72</v>
      </c>
      <c r="J6" s="24" t="s">
        <v>73</v>
      </c>
      <c r="K6" s="24" t="s">
        <v>74</v>
      </c>
      <c r="L6" s="24" t="s">
        <v>75</v>
      </c>
      <c r="M6" s="24" t="s">
        <v>76</v>
      </c>
      <c r="N6" s="24" t="s">
        <v>77</v>
      </c>
      <c r="O6" s="24" t="s">
        <v>78</v>
      </c>
      <c r="P6" s="24" t="s">
        <v>202</v>
      </c>
      <c r="Q6" s="76" t="s">
        <v>79</v>
      </c>
    </row>
    <row r="7" spans="2:17" x14ac:dyDescent="0.25">
      <c r="B7" s="112" t="s">
        <v>17</v>
      </c>
      <c r="C7" s="113" t="s">
        <v>18</v>
      </c>
      <c r="D7" s="114" t="s">
        <v>184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</row>
    <row r="8" spans="2:17" x14ac:dyDescent="0.25">
      <c r="B8" s="110"/>
      <c r="C8" s="4"/>
      <c r="D8" s="5" t="s">
        <v>110</v>
      </c>
      <c r="E8" s="85">
        <v>1143</v>
      </c>
      <c r="F8" s="77"/>
      <c r="G8" s="77"/>
      <c r="H8" s="77"/>
      <c r="I8" s="77"/>
      <c r="J8" s="117"/>
      <c r="K8" s="117"/>
      <c r="L8" s="117"/>
      <c r="M8" s="77"/>
      <c r="N8" s="77"/>
      <c r="O8" s="77"/>
      <c r="P8" s="77"/>
      <c r="Q8" s="78"/>
    </row>
    <row r="9" spans="2:17" x14ac:dyDescent="0.25">
      <c r="B9" s="110"/>
      <c r="C9" s="4" t="s">
        <v>20</v>
      </c>
      <c r="D9" s="5" t="s">
        <v>184</v>
      </c>
      <c r="E9" s="6"/>
      <c r="F9" s="6">
        <v>74</v>
      </c>
      <c r="G9" s="6">
        <v>149</v>
      </c>
      <c r="H9" s="6"/>
      <c r="I9" s="6"/>
      <c r="J9" s="6"/>
      <c r="K9" s="6">
        <v>1002</v>
      </c>
      <c r="L9" s="6">
        <v>46</v>
      </c>
      <c r="M9" s="6"/>
      <c r="N9" s="6">
        <v>1576</v>
      </c>
      <c r="O9" s="6">
        <v>57</v>
      </c>
      <c r="P9" s="6"/>
      <c r="Q9" s="14"/>
    </row>
    <row r="10" spans="2:17" x14ac:dyDescent="0.25">
      <c r="B10" s="111"/>
      <c r="C10" s="4"/>
      <c r="D10" s="5" t="s">
        <v>110</v>
      </c>
      <c r="E10" s="85">
        <v>6797.2</v>
      </c>
      <c r="F10" s="77"/>
      <c r="G10" s="77"/>
      <c r="H10" s="77"/>
      <c r="I10" s="77"/>
      <c r="J10" s="85">
        <v>9879</v>
      </c>
      <c r="K10" s="117"/>
      <c r="L10" s="117"/>
      <c r="M10" s="77"/>
      <c r="N10" s="77"/>
      <c r="O10" s="77"/>
      <c r="P10" s="77"/>
      <c r="Q10" s="78"/>
    </row>
    <row r="11" spans="2:17" x14ac:dyDescent="0.25">
      <c r="B11" s="79" t="s">
        <v>185</v>
      </c>
      <c r="C11" s="80"/>
      <c r="D11" s="80"/>
      <c r="E11" s="81"/>
      <c r="F11" s="81">
        <v>74</v>
      </c>
      <c r="G11" s="81">
        <v>149</v>
      </c>
      <c r="H11" s="81"/>
      <c r="I11" s="81"/>
      <c r="J11" s="81"/>
      <c r="K11" s="81">
        <v>1002</v>
      </c>
      <c r="L11" s="81">
        <v>46</v>
      </c>
      <c r="M11" s="81"/>
      <c r="N11" s="81">
        <v>1576</v>
      </c>
      <c r="O11" s="81">
        <v>57</v>
      </c>
      <c r="P11" s="81"/>
      <c r="Q11" s="82"/>
    </row>
    <row r="12" spans="2:17" x14ac:dyDescent="0.25">
      <c r="B12" s="79" t="s">
        <v>186</v>
      </c>
      <c r="C12" s="80"/>
      <c r="D12" s="80"/>
      <c r="E12" s="83">
        <v>7940.2</v>
      </c>
      <c r="F12" s="83"/>
      <c r="G12" s="83"/>
      <c r="H12" s="83"/>
      <c r="I12" s="83"/>
      <c r="J12" s="83">
        <v>9879</v>
      </c>
      <c r="K12" s="83"/>
      <c r="L12" s="83"/>
      <c r="M12" s="83"/>
      <c r="N12" s="83"/>
      <c r="O12" s="83"/>
      <c r="P12" s="83"/>
      <c r="Q12" s="84"/>
    </row>
    <row r="13" spans="2:17" x14ac:dyDescent="0.25">
      <c r="B13" s="3" t="s">
        <v>23</v>
      </c>
      <c r="C13" s="4" t="s">
        <v>23</v>
      </c>
      <c r="D13" s="5" t="s">
        <v>184</v>
      </c>
      <c r="E13" s="6"/>
      <c r="F13" s="6"/>
      <c r="G13" s="6"/>
      <c r="H13" s="6"/>
      <c r="I13" s="6"/>
      <c r="J13" s="6"/>
      <c r="K13" s="6"/>
      <c r="L13" s="6"/>
      <c r="M13" s="6">
        <v>56</v>
      </c>
      <c r="N13" s="6"/>
      <c r="O13" s="6"/>
      <c r="P13" s="6"/>
      <c r="Q13" s="14"/>
    </row>
    <row r="14" spans="2:17" x14ac:dyDescent="0.25">
      <c r="B14" s="3"/>
      <c r="C14" s="4"/>
      <c r="D14" s="5" t="s">
        <v>110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</row>
    <row r="15" spans="2:17" x14ac:dyDescent="0.25">
      <c r="B15" s="79" t="s">
        <v>187</v>
      </c>
      <c r="C15" s="80"/>
      <c r="D15" s="80"/>
      <c r="E15" s="81"/>
      <c r="F15" s="81"/>
      <c r="G15" s="81"/>
      <c r="H15" s="81"/>
      <c r="I15" s="81"/>
      <c r="J15" s="81"/>
      <c r="K15" s="81"/>
      <c r="L15" s="81"/>
      <c r="M15" s="81">
        <v>56</v>
      </c>
      <c r="N15" s="81"/>
      <c r="O15" s="81"/>
      <c r="P15" s="81"/>
      <c r="Q15" s="82"/>
    </row>
    <row r="16" spans="2:17" x14ac:dyDescent="0.25">
      <c r="B16" s="79" t="s">
        <v>188</v>
      </c>
      <c r="C16" s="80"/>
      <c r="D16" s="80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2:17" x14ac:dyDescent="0.25">
      <c r="B17" s="3" t="s">
        <v>35</v>
      </c>
      <c r="C17" s="4" t="s">
        <v>36</v>
      </c>
      <c r="D17" s="5" t="s">
        <v>184</v>
      </c>
      <c r="E17" s="6"/>
      <c r="F17" s="6"/>
      <c r="G17" s="6"/>
      <c r="H17" s="6"/>
      <c r="I17" s="6"/>
      <c r="J17" s="6">
        <v>24</v>
      </c>
      <c r="K17" s="6">
        <v>2956</v>
      </c>
      <c r="L17" s="6">
        <v>1</v>
      </c>
      <c r="M17" s="6"/>
      <c r="N17" s="6">
        <v>54167</v>
      </c>
      <c r="O17" s="6"/>
      <c r="P17" s="6"/>
      <c r="Q17" s="14"/>
    </row>
    <row r="18" spans="2:17" x14ac:dyDescent="0.25">
      <c r="B18" s="3"/>
      <c r="C18" s="4"/>
      <c r="D18" s="5" t="s">
        <v>110</v>
      </c>
      <c r="E18" s="77"/>
      <c r="F18" s="77"/>
      <c r="G18" s="77"/>
      <c r="H18" s="77"/>
      <c r="I18" s="77"/>
      <c r="J18" s="77">
        <v>48</v>
      </c>
      <c r="K18" s="77">
        <v>2365</v>
      </c>
      <c r="L18" s="77">
        <v>2</v>
      </c>
      <c r="M18" s="77"/>
      <c r="N18" s="77">
        <v>27084</v>
      </c>
      <c r="O18" s="77"/>
      <c r="P18" s="77"/>
      <c r="Q18" s="78"/>
    </row>
    <row r="19" spans="2:17" x14ac:dyDescent="0.25">
      <c r="B19" s="3"/>
      <c r="C19" s="4" t="s">
        <v>37</v>
      </c>
      <c r="D19" s="5" t="s">
        <v>184</v>
      </c>
      <c r="E19" s="6"/>
      <c r="F19" s="6">
        <v>300</v>
      </c>
      <c r="G19" s="6">
        <v>300</v>
      </c>
      <c r="H19" s="6">
        <v>7000</v>
      </c>
      <c r="I19" s="6"/>
      <c r="J19" s="6">
        <v>6000</v>
      </c>
      <c r="K19" s="6">
        <v>12000</v>
      </c>
      <c r="L19" s="6">
        <v>200</v>
      </c>
      <c r="M19" s="6"/>
      <c r="N19" s="6"/>
      <c r="O19" s="6"/>
      <c r="P19" s="6"/>
      <c r="Q19" s="14"/>
    </row>
    <row r="20" spans="2:17" x14ac:dyDescent="0.25">
      <c r="B20" s="3"/>
      <c r="C20" s="4"/>
      <c r="D20" s="5" t="s">
        <v>110</v>
      </c>
      <c r="E20" s="77"/>
      <c r="F20" s="77">
        <v>300</v>
      </c>
      <c r="G20" s="77">
        <v>180</v>
      </c>
      <c r="H20" s="77">
        <v>140</v>
      </c>
      <c r="I20" s="77"/>
      <c r="J20" s="77">
        <v>12000</v>
      </c>
      <c r="K20" s="77">
        <v>9600</v>
      </c>
      <c r="L20" s="77">
        <v>300</v>
      </c>
      <c r="M20" s="77"/>
      <c r="N20" s="77"/>
      <c r="O20" s="77"/>
      <c r="P20" s="77"/>
      <c r="Q20" s="78"/>
    </row>
    <row r="21" spans="2:17" x14ac:dyDescent="0.25">
      <c r="B21" s="3"/>
      <c r="C21" s="4" t="s">
        <v>38</v>
      </c>
      <c r="D21" s="5" t="s">
        <v>184</v>
      </c>
      <c r="E21" s="6"/>
      <c r="F21" s="6"/>
      <c r="G21" s="6"/>
      <c r="H21" s="6"/>
      <c r="I21" s="6"/>
      <c r="J21" s="6"/>
      <c r="K21" s="6"/>
      <c r="L21" s="6"/>
      <c r="M21" s="6"/>
      <c r="N21" s="6">
        <v>22587</v>
      </c>
      <c r="O21" s="6"/>
      <c r="P21" s="6"/>
      <c r="Q21" s="14"/>
    </row>
    <row r="22" spans="2:17" x14ac:dyDescent="0.25">
      <c r="B22" s="3"/>
      <c r="C22" s="4"/>
      <c r="D22" s="5" t="s">
        <v>110</v>
      </c>
      <c r="E22" s="77"/>
      <c r="F22" s="77"/>
      <c r="G22" s="77"/>
      <c r="H22" s="77"/>
      <c r="I22" s="77"/>
      <c r="J22" s="77"/>
      <c r="K22" s="77"/>
      <c r="L22" s="77"/>
      <c r="M22" s="77"/>
      <c r="N22" s="77">
        <v>7454</v>
      </c>
      <c r="O22" s="77"/>
      <c r="P22" s="77"/>
      <c r="Q22" s="78"/>
    </row>
    <row r="23" spans="2:17" x14ac:dyDescent="0.25">
      <c r="B23" s="3"/>
      <c r="C23" s="4" t="s">
        <v>39</v>
      </c>
      <c r="D23" s="5" t="s">
        <v>184</v>
      </c>
      <c r="E23" s="6"/>
      <c r="F23" s="6"/>
      <c r="G23" s="6"/>
      <c r="H23" s="6"/>
      <c r="I23" s="6"/>
      <c r="J23" s="6"/>
      <c r="K23" s="6"/>
      <c r="L23" s="6"/>
      <c r="M23" s="6"/>
      <c r="N23" s="6">
        <v>41357</v>
      </c>
      <c r="O23" s="6"/>
      <c r="P23" s="6"/>
      <c r="Q23" s="14"/>
    </row>
    <row r="24" spans="2:17" x14ac:dyDescent="0.25">
      <c r="B24" s="3"/>
      <c r="C24" s="4"/>
      <c r="D24" s="5" t="s">
        <v>110</v>
      </c>
      <c r="E24" s="77"/>
      <c r="F24" s="77"/>
      <c r="G24" s="77"/>
      <c r="H24" s="77"/>
      <c r="I24" s="77"/>
      <c r="J24" s="77"/>
      <c r="K24" s="77"/>
      <c r="L24" s="77"/>
      <c r="M24" s="77"/>
      <c r="N24" s="77">
        <v>11733</v>
      </c>
      <c r="O24" s="77"/>
      <c r="P24" s="77"/>
      <c r="Q24" s="78"/>
    </row>
    <row r="25" spans="2:17" x14ac:dyDescent="0.25">
      <c r="B25" s="3"/>
      <c r="C25" s="4" t="s">
        <v>40</v>
      </c>
      <c r="D25" s="5" t="s">
        <v>184</v>
      </c>
      <c r="E25" s="6"/>
      <c r="F25" s="6">
        <v>25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14"/>
    </row>
    <row r="26" spans="2:17" x14ac:dyDescent="0.25">
      <c r="B26" s="3"/>
      <c r="C26" s="4"/>
      <c r="D26" s="5" t="s">
        <v>110</v>
      </c>
      <c r="E26" s="77"/>
      <c r="F26" s="77">
        <v>25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</row>
    <row r="27" spans="2:17" x14ac:dyDescent="0.25">
      <c r="B27" s="79" t="s">
        <v>189</v>
      </c>
      <c r="C27" s="80"/>
      <c r="D27" s="80"/>
      <c r="E27" s="81"/>
      <c r="F27" s="81">
        <v>325</v>
      </c>
      <c r="G27" s="81">
        <v>300</v>
      </c>
      <c r="H27" s="81">
        <v>7000</v>
      </c>
      <c r="I27" s="81"/>
      <c r="J27" s="81">
        <v>6024</v>
      </c>
      <c r="K27" s="81">
        <v>14956</v>
      </c>
      <c r="L27" s="81">
        <v>201</v>
      </c>
      <c r="M27" s="81"/>
      <c r="N27" s="81">
        <v>118111</v>
      </c>
      <c r="O27" s="81"/>
      <c r="P27" s="81"/>
      <c r="Q27" s="82"/>
    </row>
    <row r="28" spans="2:17" x14ac:dyDescent="0.25">
      <c r="B28" s="79" t="s">
        <v>190</v>
      </c>
      <c r="C28" s="80"/>
      <c r="D28" s="80"/>
      <c r="E28" s="83"/>
      <c r="F28" s="83">
        <v>325</v>
      </c>
      <c r="G28" s="83">
        <v>180</v>
      </c>
      <c r="H28" s="83">
        <v>140</v>
      </c>
      <c r="I28" s="83"/>
      <c r="J28" s="83">
        <v>12048</v>
      </c>
      <c r="K28" s="83">
        <v>11965</v>
      </c>
      <c r="L28" s="83">
        <v>302</v>
      </c>
      <c r="M28" s="83"/>
      <c r="N28" s="83">
        <v>46271</v>
      </c>
      <c r="O28" s="83"/>
      <c r="P28" s="83"/>
      <c r="Q28" s="84"/>
    </row>
    <row r="29" spans="2:17" x14ac:dyDescent="0.25">
      <c r="B29" s="3" t="s">
        <v>52</v>
      </c>
      <c r="C29" s="4" t="s">
        <v>53</v>
      </c>
      <c r="D29" s="5" t="s">
        <v>184</v>
      </c>
      <c r="E29" s="6"/>
      <c r="F29" s="6"/>
      <c r="G29" s="6"/>
      <c r="H29" s="6"/>
      <c r="I29" s="6"/>
      <c r="J29" s="6"/>
      <c r="K29" s="6"/>
      <c r="L29" s="6"/>
      <c r="M29" s="6">
        <v>2</v>
      </c>
      <c r="N29" s="6"/>
      <c r="O29" s="6"/>
      <c r="P29" s="6">
        <v>83</v>
      </c>
      <c r="Q29" s="14"/>
    </row>
    <row r="30" spans="2:17" x14ac:dyDescent="0.25">
      <c r="B30" s="3"/>
      <c r="C30" s="4"/>
      <c r="D30" s="5" t="s">
        <v>110</v>
      </c>
      <c r="E30" s="85">
        <v>2851.7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86">
        <v>162.55000000000001</v>
      </c>
    </row>
    <row r="31" spans="2:17" x14ac:dyDescent="0.25">
      <c r="B31" s="3"/>
      <c r="C31" s="4" t="s">
        <v>54</v>
      </c>
      <c r="D31" s="5" t="s">
        <v>184</v>
      </c>
      <c r="E31" s="6"/>
      <c r="F31" s="6"/>
      <c r="G31" s="6"/>
      <c r="H31" s="6"/>
      <c r="I31" s="6"/>
      <c r="J31" s="6"/>
      <c r="K31" s="6"/>
      <c r="L31" s="6"/>
      <c r="M31" s="6">
        <v>38</v>
      </c>
      <c r="N31" s="6"/>
      <c r="O31" s="6"/>
      <c r="P31" s="6"/>
      <c r="Q31" s="14"/>
    </row>
    <row r="32" spans="2:17" x14ac:dyDescent="0.25">
      <c r="B32" s="3"/>
      <c r="C32" s="4"/>
      <c r="D32" s="5" t="s">
        <v>110</v>
      </c>
      <c r="E32" s="77"/>
      <c r="F32" s="77"/>
      <c r="G32" s="77"/>
      <c r="H32" s="77"/>
      <c r="I32" s="77"/>
      <c r="J32" s="77"/>
      <c r="K32" s="77"/>
      <c r="L32" s="77"/>
      <c r="M32" s="77">
        <v>126.6</v>
      </c>
      <c r="N32" s="77"/>
      <c r="O32" s="77"/>
      <c r="P32" s="77"/>
      <c r="Q32" s="78"/>
    </row>
    <row r="33" spans="2:17" x14ac:dyDescent="0.25">
      <c r="B33" s="3"/>
      <c r="C33" s="4" t="s">
        <v>55</v>
      </c>
      <c r="D33" s="5" t="s">
        <v>184</v>
      </c>
      <c r="E33" s="6"/>
      <c r="F33" s="6"/>
      <c r="G33" s="6"/>
      <c r="H33" s="6"/>
      <c r="I33" s="6"/>
      <c r="J33" s="6"/>
      <c r="K33" s="6"/>
      <c r="L33" s="6"/>
      <c r="M33" s="6">
        <v>5</v>
      </c>
      <c r="N33" s="6"/>
      <c r="O33" s="6"/>
      <c r="P33" s="6"/>
      <c r="Q33" s="14"/>
    </row>
    <row r="34" spans="2:17" x14ac:dyDescent="0.25">
      <c r="B34" s="3"/>
      <c r="C34" s="4"/>
      <c r="D34" s="5" t="s">
        <v>110</v>
      </c>
      <c r="E34" s="77"/>
      <c r="F34" s="77"/>
      <c r="G34" s="77"/>
      <c r="H34" s="77"/>
      <c r="I34" s="77"/>
      <c r="J34" s="77"/>
      <c r="K34" s="77"/>
      <c r="L34" s="77"/>
      <c r="M34" s="77">
        <v>39.520000000000003</v>
      </c>
      <c r="N34" s="77"/>
      <c r="O34" s="77"/>
      <c r="P34" s="77"/>
      <c r="Q34" s="78"/>
    </row>
    <row r="35" spans="2:17" x14ac:dyDescent="0.25">
      <c r="B35" s="3"/>
      <c r="C35" s="4" t="s">
        <v>56</v>
      </c>
      <c r="D35" s="5" t="s">
        <v>184</v>
      </c>
      <c r="E35" s="6"/>
      <c r="F35" s="6"/>
      <c r="G35" s="6"/>
      <c r="H35" s="6"/>
      <c r="I35" s="6"/>
      <c r="J35" s="6"/>
      <c r="K35" s="6"/>
      <c r="L35" s="6"/>
      <c r="M35" s="6">
        <v>40</v>
      </c>
      <c r="N35" s="6"/>
      <c r="O35" s="6"/>
      <c r="P35" s="6">
        <v>8</v>
      </c>
      <c r="Q35" s="14"/>
    </row>
    <row r="36" spans="2:17" x14ac:dyDescent="0.25">
      <c r="B36" s="3"/>
      <c r="C36" s="4"/>
      <c r="D36" s="5" t="s">
        <v>110</v>
      </c>
      <c r="E36" s="85">
        <v>28166.85</v>
      </c>
      <c r="F36" s="77"/>
      <c r="G36" s="77"/>
      <c r="H36" s="77"/>
      <c r="I36" s="77"/>
      <c r="J36" s="77"/>
      <c r="K36" s="77"/>
      <c r="L36" s="77"/>
      <c r="M36" s="77">
        <v>188.04</v>
      </c>
      <c r="N36" s="77"/>
      <c r="O36" s="77"/>
      <c r="P36" s="77"/>
      <c r="Q36" s="86">
        <v>12584.65</v>
      </c>
    </row>
    <row r="37" spans="2:17" x14ac:dyDescent="0.25">
      <c r="B37" s="79" t="s">
        <v>191</v>
      </c>
      <c r="C37" s="80"/>
      <c r="D37" s="80"/>
      <c r="E37" s="81"/>
      <c r="F37" s="81"/>
      <c r="G37" s="81"/>
      <c r="H37" s="81"/>
      <c r="I37" s="81"/>
      <c r="J37" s="81"/>
      <c r="K37" s="81"/>
      <c r="L37" s="81"/>
      <c r="M37" s="81">
        <v>85</v>
      </c>
      <c r="N37" s="81"/>
      <c r="O37" s="81"/>
      <c r="P37" s="81">
        <v>91</v>
      </c>
      <c r="Q37" s="82"/>
    </row>
    <row r="38" spans="2:17" x14ac:dyDescent="0.25">
      <c r="B38" s="79" t="s">
        <v>192</v>
      </c>
      <c r="C38" s="80"/>
      <c r="D38" s="80"/>
      <c r="E38" s="83">
        <v>31018.55</v>
      </c>
      <c r="F38" s="83"/>
      <c r="G38" s="83"/>
      <c r="H38" s="83"/>
      <c r="I38" s="83"/>
      <c r="J38" s="83"/>
      <c r="K38" s="83"/>
      <c r="L38" s="83"/>
      <c r="M38" s="83">
        <v>354.15999999999997</v>
      </c>
      <c r="N38" s="83"/>
      <c r="O38" s="83"/>
      <c r="P38" s="83"/>
      <c r="Q38" s="84">
        <v>12747.199999999999</v>
      </c>
    </row>
    <row r="39" spans="2:17" x14ac:dyDescent="0.25">
      <c r="B39" s="3" t="s">
        <v>58</v>
      </c>
      <c r="C39" s="4" t="s">
        <v>58</v>
      </c>
      <c r="D39" s="5" t="s">
        <v>184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40200</v>
      </c>
      <c r="P39" s="6"/>
      <c r="Q39" s="14"/>
    </row>
    <row r="40" spans="2:17" x14ac:dyDescent="0.25">
      <c r="B40" s="3"/>
      <c r="C40" s="4"/>
      <c r="D40" s="5" t="s">
        <v>110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</row>
    <row r="41" spans="2:17" x14ac:dyDescent="0.25">
      <c r="B41" s="79" t="s">
        <v>193</v>
      </c>
      <c r="C41" s="80"/>
      <c r="D41" s="80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>
        <v>40200</v>
      </c>
      <c r="P41" s="81"/>
      <c r="Q41" s="82"/>
    </row>
    <row r="42" spans="2:17" x14ac:dyDescent="0.25">
      <c r="B42" s="79" t="s">
        <v>194</v>
      </c>
      <c r="C42" s="80"/>
      <c r="D42" s="80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</row>
    <row r="43" spans="2:17" x14ac:dyDescent="0.25">
      <c r="B43" s="95" t="s">
        <v>61</v>
      </c>
      <c r="C43" s="18" t="s">
        <v>61</v>
      </c>
      <c r="D43" s="5" t="s">
        <v>184</v>
      </c>
      <c r="E43" s="6"/>
      <c r="F43" s="6"/>
      <c r="G43" s="6"/>
      <c r="H43" s="6"/>
      <c r="I43" s="6"/>
      <c r="J43" s="6"/>
      <c r="K43" s="6"/>
      <c r="L43" s="6"/>
      <c r="M43" s="6"/>
      <c r="N43" s="6">
        <v>13400</v>
      </c>
      <c r="O43" s="6"/>
      <c r="P43" s="6"/>
      <c r="Q43" s="14"/>
    </row>
    <row r="44" spans="2:17" x14ac:dyDescent="0.25">
      <c r="B44" s="3"/>
      <c r="C44" s="4"/>
      <c r="D44" s="5" t="s">
        <v>110</v>
      </c>
      <c r="E44" s="77"/>
      <c r="F44" s="77"/>
      <c r="G44" s="77"/>
      <c r="H44" s="77"/>
      <c r="I44" s="77"/>
      <c r="J44" s="77"/>
      <c r="K44" s="77"/>
      <c r="L44" s="77"/>
      <c r="M44" s="77"/>
      <c r="N44" s="77">
        <v>4690</v>
      </c>
      <c r="O44" s="77"/>
      <c r="P44" s="77"/>
      <c r="Q44" s="78"/>
    </row>
    <row r="45" spans="2:17" x14ac:dyDescent="0.25">
      <c r="B45" s="79" t="s">
        <v>214</v>
      </c>
      <c r="C45" s="80"/>
      <c r="D45" s="80"/>
      <c r="E45" s="81"/>
      <c r="F45" s="81"/>
      <c r="G45" s="81"/>
      <c r="H45" s="81"/>
      <c r="I45" s="81"/>
      <c r="J45" s="81"/>
      <c r="K45" s="81"/>
      <c r="L45" s="81"/>
      <c r="M45" s="81"/>
      <c r="N45" s="81">
        <v>13400</v>
      </c>
      <c r="O45" s="81"/>
      <c r="P45" s="81"/>
      <c r="Q45" s="82"/>
    </row>
    <row r="46" spans="2:17" x14ac:dyDescent="0.25">
      <c r="B46" s="79" t="s">
        <v>215</v>
      </c>
      <c r="C46" s="80"/>
      <c r="D46" s="80"/>
      <c r="E46" s="83"/>
      <c r="F46" s="83"/>
      <c r="G46" s="83"/>
      <c r="H46" s="83"/>
      <c r="I46" s="83"/>
      <c r="J46" s="83"/>
      <c r="K46" s="83"/>
      <c r="L46" s="83"/>
      <c r="M46" s="83"/>
      <c r="N46" s="83">
        <v>4690</v>
      </c>
      <c r="O46" s="83"/>
      <c r="P46" s="83"/>
      <c r="Q46" s="84"/>
    </row>
    <row r="47" spans="2:17" x14ac:dyDescent="0.25">
      <c r="B47" s="3" t="s">
        <v>62</v>
      </c>
      <c r="C47" s="4" t="s">
        <v>62</v>
      </c>
      <c r="D47" s="5" t="s">
        <v>184</v>
      </c>
      <c r="E47" s="6"/>
      <c r="F47" s="6"/>
      <c r="G47" s="6"/>
      <c r="H47" s="6"/>
      <c r="I47" s="6"/>
      <c r="J47" s="6"/>
      <c r="K47" s="6"/>
      <c r="L47" s="6"/>
      <c r="M47" s="6">
        <v>53</v>
      </c>
      <c r="N47" s="6"/>
      <c r="O47" s="6"/>
      <c r="P47" s="6"/>
      <c r="Q47" s="14"/>
    </row>
    <row r="48" spans="2:17" x14ac:dyDescent="0.25">
      <c r="B48" s="3"/>
      <c r="C48" s="4"/>
      <c r="D48" s="5" t="s">
        <v>110</v>
      </c>
      <c r="E48" s="77"/>
      <c r="F48" s="77"/>
      <c r="G48" s="77"/>
      <c r="H48" s="77"/>
      <c r="I48" s="77"/>
      <c r="J48" s="77"/>
      <c r="K48" s="77"/>
      <c r="L48" s="77"/>
      <c r="M48" s="77">
        <v>213</v>
      </c>
      <c r="N48" s="77"/>
      <c r="O48" s="77"/>
      <c r="P48" s="77"/>
      <c r="Q48" s="78"/>
    </row>
    <row r="49" spans="2:17" x14ac:dyDescent="0.25">
      <c r="B49" s="79" t="s">
        <v>195</v>
      </c>
      <c r="C49" s="80"/>
      <c r="D49" s="80"/>
      <c r="E49" s="81"/>
      <c r="F49" s="81"/>
      <c r="G49" s="81"/>
      <c r="H49" s="81"/>
      <c r="I49" s="81"/>
      <c r="J49" s="81"/>
      <c r="K49" s="81"/>
      <c r="L49" s="81"/>
      <c r="M49" s="81">
        <v>53</v>
      </c>
      <c r="N49" s="81"/>
      <c r="O49" s="81"/>
      <c r="P49" s="81"/>
      <c r="Q49" s="82"/>
    </row>
    <row r="50" spans="2:17" x14ac:dyDescent="0.25">
      <c r="B50" s="79" t="s">
        <v>196</v>
      </c>
      <c r="C50" s="80"/>
      <c r="D50" s="80"/>
      <c r="E50" s="83"/>
      <c r="F50" s="83"/>
      <c r="G50" s="83"/>
      <c r="H50" s="83"/>
      <c r="I50" s="83"/>
      <c r="J50" s="83"/>
      <c r="K50" s="83"/>
      <c r="L50" s="83"/>
      <c r="M50" s="83">
        <v>213</v>
      </c>
      <c r="N50" s="83"/>
      <c r="O50" s="83"/>
      <c r="P50" s="83"/>
      <c r="Q50" s="84"/>
    </row>
    <row r="51" spans="2:17" x14ac:dyDescent="0.25">
      <c r="B51" s="3" t="s">
        <v>64</v>
      </c>
      <c r="C51" s="4" t="s">
        <v>197</v>
      </c>
      <c r="D51" s="5" t="s">
        <v>184</v>
      </c>
      <c r="E51" s="6"/>
      <c r="F51" s="6"/>
      <c r="G51" s="6"/>
      <c r="H51" s="6">
        <v>32166</v>
      </c>
      <c r="I51" s="6">
        <v>141300</v>
      </c>
      <c r="J51" s="6"/>
      <c r="K51" s="6"/>
      <c r="L51" s="6"/>
      <c r="M51" s="6"/>
      <c r="N51" s="6"/>
      <c r="O51" s="6">
        <v>873</v>
      </c>
      <c r="P51" s="6"/>
      <c r="Q51" s="14"/>
    </row>
    <row r="52" spans="2:17" x14ac:dyDescent="0.25">
      <c r="B52" s="3"/>
      <c r="C52" s="4"/>
      <c r="D52" s="5" t="s">
        <v>110</v>
      </c>
      <c r="E52" s="77"/>
      <c r="F52" s="77"/>
      <c r="G52" s="77"/>
      <c r="H52" s="77">
        <v>2573</v>
      </c>
      <c r="I52" s="77">
        <v>11304</v>
      </c>
      <c r="J52" s="77"/>
      <c r="K52" s="77"/>
      <c r="L52" s="77"/>
      <c r="M52" s="77"/>
      <c r="N52" s="77"/>
      <c r="O52" s="77">
        <v>2008</v>
      </c>
      <c r="P52" s="77"/>
      <c r="Q52" s="78"/>
    </row>
    <row r="53" spans="2:17" x14ac:dyDescent="0.25">
      <c r="B53" s="3"/>
      <c r="C53" s="4" t="s">
        <v>65</v>
      </c>
      <c r="D53" s="5" t="s">
        <v>184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1586</v>
      </c>
      <c r="P53" s="6"/>
      <c r="Q53" s="14"/>
    </row>
    <row r="54" spans="2:17" x14ac:dyDescent="0.25">
      <c r="B54" s="3"/>
      <c r="C54" s="4"/>
      <c r="D54" s="5" t="s">
        <v>110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555</v>
      </c>
      <c r="P54" s="77"/>
      <c r="Q54" s="78"/>
    </row>
    <row r="55" spans="2:17" x14ac:dyDescent="0.25">
      <c r="B55" s="79" t="s">
        <v>198</v>
      </c>
      <c r="C55" s="80"/>
      <c r="D55" s="80"/>
      <c r="E55" s="81"/>
      <c r="F55" s="81"/>
      <c r="G55" s="81"/>
      <c r="H55" s="81">
        <v>32166</v>
      </c>
      <c r="I55" s="81">
        <v>141300</v>
      </c>
      <c r="J55" s="81"/>
      <c r="K55" s="81"/>
      <c r="L55" s="81"/>
      <c r="M55" s="81"/>
      <c r="N55" s="81"/>
      <c r="O55" s="81">
        <v>2459</v>
      </c>
      <c r="P55" s="81"/>
      <c r="Q55" s="82"/>
    </row>
    <row r="56" spans="2:17" x14ac:dyDescent="0.25">
      <c r="B56" s="79" t="s">
        <v>199</v>
      </c>
      <c r="C56" s="80"/>
      <c r="D56" s="80"/>
      <c r="E56" s="83"/>
      <c r="F56" s="83"/>
      <c r="G56" s="83"/>
      <c r="H56" s="83">
        <v>2573</v>
      </c>
      <c r="I56" s="83">
        <v>11304</v>
      </c>
      <c r="J56" s="83"/>
      <c r="K56" s="83"/>
      <c r="L56" s="83"/>
      <c r="M56" s="83"/>
      <c r="N56" s="83"/>
      <c r="O56" s="83">
        <v>2563</v>
      </c>
      <c r="P56" s="83"/>
      <c r="Q56" s="84"/>
    </row>
    <row r="57" spans="2:17" x14ac:dyDescent="0.25">
      <c r="B57" s="87" t="s">
        <v>200</v>
      </c>
      <c r="C57" s="88"/>
      <c r="D57" s="88"/>
      <c r="E57" s="89"/>
      <c r="F57" s="89">
        <v>399</v>
      </c>
      <c r="G57" s="89">
        <v>449</v>
      </c>
      <c r="H57" s="89">
        <v>39166</v>
      </c>
      <c r="I57" s="89">
        <v>141300</v>
      </c>
      <c r="J57" s="89">
        <v>6024</v>
      </c>
      <c r="K57" s="89">
        <v>15958</v>
      </c>
      <c r="L57" s="89">
        <v>247</v>
      </c>
      <c r="M57" s="89">
        <v>194</v>
      </c>
      <c r="N57" s="89">
        <v>133087</v>
      </c>
      <c r="O57" s="89">
        <v>37516</v>
      </c>
      <c r="P57" s="89">
        <v>91</v>
      </c>
      <c r="Q57" s="90"/>
    </row>
    <row r="58" spans="2:17" ht="15.75" thickBot="1" x14ac:dyDescent="0.3">
      <c r="B58" s="91" t="s">
        <v>201</v>
      </c>
      <c r="C58" s="92"/>
      <c r="D58" s="92"/>
      <c r="E58" s="93">
        <v>38958.75</v>
      </c>
      <c r="F58" s="93">
        <v>325</v>
      </c>
      <c r="G58" s="93">
        <v>180</v>
      </c>
      <c r="H58" s="93">
        <v>2713</v>
      </c>
      <c r="I58" s="93">
        <v>11304</v>
      </c>
      <c r="J58" s="93">
        <v>21927</v>
      </c>
      <c r="K58" s="93">
        <v>11965</v>
      </c>
      <c r="L58" s="93">
        <v>302</v>
      </c>
      <c r="M58" s="93">
        <v>567.16</v>
      </c>
      <c r="N58" s="93">
        <v>50961</v>
      </c>
      <c r="O58" s="93">
        <v>2563</v>
      </c>
      <c r="P58" s="93"/>
      <c r="Q58" s="118">
        <v>12747.199999999999</v>
      </c>
    </row>
    <row r="59" spans="2:17" x14ac:dyDescent="0.25">
      <c r="P59" s="22"/>
    </row>
    <row r="60" spans="2:17" x14ac:dyDescent="0.25">
      <c r="B60" s="94" t="s">
        <v>203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82"/>
  <sheetViews>
    <sheetView workbookViewId="0">
      <selection activeCell="D3" sqref="D3"/>
    </sheetView>
  </sheetViews>
  <sheetFormatPr baseColWidth="10" defaultRowHeight="15" x14ac:dyDescent="0.25"/>
  <cols>
    <col min="2" max="2" width="13.140625" customWidth="1"/>
    <col min="4" max="5" width="14.42578125" customWidth="1"/>
  </cols>
  <sheetData>
    <row r="2" spans="2:21" ht="15.75" x14ac:dyDescent="0.3">
      <c r="D2" s="1" t="s">
        <v>221</v>
      </c>
      <c r="E2" s="1"/>
    </row>
    <row r="4" spans="2:21" x14ac:dyDescent="0.25"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2:21" x14ac:dyDescent="0.25">
      <c r="B5" s="18" t="s">
        <v>111</v>
      </c>
      <c r="C5" s="25"/>
      <c r="D5" s="2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2:21" ht="15.75" thickBot="1" x14ac:dyDescent="0.3">
      <c r="B6" s="25"/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2:21" ht="60" x14ac:dyDescent="0.25">
      <c r="B7" s="36" t="s">
        <v>0</v>
      </c>
      <c r="C7" s="37" t="s">
        <v>1</v>
      </c>
      <c r="D7" s="37" t="s">
        <v>80</v>
      </c>
      <c r="E7" s="37" t="s">
        <v>69</v>
      </c>
      <c r="F7" s="37" t="s">
        <v>70</v>
      </c>
      <c r="G7" s="37" t="s">
        <v>102</v>
      </c>
      <c r="H7" s="37" t="s">
        <v>74</v>
      </c>
      <c r="I7" s="37" t="s">
        <v>76</v>
      </c>
      <c r="J7" s="37" t="s">
        <v>103</v>
      </c>
      <c r="K7" s="37" t="s">
        <v>77</v>
      </c>
      <c r="L7" s="37" t="s">
        <v>78</v>
      </c>
      <c r="M7" s="37" t="s">
        <v>205</v>
      </c>
      <c r="N7" s="37" t="s">
        <v>79</v>
      </c>
      <c r="O7" s="103" t="s">
        <v>105</v>
      </c>
    </row>
    <row r="8" spans="2:21" x14ac:dyDescent="0.25">
      <c r="B8" s="27" t="s">
        <v>11</v>
      </c>
      <c r="C8" s="28" t="s">
        <v>12</v>
      </c>
      <c r="D8" s="29" t="s">
        <v>84</v>
      </c>
      <c r="E8" s="30"/>
      <c r="F8" s="30"/>
      <c r="G8" s="30"/>
      <c r="H8" s="30"/>
      <c r="I8" s="30"/>
      <c r="J8" s="30">
        <v>2124</v>
      </c>
      <c r="K8" s="30"/>
      <c r="L8" s="30">
        <v>373144</v>
      </c>
      <c r="M8" s="30">
        <v>1095945</v>
      </c>
      <c r="N8" s="30"/>
      <c r="O8" s="31">
        <f t="shared" ref="O8:O64" si="0">SUM(E8:N8)</f>
        <v>1471213</v>
      </c>
      <c r="P8" s="22"/>
    </row>
    <row r="9" spans="2:21" x14ac:dyDescent="0.25">
      <c r="B9" s="27"/>
      <c r="C9" s="28"/>
      <c r="D9" s="29" t="s">
        <v>81</v>
      </c>
      <c r="E9" s="30"/>
      <c r="F9" s="30"/>
      <c r="G9" s="30"/>
      <c r="H9" s="30"/>
      <c r="I9" s="30"/>
      <c r="J9" s="30"/>
      <c r="K9" s="30">
        <v>14427</v>
      </c>
      <c r="L9" s="30">
        <v>960</v>
      </c>
      <c r="M9" s="30"/>
      <c r="N9" s="30"/>
      <c r="O9" s="31">
        <f t="shared" si="0"/>
        <v>15387</v>
      </c>
      <c r="P9" s="22"/>
    </row>
    <row r="10" spans="2:21" x14ac:dyDescent="0.25">
      <c r="B10" s="27"/>
      <c r="C10" s="96" t="s">
        <v>82</v>
      </c>
      <c r="D10" s="96"/>
      <c r="E10" s="97"/>
      <c r="F10" s="97"/>
      <c r="G10" s="97"/>
      <c r="H10" s="97"/>
      <c r="I10" s="97"/>
      <c r="J10" s="97">
        <v>2124</v>
      </c>
      <c r="K10" s="97">
        <v>14427</v>
      </c>
      <c r="L10" s="97">
        <f>SUM(L8:L9)</f>
        <v>374104</v>
      </c>
      <c r="M10" s="97">
        <v>1095945</v>
      </c>
      <c r="N10" s="97"/>
      <c r="O10" s="98">
        <f t="shared" si="0"/>
        <v>1486600</v>
      </c>
      <c r="P10" s="22"/>
    </row>
    <row r="11" spans="2:21" x14ac:dyDescent="0.25">
      <c r="B11" s="27"/>
      <c r="C11" s="28" t="s">
        <v>13</v>
      </c>
      <c r="D11" s="29" t="s">
        <v>84</v>
      </c>
      <c r="E11" s="30"/>
      <c r="F11" s="30"/>
      <c r="G11" s="30"/>
      <c r="H11" s="30"/>
      <c r="I11" s="30"/>
      <c r="J11" s="30"/>
      <c r="K11" s="30"/>
      <c r="L11" s="30">
        <v>65986</v>
      </c>
      <c r="M11" s="30">
        <v>406887</v>
      </c>
      <c r="N11" s="30"/>
      <c r="O11" s="31">
        <f t="shared" si="0"/>
        <v>472873</v>
      </c>
      <c r="P11" s="22"/>
    </row>
    <row r="12" spans="2:21" x14ac:dyDescent="0.25">
      <c r="B12" s="27"/>
      <c r="C12" s="28"/>
      <c r="D12" s="29" t="s">
        <v>81</v>
      </c>
      <c r="E12" s="30"/>
      <c r="F12" s="30"/>
      <c r="G12" s="30"/>
      <c r="H12" s="30"/>
      <c r="I12" s="30"/>
      <c r="J12" s="30"/>
      <c r="K12" s="30">
        <v>9600</v>
      </c>
      <c r="L12" s="30"/>
      <c r="M12" s="30"/>
      <c r="N12" s="30"/>
      <c r="O12" s="31">
        <f t="shared" si="0"/>
        <v>9600</v>
      </c>
      <c r="P12" s="22"/>
    </row>
    <row r="13" spans="2:21" x14ac:dyDescent="0.25">
      <c r="B13" s="27"/>
      <c r="C13" s="96" t="s">
        <v>104</v>
      </c>
      <c r="D13" s="96"/>
      <c r="E13" s="97"/>
      <c r="F13" s="97"/>
      <c r="G13" s="97"/>
      <c r="H13" s="97"/>
      <c r="I13" s="97"/>
      <c r="J13" s="97"/>
      <c r="K13" s="97">
        <v>9600</v>
      </c>
      <c r="L13" s="97">
        <v>65986</v>
      </c>
      <c r="M13" s="97">
        <v>406887</v>
      </c>
      <c r="N13" s="97"/>
      <c r="O13" s="98">
        <f t="shared" si="0"/>
        <v>482473</v>
      </c>
      <c r="P13" s="22"/>
    </row>
    <row r="14" spans="2:21" x14ac:dyDescent="0.25">
      <c r="B14" s="27"/>
      <c r="C14" s="28" t="s">
        <v>14</v>
      </c>
      <c r="D14" s="29" t="s">
        <v>84</v>
      </c>
      <c r="E14" s="30"/>
      <c r="F14" s="30"/>
      <c r="G14" s="30"/>
      <c r="H14" s="30"/>
      <c r="I14" s="30"/>
      <c r="J14" s="30"/>
      <c r="K14" s="30"/>
      <c r="L14" s="30">
        <v>23547</v>
      </c>
      <c r="M14" s="30"/>
      <c r="N14" s="30"/>
      <c r="O14" s="31">
        <f t="shared" si="0"/>
        <v>23547</v>
      </c>
      <c r="P14" s="22"/>
    </row>
    <row r="15" spans="2:21" x14ac:dyDescent="0.25">
      <c r="B15" s="27"/>
      <c r="C15" s="28"/>
      <c r="D15" s="29" t="s">
        <v>81</v>
      </c>
      <c r="E15" s="30"/>
      <c r="F15" s="30"/>
      <c r="G15" s="30"/>
      <c r="H15" s="30"/>
      <c r="I15" s="30"/>
      <c r="J15" s="30"/>
      <c r="K15" s="30">
        <v>11304</v>
      </c>
      <c r="L15" s="30"/>
      <c r="M15" s="30"/>
      <c r="N15" s="30"/>
      <c r="O15" s="31">
        <f t="shared" si="0"/>
        <v>11304</v>
      </c>
      <c r="P15" s="22"/>
    </row>
    <row r="16" spans="2:21" x14ac:dyDescent="0.25">
      <c r="B16" s="32"/>
      <c r="C16" s="96" t="s">
        <v>83</v>
      </c>
      <c r="D16" s="96"/>
      <c r="E16" s="97"/>
      <c r="F16" s="97"/>
      <c r="G16" s="97"/>
      <c r="H16" s="97"/>
      <c r="I16" s="97"/>
      <c r="J16" s="97"/>
      <c r="K16" s="97">
        <v>11304</v>
      </c>
      <c r="L16" s="97">
        <v>23547</v>
      </c>
      <c r="M16" s="97"/>
      <c r="N16" s="97"/>
      <c r="O16" s="98">
        <f t="shared" si="0"/>
        <v>34851</v>
      </c>
      <c r="P16" s="22"/>
    </row>
    <row r="17" spans="2:16" x14ac:dyDescent="0.25">
      <c r="B17" s="99" t="s">
        <v>15</v>
      </c>
      <c r="C17" s="100"/>
      <c r="D17" s="100"/>
      <c r="E17" s="101"/>
      <c r="F17" s="101"/>
      <c r="G17" s="101"/>
      <c r="H17" s="101"/>
      <c r="I17" s="101"/>
      <c r="J17" s="101">
        <v>2124</v>
      </c>
      <c r="K17" s="101">
        <v>35331</v>
      </c>
      <c r="L17" s="101">
        <f>L16+L13+L10</f>
        <v>463637</v>
      </c>
      <c r="M17" s="101">
        <f>M10+M13</f>
        <v>1502832</v>
      </c>
      <c r="N17" s="101"/>
      <c r="O17" s="102">
        <f>SUM(E17:N17)</f>
        <v>2003924</v>
      </c>
      <c r="P17" s="22"/>
    </row>
    <row r="18" spans="2:16" x14ac:dyDescent="0.25">
      <c r="B18" s="27" t="s">
        <v>17</v>
      </c>
      <c r="C18" s="28" t="s">
        <v>18</v>
      </c>
      <c r="D18" s="29" t="s">
        <v>84</v>
      </c>
      <c r="E18" s="30">
        <v>32543</v>
      </c>
      <c r="F18" s="30"/>
      <c r="G18" s="30"/>
      <c r="H18" s="30"/>
      <c r="I18" s="30"/>
      <c r="J18" s="30"/>
      <c r="K18" s="30"/>
      <c r="L18" s="30"/>
      <c r="M18" s="30"/>
      <c r="N18" s="30"/>
      <c r="O18" s="31">
        <f t="shared" si="0"/>
        <v>32543</v>
      </c>
      <c r="P18" s="22"/>
    </row>
    <row r="19" spans="2:16" x14ac:dyDescent="0.25">
      <c r="B19" s="27"/>
      <c r="C19" s="96" t="s">
        <v>85</v>
      </c>
      <c r="D19" s="96"/>
      <c r="E19" s="97">
        <v>32543</v>
      </c>
      <c r="F19" s="97"/>
      <c r="G19" s="97"/>
      <c r="H19" s="97"/>
      <c r="I19" s="97"/>
      <c r="J19" s="97"/>
      <c r="K19" s="97"/>
      <c r="L19" s="97"/>
      <c r="M19" s="97"/>
      <c r="N19" s="97"/>
      <c r="O19" s="98">
        <f t="shared" si="0"/>
        <v>32543</v>
      </c>
      <c r="P19" s="22"/>
    </row>
    <row r="20" spans="2:16" x14ac:dyDescent="0.25">
      <c r="B20" s="27"/>
      <c r="C20" s="28" t="s">
        <v>19</v>
      </c>
      <c r="D20" s="29" t="s">
        <v>84</v>
      </c>
      <c r="E20" s="30">
        <v>22412</v>
      </c>
      <c r="F20" s="30"/>
      <c r="G20" s="30"/>
      <c r="H20" s="30"/>
      <c r="I20" s="30"/>
      <c r="J20" s="30"/>
      <c r="K20" s="30"/>
      <c r="L20" s="30">
        <v>3100</v>
      </c>
      <c r="M20" s="30"/>
      <c r="N20" s="30"/>
      <c r="O20" s="31">
        <f t="shared" si="0"/>
        <v>25512</v>
      </c>
    </row>
    <row r="21" spans="2:16" x14ac:dyDescent="0.25">
      <c r="B21" s="27"/>
      <c r="C21" s="96" t="s">
        <v>86</v>
      </c>
      <c r="D21" s="96"/>
      <c r="E21" s="97">
        <v>22412</v>
      </c>
      <c r="F21" s="97"/>
      <c r="G21" s="97"/>
      <c r="H21" s="97"/>
      <c r="I21" s="97"/>
      <c r="J21" s="97"/>
      <c r="K21" s="97"/>
      <c r="L21" s="97">
        <v>3100</v>
      </c>
      <c r="M21" s="97"/>
      <c r="N21" s="97"/>
      <c r="O21" s="98">
        <f t="shared" si="0"/>
        <v>25512</v>
      </c>
    </row>
    <row r="22" spans="2:16" x14ac:dyDescent="0.25">
      <c r="B22" s="27"/>
      <c r="C22" s="28" t="s">
        <v>20</v>
      </c>
      <c r="D22" s="29" t="s">
        <v>84</v>
      </c>
      <c r="E22" s="30">
        <v>25420</v>
      </c>
      <c r="F22" s="30">
        <v>9</v>
      </c>
      <c r="G22" s="30"/>
      <c r="H22" s="30">
        <v>31</v>
      </c>
      <c r="I22" s="30"/>
      <c r="J22" s="30"/>
      <c r="K22" s="30">
        <v>16270</v>
      </c>
      <c r="L22" s="30">
        <v>1972</v>
      </c>
      <c r="M22" s="30"/>
      <c r="N22" s="30"/>
      <c r="O22" s="31">
        <f t="shared" si="0"/>
        <v>43702</v>
      </c>
    </row>
    <row r="23" spans="2:16" x14ac:dyDescent="0.25">
      <c r="B23" s="32"/>
      <c r="C23" s="96" t="s">
        <v>87</v>
      </c>
      <c r="D23" s="96"/>
      <c r="E23" s="97">
        <v>25420</v>
      </c>
      <c r="F23" s="97">
        <v>9</v>
      </c>
      <c r="G23" s="97"/>
      <c r="H23" s="97">
        <v>31</v>
      </c>
      <c r="I23" s="97"/>
      <c r="J23" s="97"/>
      <c r="K23" s="97">
        <v>16270</v>
      </c>
      <c r="L23" s="97">
        <v>1972</v>
      </c>
      <c r="M23" s="97"/>
      <c r="N23" s="97"/>
      <c r="O23" s="98">
        <f t="shared" si="0"/>
        <v>43702</v>
      </c>
    </row>
    <row r="24" spans="2:16" x14ac:dyDescent="0.25">
      <c r="B24" s="99" t="s">
        <v>21</v>
      </c>
      <c r="C24" s="100"/>
      <c r="D24" s="100"/>
      <c r="E24" s="101">
        <v>80375</v>
      </c>
      <c r="F24" s="101">
        <v>9</v>
      </c>
      <c r="G24" s="101"/>
      <c r="H24" s="101">
        <v>31</v>
      </c>
      <c r="I24" s="101"/>
      <c r="J24" s="101"/>
      <c r="K24" s="101">
        <v>16270</v>
      </c>
      <c r="L24" s="101">
        <v>5072</v>
      </c>
      <c r="M24" s="101"/>
      <c r="N24" s="101"/>
      <c r="O24" s="102">
        <f t="shared" si="0"/>
        <v>101757</v>
      </c>
    </row>
    <row r="25" spans="2:16" x14ac:dyDescent="0.25">
      <c r="B25" s="27" t="s">
        <v>23</v>
      </c>
      <c r="C25" s="28" t="s">
        <v>23</v>
      </c>
      <c r="D25" s="29" t="s">
        <v>84</v>
      </c>
      <c r="E25" s="30"/>
      <c r="F25" s="30"/>
      <c r="G25" s="30"/>
      <c r="H25" s="30"/>
      <c r="I25" s="30">
        <v>162486</v>
      </c>
      <c r="J25" s="30"/>
      <c r="K25" s="30"/>
      <c r="L25" s="30">
        <v>13373</v>
      </c>
      <c r="M25" s="30"/>
      <c r="N25" s="30"/>
      <c r="O25" s="31">
        <f t="shared" si="0"/>
        <v>175859</v>
      </c>
    </row>
    <row r="26" spans="2:16" x14ac:dyDescent="0.25">
      <c r="B26" s="32"/>
      <c r="C26" s="96" t="s">
        <v>24</v>
      </c>
      <c r="D26" s="96"/>
      <c r="E26" s="97"/>
      <c r="F26" s="97"/>
      <c r="G26" s="97"/>
      <c r="H26" s="97"/>
      <c r="I26" s="97">
        <v>162486</v>
      </c>
      <c r="J26" s="97"/>
      <c r="K26" s="97"/>
      <c r="L26" s="97">
        <v>13373</v>
      </c>
      <c r="M26" s="97"/>
      <c r="N26" s="97"/>
      <c r="O26" s="98">
        <f t="shared" si="0"/>
        <v>175859</v>
      </c>
    </row>
    <row r="27" spans="2:16" x14ac:dyDescent="0.25">
      <c r="B27" s="99" t="s">
        <v>24</v>
      </c>
      <c r="C27" s="100"/>
      <c r="D27" s="100"/>
      <c r="E27" s="101"/>
      <c r="F27" s="101"/>
      <c r="G27" s="101"/>
      <c r="H27" s="101"/>
      <c r="I27" s="101">
        <v>162486</v>
      </c>
      <c r="J27" s="101"/>
      <c r="K27" s="101"/>
      <c r="L27" s="101">
        <v>13373</v>
      </c>
      <c r="M27" s="101"/>
      <c r="N27" s="101"/>
      <c r="O27" s="102">
        <f t="shared" si="0"/>
        <v>175859</v>
      </c>
    </row>
    <row r="28" spans="2:16" x14ac:dyDescent="0.25">
      <c r="B28" s="27" t="s">
        <v>35</v>
      </c>
      <c r="C28" s="28" t="s">
        <v>36</v>
      </c>
      <c r="D28" s="29" t="s">
        <v>84</v>
      </c>
      <c r="E28" s="30"/>
      <c r="F28" s="30"/>
      <c r="G28" s="30">
        <v>6000</v>
      </c>
      <c r="H28" s="30"/>
      <c r="I28" s="30"/>
      <c r="J28" s="30"/>
      <c r="K28" s="30"/>
      <c r="L28" s="30"/>
      <c r="M28" s="30"/>
      <c r="N28" s="30"/>
      <c r="O28" s="31">
        <f t="shared" si="0"/>
        <v>6000</v>
      </c>
    </row>
    <row r="29" spans="2:16" x14ac:dyDescent="0.25">
      <c r="B29" s="27"/>
      <c r="C29" s="28"/>
      <c r="D29" s="29" t="s">
        <v>81</v>
      </c>
      <c r="E29" s="30"/>
      <c r="F29" s="30"/>
      <c r="G29" s="30"/>
      <c r="H29" s="30"/>
      <c r="I29" s="30"/>
      <c r="J29" s="30"/>
      <c r="K29" s="30">
        <v>75410</v>
      </c>
      <c r="L29" s="30"/>
      <c r="M29" s="30"/>
      <c r="N29" s="30"/>
      <c r="O29" s="31">
        <f t="shared" si="0"/>
        <v>75410</v>
      </c>
    </row>
    <row r="30" spans="2:16" x14ac:dyDescent="0.25">
      <c r="B30" s="27"/>
      <c r="C30" s="96" t="s">
        <v>88</v>
      </c>
      <c r="D30" s="96"/>
      <c r="E30" s="97"/>
      <c r="F30" s="97"/>
      <c r="G30" s="97">
        <v>6000</v>
      </c>
      <c r="H30" s="97"/>
      <c r="I30" s="97"/>
      <c r="J30" s="97"/>
      <c r="K30" s="97">
        <v>75410</v>
      </c>
      <c r="L30" s="97"/>
      <c r="M30" s="97"/>
      <c r="N30" s="97"/>
      <c r="O30" s="98">
        <f t="shared" si="0"/>
        <v>81410</v>
      </c>
    </row>
    <row r="31" spans="2:16" x14ac:dyDescent="0.25">
      <c r="B31" s="27"/>
      <c r="C31" s="28" t="s">
        <v>38</v>
      </c>
      <c r="D31" s="29" t="s">
        <v>84</v>
      </c>
      <c r="E31" s="30"/>
      <c r="F31" s="30"/>
      <c r="G31" s="30">
        <v>30000</v>
      </c>
      <c r="H31" s="30"/>
      <c r="I31" s="30"/>
      <c r="J31" s="30"/>
      <c r="K31" s="30"/>
      <c r="L31" s="30">
        <v>22297</v>
      </c>
      <c r="M31" s="30"/>
      <c r="N31" s="30"/>
      <c r="O31" s="31">
        <f t="shared" si="0"/>
        <v>52297</v>
      </c>
    </row>
    <row r="32" spans="2:16" x14ac:dyDescent="0.25">
      <c r="B32" s="27"/>
      <c r="C32" s="28"/>
      <c r="D32" s="29" t="s">
        <v>81</v>
      </c>
      <c r="E32" s="30"/>
      <c r="F32" s="30"/>
      <c r="G32" s="30"/>
      <c r="H32" s="30"/>
      <c r="I32" s="30"/>
      <c r="J32" s="30"/>
      <c r="K32" s="30">
        <v>23900</v>
      </c>
      <c r="L32" s="30"/>
      <c r="M32" s="30"/>
      <c r="N32" s="30"/>
      <c r="O32" s="31">
        <f t="shared" si="0"/>
        <v>23900</v>
      </c>
    </row>
    <row r="33" spans="2:15" x14ac:dyDescent="0.25">
      <c r="B33" s="27"/>
      <c r="C33" s="96" t="s">
        <v>89</v>
      </c>
      <c r="D33" s="96"/>
      <c r="E33" s="97"/>
      <c r="F33" s="97"/>
      <c r="G33" s="97">
        <v>30000</v>
      </c>
      <c r="H33" s="97"/>
      <c r="I33" s="97"/>
      <c r="J33" s="97"/>
      <c r="K33" s="97">
        <v>23900</v>
      </c>
      <c r="L33" s="97">
        <v>22297</v>
      </c>
      <c r="M33" s="97"/>
      <c r="N33" s="97"/>
      <c r="O33" s="98">
        <f t="shared" si="0"/>
        <v>76197</v>
      </c>
    </row>
    <row r="34" spans="2:15" x14ac:dyDescent="0.25">
      <c r="B34" s="27"/>
      <c r="C34" s="28" t="s">
        <v>39</v>
      </c>
      <c r="D34" s="29" t="s">
        <v>84</v>
      </c>
      <c r="E34" s="30"/>
      <c r="F34" s="30"/>
      <c r="G34" s="30">
        <v>35469</v>
      </c>
      <c r="H34" s="30"/>
      <c r="I34" s="30"/>
      <c r="J34" s="30"/>
      <c r="K34" s="30"/>
      <c r="L34" s="30"/>
      <c r="M34" s="30"/>
      <c r="N34" s="30"/>
      <c r="O34" s="31">
        <f t="shared" si="0"/>
        <v>35469</v>
      </c>
    </row>
    <row r="35" spans="2:15" x14ac:dyDescent="0.25">
      <c r="B35" s="27"/>
      <c r="C35" s="28"/>
      <c r="D35" s="29" t="s">
        <v>81</v>
      </c>
      <c r="E35" s="30"/>
      <c r="F35" s="30"/>
      <c r="G35" s="30"/>
      <c r="H35" s="30"/>
      <c r="I35" s="30"/>
      <c r="J35" s="30"/>
      <c r="K35" s="30">
        <v>52962</v>
      </c>
      <c r="L35" s="30"/>
      <c r="M35" s="30"/>
      <c r="N35" s="30"/>
      <c r="O35" s="31">
        <f t="shared" si="0"/>
        <v>52962</v>
      </c>
    </row>
    <row r="36" spans="2:15" x14ac:dyDescent="0.25">
      <c r="B36" s="32"/>
      <c r="C36" s="96" t="s">
        <v>90</v>
      </c>
      <c r="D36" s="96"/>
      <c r="E36" s="97"/>
      <c r="F36" s="97"/>
      <c r="G36" s="97">
        <v>35469</v>
      </c>
      <c r="H36" s="97"/>
      <c r="I36" s="97"/>
      <c r="J36" s="97"/>
      <c r="K36" s="97">
        <v>52962</v>
      </c>
      <c r="L36" s="97"/>
      <c r="M36" s="97"/>
      <c r="N36" s="97"/>
      <c r="O36" s="98">
        <f t="shared" si="0"/>
        <v>88431</v>
      </c>
    </row>
    <row r="37" spans="2:15" x14ac:dyDescent="0.25">
      <c r="B37" s="99" t="s">
        <v>41</v>
      </c>
      <c r="C37" s="100"/>
      <c r="D37" s="100"/>
      <c r="E37" s="101"/>
      <c r="F37" s="101"/>
      <c r="G37" s="101">
        <v>71469</v>
      </c>
      <c r="H37" s="101"/>
      <c r="I37" s="101"/>
      <c r="J37" s="101"/>
      <c r="K37" s="101">
        <v>152272</v>
      </c>
      <c r="L37" s="101">
        <v>22297</v>
      </c>
      <c r="M37" s="101"/>
      <c r="N37" s="101"/>
      <c r="O37" s="102">
        <f t="shared" si="0"/>
        <v>246038</v>
      </c>
    </row>
    <row r="38" spans="2:15" x14ac:dyDescent="0.25">
      <c r="B38" s="27" t="s">
        <v>42</v>
      </c>
      <c r="C38" s="28" t="s">
        <v>43</v>
      </c>
      <c r="D38" s="29" t="s">
        <v>84</v>
      </c>
      <c r="E38" s="30"/>
      <c r="F38" s="30"/>
      <c r="G38" s="30"/>
      <c r="H38" s="30"/>
      <c r="I38" s="30"/>
      <c r="J38" s="30"/>
      <c r="K38" s="30"/>
      <c r="L38" s="30">
        <v>9200</v>
      </c>
      <c r="M38" s="30"/>
      <c r="N38" s="30"/>
      <c r="O38" s="31">
        <f t="shared" si="0"/>
        <v>9200</v>
      </c>
    </row>
    <row r="39" spans="2:15" x14ac:dyDescent="0.25">
      <c r="B39" s="27"/>
      <c r="C39" s="96" t="s">
        <v>91</v>
      </c>
      <c r="D39" s="96"/>
      <c r="E39" s="97"/>
      <c r="F39" s="97"/>
      <c r="G39" s="97"/>
      <c r="H39" s="97"/>
      <c r="I39" s="97"/>
      <c r="J39" s="97"/>
      <c r="K39" s="97"/>
      <c r="L39" s="97">
        <v>9200</v>
      </c>
      <c r="M39" s="97"/>
      <c r="N39" s="97"/>
      <c r="O39" s="98">
        <f t="shared" si="0"/>
        <v>9200</v>
      </c>
    </row>
    <row r="40" spans="2:15" x14ac:dyDescent="0.25">
      <c r="B40" s="27"/>
      <c r="C40" s="28" t="s">
        <v>44</v>
      </c>
      <c r="D40" s="29" t="s">
        <v>84</v>
      </c>
      <c r="E40" s="30">
        <v>15</v>
      </c>
      <c r="F40" s="30"/>
      <c r="G40" s="30"/>
      <c r="H40" s="30"/>
      <c r="I40" s="30"/>
      <c r="J40" s="30"/>
      <c r="K40" s="30"/>
      <c r="L40" s="30">
        <v>6000</v>
      </c>
      <c r="M40" s="30"/>
      <c r="N40" s="30"/>
      <c r="O40" s="31">
        <f t="shared" si="0"/>
        <v>6015</v>
      </c>
    </row>
    <row r="41" spans="2:15" x14ac:dyDescent="0.25">
      <c r="B41" s="27"/>
      <c r="C41" s="96" t="s">
        <v>92</v>
      </c>
      <c r="D41" s="96"/>
      <c r="E41" s="97">
        <v>15</v>
      </c>
      <c r="F41" s="97"/>
      <c r="G41" s="97"/>
      <c r="H41" s="97"/>
      <c r="I41" s="97"/>
      <c r="J41" s="97"/>
      <c r="K41" s="97"/>
      <c r="L41" s="97">
        <v>6000</v>
      </c>
      <c r="M41" s="97"/>
      <c r="N41" s="97"/>
      <c r="O41" s="98">
        <f t="shared" si="0"/>
        <v>6015</v>
      </c>
    </row>
    <row r="42" spans="2:15" x14ac:dyDescent="0.25">
      <c r="B42" s="27"/>
      <c r="C42" s="28" t="s">
        <v>45</v>
      </c>
      <c r="D42" s="29" t="s">
        <v>84</v>
      </c>
      <c r="E42" s="30"/>
      <c r="F42" s="30">
        <v>100</v>
      </c>
      <c r="G42" s="30"/>
      <c r="H42" s="30"/>
      <c r="I42" s="30"/>
      <c r="J42" s="30"/>
      <c r="K42" s="30"/>
      <c r="L42" s="30">
        <v>42600</v>
      </c>
      <c r="M42" s="30"/>
      <c r="N42" s="30">
        <v>1200</v>
      </c>
      <c r="O42" s="31">
        <f t="shared" si="0"/>
        <v>43900</v>
      </c>
    </row>
    <row r="43" spans="2:15" x14ac:dyDescent="0.25">
      <c r="B43" s="27"/>
      <c r="C43" s="28"/>
      <c r="D43" s="29" t="s">
        <v>81</v>
      </c>
      <c r="E43" s="30"/>
      <c r="F43" s="30"/>
      <c r="G43" s="30"/>
      <c r="H43" s="30"/>
      <c r="I43" s="30"/>
      <c r="J43" s="30"/>
      <c r="K43" s="30"/>
      <c r="L43" s="30">
        <v>2000</v>
      </c>
      <c r="M43" s="30"/>
      <c r="N43" s="30"/>
      <c r="O43" s="31">
        <f t="shared" si="0"/>
        <v>2000</v>
      </c>
    </row>
    <row r="44" spans="2:15" x14ac:dyDescent="0.25">
      <c r="B44" s="27"/>
      <c r="C44" s="96" t="s">
        <v>93</v>
      </c>
      <c r="D44" s="96"/>
      <c r="E44" s="97"/>
      <c r="F44" s="97">
        <v>100</v>
      </c>
      <c r="G44" s="97"/>
      <c r="H44" s="97"/>
      <c r="I44" s="97"/>
      <c r="J44" s="97"/>
      <c r="K44" s="97"/>
      <c r="L44" s="97">
        <v>44600</v>
      </c>
      <c r="M44" s="97"/>
      <c r="N44" s="97">
        <v>1200</v>
      </c>
      <c r="O44" s="98">
        <f t="shared" si="0"/>
        <v>45900</v>
      </c>
    </row>
    <row r="45" spans="2:15" x14ac:dyDescent="0.25">
      <c r="B45" s="27"/>
      <c r="C45" s="28" t="s">
        <v>46</v>
      </c>
      <c r="D45" s="29" t="s">
        <v>84</v>
      </c>
      <c r="E45" s="30"/>
      <c r="F45" s="30">
        <v>92</v>
      </c>
      <c r="G45" s="30"/>
      <c r="H45" s="30"/>
      <c r="I45" s="30"/>
      <c r="J45" s="30"/>
      <c r="K45" s="30"/>
      <c r="L45" s="30">
        <v>600</v>
      </c>
      <c r="M45" s="30"/>
      <c r="N45" s="30">
        <v>1023</v>
      </c>
      <c r="O45" s="31">
        <f t="shared" si="0"/>
        <v>1715</v>
      </c>
    </row>
    <row r="46" spans="2:15" x14ac:dyDescent="0.25">
      <c r="B46" s="27"/>
      <c r="C46" s="28"/>
      <c r="D46" s="29" t="s">
        <v>81</v>
      </c>
      <c r="E46" s="30"/>
      <c r="F46" s="30"/>
      <c r="G46" s="30"/>
      <c r="H46" s="30"/>
      <c r="I46" s="30"/>
      <c r="J46" s="30"/>
      <c r="K46" s="30"/>
      <c r="L46" s="30">
        <v>2000</v>
      </c>
      <c r="M46" s="30"/>
      <c r="N46" s="30"/>
      <c r="O46" s="31"/>
    </row>
    <row r="47" spans="2:15" x14ac:dyDescent="0.25">
      <c r="B47" s="32"/>
      <c r="C47" s="96" t="s">
        <v>94</v>
      </c>
      <c r="D47" s="96"/>
      <c r="E47" s="97"/>
      <c r="F47" s="97">
        <v>92</v>
      </c>
      <c r="G47" s="97"/>
      <c r="H47" s="97"/>
      <c r="I47" s="97"/>
      <c r="J47" s="97"/>
      <c r="K47" s="97"/>
      <c r="L47" s="97">
        <v>2600</v>
      </c>
      <c r="M47" s="97"/>
      <c r="N47" s="97">
        <v>1023</v>
      </c>
      <c r="O47" s="98">
        <f t="shared" si="0"/>
        <v>3715</v>
      </c>
    </row>
    <row r="48" spans="2:15" x14ac:dyDescent="0.25">
      <c r="B48" s="99" t="s">
        <v>47</v>
      </c>
      <c r="C48" s="100"/>
      <c r="D48" s="100"/>
      <c r="E48" s="101">
        <v>15</v>
      </c>
      <c r="F48" s="101">
        <v>192</v>
      </c>
      <c r="G48" s="101"/>
      <c r="H48" s="101"/>
      <c r="I48" s="101"/>
      <c r="J48" s="101"/>
      <c r="K48" s="101"/>
      <c r="L48" s="101">
        <v>62400</v>
      </c>
      <c r="M48" s="101"/>
      <c r="N48" s="101">
        <v>2223</v>
      </c>
      <c r="O48" s="102">
        <f t="shared" si="0"/>
        <v>64830</v>
      </c>
    </row>
    <row r="49" spans="2:15" x14ac:dyDescent="0.25">
      <c r="B49" s="27" t="s">
        <v>48</v>
      </c>
      <c r="C49" s="28" t="s">
        <v>49</v>
      </c>
      <c r="D49" s="29" t="s">
        <v>84</v>
      </c>
      <c r="E49" s="30"/>
      <c r="F49" s="30">
        <v>65387</v>
      </c>
      <c r="G49" s="30"/>
      <c r="H49" s="30">
        <v>108788</v>
      </c>
      <c r="I49" s="30"/>
      <c r="J49" s="30">
        <v>76410</v>
      </c>
      <c r="K49" s="30"/>
      <c r="L49" s="30"/>
      <c r="M49" s="30"/>
      <c r="N49" s="30"/>
      <c r="O49" s="31">
        <f t="shared" si="0"/>
        <v>250585</v>
      </c>
    </row>
    <row r="50" spans="2:15" x14ac:dyDescent="0.25">
      <c r="B50" s="27"/>
      <c r="C50" s="96" t="s">
        <v>95</v>
      </c>
      <c r="D50" s="96"/>
      <c r="E50" s="97"/>
      <c r="F50" s="97">
        <v>65387</v>
      </c>
      <c r="G50" s="97"/>
      <c r="H50" s="97">
        <v>108788</v>
      </c>
      <c r="I50" s="97"/>
      <c r="J50" s="97">
        <v>76410</v>
      </c>
      <c r="K50" s="97"/>
      <c r="L50" s="97"/>
      <c r="M50" s="97"/>
      <c r="N50" s="97"/>
      <c r="O50" s="98">
        <f t="shared" si="0"/>
        <v>250585</v>
      </c>
    </row>
    <row r="51" spans="2:15" x14ac:dyDescent="0.25">
      <c r="B51" s="27"/>
      <c r="C51" s="28" t="s">
        <v>50</v>
      </c>
      <c r="D51" s="29" t="s">
        <v>84</v>
      </c>
      <c r="E51" s="30"/>
      <c r="F51" s="30">
        <v>38475</v>
      </c>
      <c r="G51" s="30"/>
      <c r="H51" s="30">
        <v>109768</v>
      </c>
      <c r="I51" s="30"/>
      <c r="J51" s="30">
        <v>846325</v>
      </c>
      <c r="K51" s="30"/>
      <c r="L51" s="30">
        <v>23940</v>
      </c>
      <c r="M51" s="30"/>
      <c r="N51" s="30"/>
      <c r="O51" s="31">
        <f t="shared" si="0"/>
        <v>1018508</v>
      </c>
    </row>
    <row r="52" spans="2:15" x14ac:dyDescent="0.25">
      <c r="B52" s="32"/>
      <c r="C52" s="96" t="s">
        <v>96</v>
      </c>
      <c r="D52" s="96"/>
      <c r="E52" s="97"/>
      <c r="F52" s="97">
        <v>38475</v>
      </c>
      <c r="G52" s="97"/>
      <c r="H52" s="97">
        <v>109768</v>
      </c>
      <c r="I52" s="97"/>
      <c r="J52" s="97">
        <v>846325</v>
      </c>
      <c r="K52" s="97"/>
      <c r="L52" s="97">
        <v>23940</v>
      </c>
      <c r="M52" s="97"/>
      <c r="N52" s="97"/>
      <c r="O52" s="98">
        <f t="shared" si="0"/>
        <v>1018508</v>
      </c>
    </row>
    <row r="53" spans="2:15" x14ac:dyDescent="0.25">
      <c r="B53" s="99" t="s">
        <v>51</v>
      </c>
      <c r="C53" s="100"/>
      <c r="D53" s="100"/>
      <c r="E53" s="101"/>
      <c r="F53" s="101">
        <v>103862</v>
      </c>
      <c r="G53" s="101"/>
      <c r="H53" s="101">
        <v>218556</v>
      </c>
      <c r="I53" s="101"/>
      <c r="J53" s="101">
        <v>922735</v>
      </c>
      <c r="K53" s="101"/>
      <c r="L53" s="101">
        <v>23940</v>
      </c>
      <c r="M53" s="101"/>
      <c r="N53" s="101"/>
      <c r="O53" s="102">
        <f t="shared" si="0"/>
        <v>1269093</v>
      </c>
    </row>
    <row r="54" spans="2:15" x14ac:dyDescent="0.25">
      <c r="B54" s="27" t="s">
        <v>52</v>
      </c>
      <c r="C54" s="28" t="s">
        <v>53</v>
      </c>
      <c r="D54" s="29" t="s">
        <v>84</v>
      </c>
      <c r="E54" s="30"/>
      <c r="F54" s="30"/>
      <c r="G54" s="30"/>
      <c r="H54" s="30"/>
      <c r="I54" s="30"/>
      <c r="J54" s="30"/>
      <c r="K54" s="30"/>
      <c r="L54" s="30">
        <v>2775</v>
      </c>
      <c r="M54" s="30"/>
      <c r="N54" s="30"/>
      <c r="O54" s="31">
        <f t="shared" si="0"/>
        <v>2775</v>
      </c>
    </row>
    <row r="55" spans="2:15" x14ac:dyDescent="0.25">
      <c r="B55" s="27"/>
      <c r="C55" s="96" t="s">
        <v>97</v>
      </c>
      <c r="D55" s="96"/>
      <c r="E55" s="97"/>
      <c r="F55" s="97"/>
      <c r="G55" s="97"/>
      <c r="H55" s="97"/>
      <c r="I55" s="97"/>
      <c r="J55" s="97"/>
      <c r="K55" s="97"/>
      <c r="L55" s="97">
        <v>2775</v>
      </c>
      <c r="M55" s="97"/>
      <c r="N55" s="97"/>
      <c r="O55" s="98">
        <f t="shared" si="0"/>
        <v>2775</v>
      </c>
    </row>
    <row r="56" spans="2:15" x14ac:dyDescent="0.25">
      <c r="B56" s="27"/>
      <c r="C56" s="28" t="s">
        <v>54</v>
      </c>
      <c r="D56" s="29" t="s">
        <v>84</v>
      </c>
      <c r="E56" s="30"/>
      <c r="F56" s="30"/>
      <c r="G56" s="30"/>
      <c r="H56" s="30"/>
      <c r="I56" s="30">
        <v>52226</v>
      </c>
      <c r="J56" s="30"/>
      <c r="K56" s="30"/>
      <c r="L56" s="30">
        <v>118020</v>
      </c>
      <c r="M56" s="30"/>
      <c r="N56" s="30"/>
      <c r="O56" s="31">
        <f t="shared" si="0"/>
        <v>170246</v>
      </c>
    </row>
    <row r="57" spans="2:15" x14ac:dyDescent="0.25">
      <c r="B57" s="27"/>
      <c r="C57" s="96" t="s">
        <v>98</v>
      </c>
      <c r="D57" s="96"/>
      <c r="E57" s="97"/>
      <c r="F57" s="97"/>
      <c r="G57" s="97"/>
      <c r="H57" s="97"/>
      <c r="I57" s="97">
        <v>52226</v>
      </c>
      <c r="J57" s="97"/>
      <c r="K57" s="97"/>
      <c r="L57" s="97">
        <v>118020</v>
      </c>
      <c r="M57" s="97"/>
      <c r="N57" s="97"/>
      <c r="O57" s="98">
        <f t="shared" si="0"/>
        <v>170246</v>
      </c>
    </row>
    <row r="58" spans="2:15" x14ac:dyDescent="0.25">
      <c r="B58" s="27"/>
      <c r="C58" s="28" t="s">
        <v>55</v>
      </c>
      <c r="D58" s="29" t="s">
        <v>84</v>
      </c>
      <c r="E58" s="30"/>
      <c r="F58" s="30"/>
      <c r="G58" s="30"/>
      <c r="H58" s="30"/>
      <c r="I58" s="30"/>
      <c r="J58" s="30"/>
      <c r="K58" s="30"/>
      <c r="L58" s="30">
        <v>39028</v>
      </c>
      <c r="M58" s="30"/>
      <c r="N58" s="30"/>
      <c r="O58" s="31">
        <f t="shared" si="0"/>
        <v>39028</v>
      </c>
    </row>
    <row r="59" spans="2:15" x14ac:dyDescent="0.25">
      <c r="B59" s="27"/>
      <c r="C59" s="96" t="s">
        <v>99</v>
      </c>
      <c r="D59" s="96"/>
      <c r="E59" s="97"/>
      <c r="F59" s="97"/>
      <c r="G59" s="97"/>
      <c r="H59" s="97"/>
      <c r="I59" s="97"/>
      <c r="J59" s="97"/>
      <c r="K59" s="97"/>
      <c r="L59" s="97">
        <v>39028</v>
      </c>
      <c r="M59" s="97"/>
      <c r="N59" s="97"/>
      <c r="O59" s="98">
        <f t="shared" si="0"/>
        <v>39028</v>
      </c>
    </row>
    <row r="60" spans="2:15" x14ac:dyDescent="0.25">
      <c r="B60" s="27"/>
      <c r="C60" s="28" t="s">
        <v>56</v>
      </c>
      <c r="D60" s="29" t="s">
        <v>84</v>
      </c>
      <c r="E60" s="30"/>
      <c r="F60" s="30"/>
      <c r="G60" s="30"/>
      <c r="H60" s="30"/>
      <c r="I60" s="30">
        <v>57497</v>
      </c>
      <c r="J60" s="30"/>
      <c r="K60" s="30"/>
      <c r="L60" s="30">
        <v>60000</v>
      </c>
      <c r="M60" s="30"/>
      <c r="N60" s="30"/>
      <c r="O60" s="31">
        <f t="shared" si="0"/>
        <v>117497</v>
      </c>
    </row>
    <row r="61" spans="2:15" x14ac:dyDescent="0.25">
      <c r="B61" s="32"/>
      <c r="C61" s="96" t="s">
        <v>100</v>
      </c>
      <c r="D61" s="96"/>
      <c r="E61" s="97"/>
      <c r="F61" s="97"/>
      <c r="G61" s="97"/>
      <c r="H61" s="97"/>
      <c r="I61" s="97">
        <v>57497</v>
      </c>
      <c r="J61" s="97"/>
      <c r="K61" s="97"/>
      <c r="L61" s="97">
        <v>60000</v>
      </c>
      <c r="M61" s="97"/>
      <c r="N61" s="97"/>
      <c r="O61" s="98">
        <f t="shared" si="0"/>
        <v>117497</v>
      </c>
    </row>
    <row r="62" spans="2:15" x14ac:dyDescent="0.25">
      <c r="B62" s="99" t="s">
        <v>57</v>
      </c>
      <c r="C62" s="100"/>
      <c r="D62" s="100"/>
      <c r="E62" s="101"/>
      <c r="F62" s="101"/>
      <c r="G62" s="101"/>
      <c r="H62" s="101"/>
      <c r="I62" s="101">
        <v>109723</v>
      </c>
      <c r="J62" s="101"/>
      <c r="K62" s="101"/>
      <c r="L62" s="101">
        <v>219823</v>
      </c>
      <c r="M62" s="101"/>
      <c r="N62" s="101"/>
      <c r="O62" s="102">
        <f t="shared" si="0"/>
        <v>329546</v>
      </c>
    </row>
    <row r="63" spans="2:15" x14ac:dyDescent="0.25">
      <c r="B63" s="27" t="s">
        <v>58</v>
      </c>
      <c r="C63" s="28" t="s">
        <v>58</v>
      </c>
      <c r="D63" s="29" t="s">
        <v>84</v>
      </c>
      <c r="E63" s="30"/>
      <c r="F63" s="30"/>
      <c r="G63" s="30"/>
      <c r="H63" s="30"/>
      <c r="I63" s="30"/>
      <c r="J63" s="30"/>
      <c r="K63" s="30"/>
      <c r="L63" s="22">
        <v>190000</v>
      </c>
      <c r="M63" s="30"/>
      <c r="N63" s="30"/>
      <c r="O63" s="31">
        <f t="shared" si="0"/>
        <v>190000</v>
      </c>
    </row>
    <row r="64" spans="2:15" x14ac:dyDescent="0.25">
      <c r="B64" s="27"/>
      <c r="C64" s="28"/>
      <c r="D64" s="29" t="s">
        <v>81</v>
      </c>
      <c r="E64" s="30"/>
      <c r="F64" s="30"/>
      <c r="G64" s="30"/>
      <c r="H64" s="30"/>
      <c r="I64" s="30"/>
      <c r="J64" s="30"/>
      <c r="K64" s="30"/>
      <c r="L64" s="30">
        <v>31000</v>
      </c>
      <c r="M64" s="30"/>
      <c r="N64" s="30"/>
      <c r="O64" s="31">
        <f t="shared" si="0"/>
        <v>31000</v>
      </c>
    </row>
    <row r="65" spans="2:16" x14ac:dyDescent="0.25">
      <c r="B65" s="32"/>
      <c r="C65" s="96" t="s">
        <v>59</v>
      </c>
      <c r="D65" s="96"/>
      <c r="E65" s="97"/>
      <c r="F65" s="97"/>
      <c r="G65" s="97"/>
      <c r="H65" s="97"/>
      <c r="I65" s="97"/>
      <c r="J65" s="97"/>
      <c r="K65" s="97"/>
      <c r="L65" s="97">
        <f>L63+L64</f>
        <v>221000</v>
      </c>
      <c r="M65" s="97"/>
      <c r="N65" s="97"/>
      <c r="O65" s="98">
        <f t="shared" ref="O65:O81" si="1">SUM(E65:N65)</f>
        <v>221000</v>
      </c>
    </row>
    <row r="66" spans="2:16" x14ac:dyDescent="0.25">
      <c r="B66" s="99" t="s">
        <v>59</v>
      </c>
      <c r="C66" s="100"/>
      <c r="D66" s="100"/>
      <c r="E66" s="101"/>
      <c r="F66" s="101"/>
      <c r="G66" s="101"/>
      <c r="H66" s="101"/>
      <c r="I66" s="101"/>
      <c r="J66" s="101"/>
      <c r="K66" s="101"/>
      <c r="L66" s="101">
        <f>L65</f>
        <v>221000</v>
      </c>
      <c r="M66" s="101"/>
      <c r="N66" s="101"/>
      <c r="O66" s="102">
        <f t="shared" si="1"/>
        <v>221000</v>
      </c>
      <c r="P66" s="22"/>
    </row>
    <row r="67" spans="2:16" x14ac:dyDescent="0.25">
      <c r="B67" s="27" t="s">
        <v>60</v>
      </c>
      <c r="C67" s="28" t="s">
        <v>60</v>
      </c>
      <c r="D67" s="29" t="s">
        <v>81</v>
      </c>
      <c r="E67" s="30"/>
      <c r="F67" s="30"/>
      <c r="G67" s="30"/>
      <c r="H67" s="30"/>
      <c r="I67" s="30"/>
      <c r="J67" s="30"/>
      <c r="K67" s="30">
        <v>5450</v>
      </c>
      <c r="L67" s="30"/>
      <c r="M67" s="30"/>
      <c r="N67" s="30"/>
      <c r="O67" s="31">
        <f t="shared" ref="O67:O69" si="2">SUM(E67:N67)</f>
        <v>5450</v>
      </c>
    </row>
    <row r="68" spans="2:16" x14ac:dyDescent="0.25">
      <c r="B68" s="32"/>
      <c r="C68" s="96" t="s">
        <v>216</v>
      </c>
      <c r="D68" s="96"/>
      <c r="E68" s="97"/>
      <c r="F68" s="97"/>
      <c r="G68" s="97"/>
      <c r="H68" s="97"/>
      <c r="I68" s="97"/>
      <c r="J68" s="97"/>
      <c r="K68" s="97">
        <v>5450</v>
      </c>
      <c r="L68" s="97"/>
      <c r="M68" s="97"/>
      <c r="N68" s="97"/>
      <c r="O68" s="98">
        <f t="shared" si="2"/>
        <v>5450</v>
      </c>
    </row>
    <row r="69" spans="2:16" x14ac:dyDescent="0.25">
      <c r="B69" s="99" t="s">
        <v>216</v>
      </c>
      <c r="C69" s="100"/>
      <c r="D69" s="100"/>
      <c r="E69" s="101"/>
      <c r="F69" s="101"/>
      <c r="G69" s="101"/>
      <c r="H69" s="101"/>
      <c r="I69" s="101"/>
      <c r="J69" s="101"/>
      <c r="K69" s="101">
        <v>5450</v>
      </c>
      <c r="L69" s="101"/>
      <c r="M69" s="101"/>
      <c r="N69" s="101"/>
      <c r="O69" s="102">
        <f t="shared" si="2"/>
        <v>5450</v>
      </c>
    </row>
    <row r="70" spans="2:16" x14ac:dyDescent="0.25">
      <c r="B70" s="27" t="s">
        <v>61</v>
      </c>
      <c r="C70" s="28" t="s">
        <v>61</v>
      </c>
      <c r="D70" s="29" t="s">
        <v>81</v>
      </c>
      <c r="E70" s="30"/>
      <c r="F70" s="30"/>
      <c r="G70" s="30"/>
      <c r="H70" s="30"/>
      <c r="I70" s="30"/>
      <c r="J70" s="30"/>
      <c r="K70" s="30">
        <v>20000</v>
      </c>
      <c r="L70" s="30"/>
      <c r="M70" s="30"/>
      <c r="N70" s="30"/>
      <c r="O70" s="31">
        <f t="shared" ref="O70:O72" si="3">SUM(E70:N70)</f>
        <v>20000</v>
      </c>
    </row>
    <row r="71" spans="2:16" x14ac:dyDescent="0.25">
      <c r="B71" s="32"/>
      <c r="C71" s="96" t="s">
        <v>217</v>
      </c>
      <c r="D71" s="96"/>
      <c r="E71" s="97"/>
      <c r="F71" s="97"/>
      <c r="G71" s="97"/>
      <c r="H71" s="97"/>
      <c r="I71" s="97"/>
      <c r="J71" s="97"/>
      <c r="K71" s="97">
        <v>20000</v>
      </c>
      <c r="L71" s="97"/>
      <c r="M71" s="97"/>
      <c r="N71" s="97"/>
      <c r="O71" s="98">
        <f t="shared" si="3"/>
        <v>20000</v>
      </c>
    </row>
    <row r="72" spans="2:16" x14ac:dyDescent="0.25">
      <c r="B72" s="99" t="s">
        <v>217</v>
      </c>
      <c r="C72" s="100"/>
      <c r="D72" s="100"/>
      <c r="E72" s="101"/>
      <c r="F72" s="101"/>
      <c r="G72" s="101"/>
      <c r="H72" s="101"/>
      <c r="I72" s="101"/>
      <c r="J72" s="101"/>
      <c r="K72" s="101">
        <v>20000</v>
      </c>
      <c r="L72" s="101"/>
      <c r="M72" s="101"/>
      <c r="N72" s="101"/>
      <c r="O72" s="102">
        <f t="shared" si="3"/>
        <v>20000</v>
      </c>
    </row>
    <row r="73" spans="2:16" x14ac:dyDescent="0.25">
      <c r="B73" s="27" t="s">
        <v>62</v>
      </c>
      <c r="C73" s="28" t="s">
        <v>62</v>
      </c>
      <c r="D73" s="29" t="s">
        <v>84</v>
      </c>
      <c r="E73" s="30"/>
      <c r="F73" s="30"/>
      <c r="G73" s="30"/>
      <c r="H73" s="30"/>
      <c r="I73" s="30">
        <v>74425</v>
      </c>
      <c r="J73" s="30"/>
      <c r="K73" s="30"/>
      <c r="L73" s="30">
        <v>110357</v>
      </c>
      <c r="M73" s="30"/>
      <c r="N73" s="30"/>
      <c r="O73" s="31">
        <f t="shared" si="1"/>
        <v>184782</v>
      </c>
    </row>
    <row r="74" spans="2:16" x14ac:dyDescent="0.25">
      <c r="B74" s="32"/>
      <c r="C74" s="96" t="s">
        <v>63</v>
      </c>
      <c r="D74" s="96"/>
      <c r="E74" s="97"/>
      <c r="F74" s="97"/>
      <c r="G74" s="97"/>
      <c r="H74" s="97"/>
      <c r="I74" s="97">
        <v>74425</v>
      </c>
      <c r="J74" s="97"/>
      <c r="K74" s="97"/>
      <c r="L74" s="97">
        <v>110357</v>
      </c>
      <c r="M74" s="97"/>
      <c r="N74" s="97"/>
      <c r="O74" s="98">
        <f t="shared" si="1"/>
        <v>184782</v>
      </c>
    </row>
    <row r="75" spans="2:16" x14ac:dyDescent="0.25">
      <c r="B75" s="99" t="s">
        <v>63</v>
      </c>
      <c r="C75" s="100"/>
      <c r="D75" s="100"/>
      <c r="E75" s="101"/>
      <c r="F75" s="101"/>
      <c r="G75" s="101"/>
      <c r="H75" s="101"/>
      <c r="I75" s="101">
        <v>74425</v>
      </c>
      <c r="J75" s="101"/>
      <c r="K75" s="101"/>
      <c r="L75" s="101">
        <v>110357</v>
      </c>
      <c r="M75" s="101"/>
      <c r="N75" s="101"/>
      <c r="O75" s="102">
        <f t="shared" si="1"/>
        <v>184782</v>
      </c>
    </row>
    <row r="76" spans="2:16" x14ac:dyDescent="0.25">
      <c r="B76" s="27" t="s">
        <v>64</v>
      </c>
      <c r="C76" s="18" t="s">
        <v>218</v>
      </c>
      <c r="D76" s="29" t="s">
        <v>84</v>
      </c>
      <c r="E76" s="30"/>
      <c r="F76" s="30"/>
      <c r="G76" s="30"/>
      <c r="H76" s="30"/>
      <c r="I76" s="30">
        <v>18692</v>
      </c>
      <c r="J76" s="30"/>
      <c r="K76" s="30">
        <v>6500</v>
      </c>
      <c r="L76" s="30"/>
      <c r="M76" s="30"/>
      <c r="N76" s="30"/>
      <c r="O76" s="31">
        <f t="shared" ref="O76:O77" si="4">SUM(E76:N76)</f>
        <v>25192</v>
      </c>
    </row>
    <row r="77" spans="2:16" x14ac:dyDescent="0.25">
      <c r="B77" s="32"/>
      <c r="C77" s="106" t="s">
        <v>219</v>
      </c>
      <c r="D77" s="96"/>
      <c r="E77" s="97"/>
      <c r="F77" s="97"/>
      <c r="G77" s="97"/>
      <c r="H77" s="97"/>
      <c r="I77" s="97">
        <v>18692</v>
      </c>
      <c r="J77" s="97"/>
      <c r="K77" s="97">
        <v>6500</v>
      </c>
      <c r="L77" s="97"/>
      <c r="M77" s="97"/>
      <c r="N77" s="97"/>
      <c r="O77" s="98">
        <f t="shared" si="4"/>
        <v>25192</v>
      </c>
    </row>
    <row r="78" spans="2:16" x14ac:dyDescent="0.25">
      <c r="B78" s="27"/>
      <c r="C78" s="28" t="s">
        <v>65</v>
      </c>
      <c r="D78" s="29" t="s">
        <v>84</v>
      </c>
      <c r="E78" s="30"/>
      <c r="F78" s="30"/>
      <c r="G78" s="30"/>
      <c r="H78" s="30"/>
      <c r="I78" s="30"/>
      <c r="J78" s="30"/>
      <c r="K78" s="30"/>
      <c r="L78" s="30">
        <v>6365</v>
      </c>
      <c r="M78" s="30"/>
      <c r="N78" s="30"/>
      <c r="O78" s="31">
        <f t="shared" si="1"/>
        <v>6365</v>
      </c>
    </row>
    <row r="79" spans="2:16" x14ac:dyDescent="0.25">
      <c r="B79" s="27"/>
      <c r="C79" s="28"/>
      <c r="D79" s="29" t="s">
        <v>81</v>
      </c>
      <c r="E79" s="30"/>
      <c r="F79" s="30"/>
      <c r="G79" s="30"/>
      <c r="H79" s="30"/>
      <c r="I79" s="30"/>
      <c r="J79" s="30"/>
      <c r="K79" s="30">
        <v>4050</v>
      </c>
      <c r="L79" s="30">
        <v>2871</v>
      </c>
      <c r="M79" s="30"/>
      <c r="N79" s="30"/>
      <c r="O79" s="31">
        <f t="shared" si="1"/>
        <v>6921</v>
      </c>
    </row>
    <row r="80" spans="2:16" x14ac:dyDescent="0.25">
      <c r="B80" s="32"/>
      <c r="C80" s="96" t="s">
        <v>101</v>
      </c>
      <c r="D80" s="96"/>
      <c r="E80" s="97"/>
      <c r="F80" s="97"/>
      <c r="G80" s="97"/>
      <c r="H80" s="97"/>
      <c r="I80" s="97"/>
      <c r="J80" s="97"/>
      <c r="K80" s="97">
        <v>4050</v>
      </c>
      <c r="L80" s="97">
        <v>9236</v>
      </c>
      <c r="M80" s="97"/>
      <c r="N80" s="97"/>
      <c r="O80" s="98">
        <f t="shared" si="1"/>
        <v>13286</v>
      </c>
    </row>
    <row r="81" spans="2:15" x14ac:dyDescent="0.25">
      <c r="B81" s="99" t="s">
        <v>66</v>
      </c>
      <c r="C81" s="100"/>
      <c r="D81" s="100"/>
      <c r="E81" s="101"/>
      <c r="F81" s="101"/>
      <c r="G81" s="101"/>
      <c r="H81" s="101"/>
      <c r="I81" s="101">
        <v>18692</v>
      </c>
      <c r="J81" s="101"/>
      <c r="K81" s="101">
        <v>10550</v>
      </c>
      <c r="L81" s="101">
        <v>9236</v>
      </c>
      <c r="M81" s="101"/>
      <c r="N81" s="101"/>
      <c r="O81" s="102">
        <f t="shared" si="1"/>
        <v>38478</v>
      </c>
    </row>
    <row r="82" spans="2:15" ht="15.75" thickBot="1" x14ac:dyDescent="0.3">
      <c r="B82" s="33" t="s">
        <v>206</v>
      </c>
      <c r="C82" s="34"/>
      <c r="D82" s="34"/>
      <c r="E82" s="35">
        <f t="shared" ref="E82:L82" si="5">E81+E75+E69+E66+E62+E37+E24+E17+E72+E53+E27+E48</f>
        <v>80390</v>
      </c>
      <c r="F82" s="35">
        <f t="shared" si="5"/>
        <v>104063</v>
      </c>
      <c r="G82" s="35">
        <f t="shared" si="5"/>
        <v>71469</v>
      </c>
      <c r="H82" s="35">
        <f t="shared" si="5"/>
        <v>218587</v>
      </c>
      <c r="I82" s="35">
        <f t="shared" si="5"/>
        <v>365326</v>
      </c>
      <c r="J82" s="35">
        <f t="shared" si="5"/>
        <v>924859</v>
      </c>
      <c r="K82" s="35">
        <f t="shared" si="5"/>
        <v>239873</v>
      </c>
      <c r="L82" s="35">
        <f t="shared" si="5"/>
        <v>1151135</v>
      </c>
      <c r="M82" s="35">
        <f>M81+M75+M69+M66+M62+M37+M24+M17+M72+M53+M27+M48</f>
        <v>1502832</v>
      </c>
      <c r="N82" s="35">
        <f>N81+N75+N69+N66+N62+N37+N24+N17+N72+N53+N27+N48</f>
        <v>2223</v>
      </c>
      <c r="O82" s="107">
        <f>O81+O75+O69+O66+O62+O37+O24+O17+O72+O53+O27+O48</f>
        <v>4660757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199"/>
  <sheetViews>
    <sheetView topLeftCell="B1" workbookViewId="0">
      <selection activeCell="Q189" sqref="Q189"/>
    </sheetView>
  </sheetViews>
  <sheetFormatPr baseColWidth="10" defaultRowHeight="15" x14ac:dyDescent="0.25"/>
  <cols>
    <col min="2" max="2" width="13.140625" customWidth="1"/>
    <col min="4" max="4" width="23.5703125" customWidth="1"/>
    <col min="6" max="6" width="13.42578125" customWidth="1"/>
    <col min="8" max="8" width="14.140625" customWidth="1"/>
  </cols>
  <sheetData>
    <row r="2" spans="2:17" ht="15.75" x14ac:dyDescent="0.3">
      <c r="D2" s="1" t="s">
        <v>221</v>
      </c>
    </row>
    <row r="3" spans="2:17" ht="15.75" thickBot="1" x14ac:dyDescent="0.3"/>
    <row r="4" spans="2:17" ht="62.25" customHeight="1" x14ac:dyDescent="0.25">
      <c r="B4" s="10" t="s">
        <v>0</v>
      </c>
      <c r="C4" s="11" t="s">
        <v>1</v>
      </c>
      <c r="D4" s="9" t="s">
        <v>68</v>
      </c>
      <c r="E4" s="9" t="s">
        <v>112</v>
      </c>
      <c r="F4" s="9" t="s">
        <v>113</v>
      </c>
      <c r="G4" s="9" t="s">
        <v>114</v>
      </c>
      <c r="H4" s="9" t="s">
        <v>115</v>
      </c>
      <c r="I4" s="9" t="s">
        <v>116</v>
      </c>
      <c r="J4" s="9" t="s">
        <v>117</v>
      </c>
      <c r="K4" s="9" t="s">
        <v>118</v>
      </c>
      <c r="L4" s="9" t="s">
        <v>119</v>
      </c>
      <c r="M4" s="9" t="s">
        <v>120</v>
      </c>
      <c r="N4" s="9" t="s">
        <v>121</v>
      </c>
      <c r="O4" s="9" t="s">
        <v>122</v>
      </c>
      <c r="P4" s="9" t="s">
        <v>123</v>
      </c>
      <c r="Q4" s="70" t="s">
        <v>224</v>
      </c>
    </row>
    <row r="5" spans="2:17" x14ac:dyDescent="0.25">
      <c r="B5" s="12" t="s">
        <v>2</v>
      </c>
      <c r="C5" s="13" t="s">
        <v>3</v>
      </c>
      <c r="D5" s="38" t="s">
        <v>129</v>
      </c>
      <c r="E5" s="39"/>
      <c r="F5" s="39"/>
      <c r="G5" s="39"/>
      <c r="H5" s="39"/>
      <c r="I5" s="39">
        <v>1</v>
      </c>
      <c r="J5" s="39"/>
      <c r="K5" s="39">
        <v>2</v>
      </c>
      <c r="L5" s="39"/>
      <c r="M5" s="39"/>
      <c r="N5" s="39"/>
      <c r="O5" s="39">
        <v>4</v>
      </c>
      <c r="P5" s="39"/>
      <c r="Q5" s="40">
        <v>7</v>
      </c>
    </row>
    <row r="6" spans="2:17" x14ac:dyDescent="0.25">
      <c r="B6" s="12"/>
      <c r="C6" s="13"/>
      <c r="D6" s="41" t="s">
        <v>130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x14ac:dyDescent="0.25">
      <c r="B7" s="12"/>
      <c r="C7" s="13"/>
      <c r="D7" s="44" t="s">
        <v>131</v>
      </c>
      <c r="E7" s="45"/>
      <c r="F7" s="45"/>
      <c r="G7" s="45"/>
      <c r="H7" s="45"/>
      <c r="I7" s="45">
        <v>3.48</v>
      </c>
      <c r="J7" s="45"/>
      <c r="K7" s="45"/>
      <c r="L7" s="45"/>
      <c r="M7" s="45"/>
      <c r="N7" s="45"/>
      <c r="O7" s="45"/>
      <c r="P7" s="45"/>
      <c r="Q7" s="46">
        <v>3.48</v>
      </c>
    </row>
    <row r="8" spans="2:17" x14ac:dyDescent="0.25">
      <c r="B8" s="12"/>
      <c r="C8" s="13" t="s">
        <v>4</v>
      </c>
      <c r="D8" s="38" t="s">
        <v>129</v>
      </c>
      <c r="E8" s="39"/>
      <c r="F8" s="39"/>
      <c r="G8" s="39"/>
      <c r="H8" s="39"/>
      <c r="I8" s="39"/>
      <c r="J8" s="39"/>
      <c r="K8" s="39">
        <v>25</v>
      </c>
      <c r="L8" s="39">
        <v>10</v>
      </c>
      <c r="M8" s="39"/>
      <c r="N8" s="39"/>
      <c r="O8" s="39"/>
      <c r="P8" s="39"/>
      <c r="Q8" s="40">
        <v>35</v>
      </c>
    </row>
    <row r="9" spans="2:17" x14ac:dyDescent="0.25">
      <c r="B9" s="12"/>
      <c r="C9" s="13"/>
      <c r="D9" s="41" t="s">
        <v>130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7" x14ac:dyDescent="0.25">
      <c r="B10" s="12"/>
      <c r="C10" s="13"/>
      <c r="D10" s="44" t="s">
        <v>131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2:17" x14ac:dyDescent="0.25">
      <c r="B11" s="12"/>
      <c r="C11" s="13" t="s">
        <v>5</v>
      </c>
      <c r="D11" s="38" t="s">
        <v>129</v>
      </c>
      <c r="E11" s="39"/>
      <c r="F11" s="39"/>
      <c r="G11" s="39"/>
      <c r="H11" s="39"/>
      <c r="I11" s="39"/>
      <c r="J11" s="39"/>
      <c r="K11" s="39">
        <v>11</v>
      </c>
      <c r="L11" s="39">
        <v>11</v>
      </c>
      <c r="M11" s="39"/>
      <c r="N11" s="39"/>
      <c r="O11" s="39"/>
      <c r="P11" s="39"/>
      <c r="Q11" s="40">
        <v>22</v>
      </c>
    </row>
    <row r="12" spans="2:17" x14ac:dyDescent="0.25">
      <c r="B12" s="12"/>
      <c r="C12" s="13"/>
      <c r="D12" s="41" t="s">
        <v>130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2:17" x14ac:dyDescent="0.25">
      <c r="B13" s="12"/>
      <c r="C13" s="13"/>
      <c r="D13" s="44" t="s">
        <v>131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2:17" x14ac:dyDescent="0.25">
      <c r="B14" s="12"/>
      <c r="C14" s="13" t="s">
        <v>6</v>
      </c>
      <c r="D14" s="38" t="s">
        <v>129</v>
      </c>
      <c r="E14" s="39"/>
      <c r="F14" s="39"/>
      <c r="G14" s="39"/>
      <c r="H14" s="39"/>
      <c r="I14" s="39">
        <v>11</v>
      </c>
      <c r="J14" s="39"/>
      <c r="K14" s="39">
        <v>17</v>
      </c>
      <c r="L14" s="39">
        <v>5</v>
      </c>
      <c r="M14" s="39"/>
      <c r="N14" s="39"/>
      <c r="O14" s="39">
        <v>23</v>
      </c>
      <c r="P14" s="39"/>
      <c r="Q14" s="40">
        <v>56</v>
      </c>
    </row>
    <row r="15" spans="2:17" x14ac:dyDescent="0.25">
      <c r="B15" s="12"/>
      <c r="C15" s="13"/>
      <c r="D15" s="41" t="s">
        <v>130</v>
      </c>
      <c r="E15" s="42"/>
      <c r="F15" s="42"/>
      <c r="G15" s="42"/>
      <c r="H15" s="42"/>
      <c r="I15" s="42">
        <v>284.72000000000003</v>
      </c>
      <c r="J15" s="42"/>
      <c r="K15" s="42"/>
      <c r="L15" s="42"/>
      <c r="M15" s="42"/>
      <c r="N15" s="42"/>
      <c r="O15" s="42"/>
      <c r="P15" s="42"/>
      <c r="Q15" s="43">
        <v>284.72000000000003</v>
      </c>
    </row>
    <row r="16" spans="2:17" x14ac:dyDescent="0.25">
      <c r="B16" s="12"/>
      <c r="C16" s="13"/>
      <c r="D16" s="44" t="s">
        <v>131</v>
      </c>
      <c r="E16" s="45"/>
      <c r="F16" s="45"/>
      <c r="G16" s="45"/>
      <c r="H16" s="45"/>
      <c r="I16" s="45">
        <v>45.76</v>
      </c>
      <c r="J16" s="45"/>
      <c r="K16" s="45"/>
      <c r="L16" s="45"/>
      <c r="M16" s="45"/>
      <c r="N16" s="45"/>
      <c r="O16" s="45"/>
      <c r="P16" s="45"/>
      <c r="Q16" s="46">
        <v>45.76</v>
      </c>
    </row>
    <row r="17" spans="2:17" x14ac:dyDescent="0.25">
      <c r="B17" s="12"/>
      <c r="C17" s="13" t="s">
        <v>7</v>
      </c>
      <c r="D17" s="38" t="s">
        <v>129</v>
      </c>
      <c r="E17" s="39"/>
      <c r="F17" s="39"/>
      <c r="G17" s="39"/>
      <c r="H17" s="39"/>
      <c r="I17" s="39"/>
      <c r="J17" s="39"/>
      <c r="K17" s="39">
        <v>9</v>
      </c>
      <c r="L17" s="39">
        <v>24</v>
      </c>
      <c r="M17" s="39"/>
      <c r="N17" s="39"/>
      <c r="O17" s="39"/>
      <c r="P17" s="39"/>
      <c r="Q17" s="40">
        <v>33</v>
      </c>
    </row>
    <row r="18" spans="2:17" x14ac:dyDescent="0.25">
      <c r="B18" s="12"/>
      <c r="C18" s="13"/>
      <c r="D18" s="41" t="s">
        <v>130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2:17" x14ac:dyDescent="0.25">
      <c r="B19" s="12"/>
      <c r="C19" s="13"/>
      <c r="D19" s="44" t="s">
        <v>131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  <row r="20" spans="2:17" x14ac:dyDescent="0.25">
      <c r="B20" s="12"/>
      <c r="C20" s="13" t="s">
        <v>8</v>
      </c>
      <c r="D20" s="38" t="s">
        <v>129</v>
      </c>
      <c r="E20" s="39"/>
      <c r="F20" s="39"/>
      <c r="G20" s="39"/>
      <c r="H20" s="39"/>
      <c r="I20" s="39">
        <v>23</v>
      </c>
      <c r="J20" s="39"/>
      <c r="K20" s="39">
        <v>27</v>
      </c>
      <c r="L20" s="39">
        <v>15</v>
      </c>
      <c r="M20" s="39"/>
      <c r="N20" s="39"/>
      <c r="O20" s="39">
        <v>3</v>
      </c>
      <c r="P20" s="39"/>
      <c r="Q20" s="40">
        <v>68</v>
      </c>
    </row>
    <row r="21" spans="2:17" x14ac:dyDescent="0.25">
      <c r="B21" s="12"/>
      <c r="C21" s="13"/>
      <c r="D21" s="41" t="s">
        <v>130</v>
      </c>
      <c r="E21" s="42"/>
      <c r="F21" s="42"/>
      <c r="G21" s="42"/>
      <c r="H21" s="42"/>
      <c r="I21" s="42">
        <v>289.11</v>
      </c>
      <c r="J21" s="42"/>
      <c r="K21" s="42"/>
      <c r="L21" s="42"/>
      <c r="M21" s="42"/>
      <c r="N21" s="42"/>
      <c r="O21" s="42"/>
      <c r="P21" s="42"/>
      <c r="Q21" s="43">
        <v>289.11</v>
      </c>
    </row>
    <row r="22" spans="2:17" x14ac:dyDescent="0.25">
      <c r="B22" s="12"/>
      <c r="C22" s="13"/>
      <c r="D22" s="44" t="s">
        <v>131</v>
      </c>
      <c r="E22" s="45"/>
      <c r="F22" s="45"/>
      <c r="G22" s="45"/>
      <c r="H22" s="45"/>
      <c r="I22" s="45">
        <v>123.52</v>
      </c>
      <c r="J22" s="45"/>
      <c r="K22" s="45"/>
      <c r="L22" s="45"/>
      <c r="M22" s="45"/>
      <c r="N22" s="45"/>
      <c r="O22" s="45"/>
      <c r="P22" s="45"/>
      <c r="Q22" s="46">
        <v>123.52</v>
      </c>
    </row>
    <row r="23" spans="2:17" x14ac:dyDescent="0.25">
      <c r="B23" s="12"/>
      <c r="C23" s="13" t="s">
        <v>9</v>
      </c>
      <c r="D23" s="38" t="s">
        <v>129</v>
      </c>
      <c r="E23" s="39"/>
      <c r="F23" s="39"/>
      <c r="G23" s="39"/>
      <c r="H23" s="39"/>
      <c r="I23" s="39">
        <v>1</v>
      </c>
      <c r="J23" s="39"/>
      <c r="K23" s="39">
        <v>19</v>
      </c>
      <c r="L23" s="39">
        <v>7</v>
      </c>
      <c r="M23" s="39"/>
      <c r="N23" s="39"/>
      <c r="O23" s="39"/>
      <c r="P23" s="39"/>
      <c r="Q23" s="40">
        <v>27</v>
      </c>
    </row>
    <row r="24" spans="2:17" x14ac:dyDescent="0.25">
      <c r="B24" s="12"/>
      <c r="C24" s="13"/>
      <c r="D24" s="41" t="s">
        <v>130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2:17" x14ac:dyDescent="0.25">
      <c r="B25" s="12"/>
      <c r="C25" s="13"/>
      <c r="D25" s="44" t="s">
        <v>131</v>
      </c>
      <c r="E25" s="45"/>
      <c r="F25" s="45"/>
      <c r="G25" s="45"/>
      <c r="H25" s="45"/>
      <c r="I25" s="45">
        <v>7.28</v>
      </c>
      <c r="J25" s="45"/>
      <c r="K25" s="45"/>
      <c r="L25" s="45"/>
      <c r="M25" s="45"/>
      <c r="N25" s="45"/>
      <c r="O25" s="45"/>
      <c r="P25" s="45"/>
      <c r="Q25" s="46">
        <v>7.28</v>
      </c>
    </row>
    <row r="26" spans="2:17" x14ac:dyDescent="0.25">
      <c r="B26" s="12"/>
      <c r="C26" s="13" t="s">
        <v>10</v>
      </c>
      <c r="D26" s="38" t="s">
        <v>129</v>
      </c>
      <c r="E26" s="39"/>
      <c r="F26" s="39"/>
      <c r="G26" s="39"/>
      <c r="H26" s="39"/>
      <c r="I26" s="39"/>
      <c r="J26" s="39"/>
      <c r="K26" s="39">
        <v>15</v>
      </c>
      <c r="L26" s="39">
        <v>11</v>
      </c>
      <c r="M26" s="39"/>
      <c r="N26" s="39"/>
      <c r="O26" s="39"/>
      <c r="P26" s="39"/>
      <c r="Q26" s="40">
        <v>26</v>
      </c>
    </row>
    <row r="27" spans="2:17" x14ac:dyDescent="0.25">
      <c r="B27" s="12"/>
      <c r="C27" s="13"/>
      <c r="D27" s="41" t="s">
        <v>130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</row>
    <row r="28" spans="2:17" x14ac:dyDescent="0.25">
      <c r="B28" s="12"/>
      <c r="C28" s="13"/>
      <c r="D28" s="44" t="s">
        <v>131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</row>
    <row r="29" spans="2:17" x14ac:dyDescent="0.25">
      <c r="B29" s="47" t="s">
        <v>124</v>
      </c>
      <c r="C29" s="48"/>
      <c r="D29" s="48"/>
      <c r="E29" s="49"/>
      <c r="F29" s="49"/>
      <c r="G29" s="49"/>
      <c r="H29" s="49"/>
      <c r="I29" s="49">
        <v>36</v>
      </c>
      <c r="J29" s="49"/>
      <c r="K29" s="49">
        <v>125</v>
      </c>
      <c r="L29" s="49">
        <v>83</v>
      </c>
      <c r="M29" s="49"/>
      <c r="N29" s="49"/>
      <c r="O29" s="49">
        <v>30</v>
      </c>
      <c r="P29" s="49"/>
      <c r="Q29" s="50">
        <v>274</v>
      </c>
    </row>
    <row r="30" spans="2:17" x14ac:dyDescent="0.25">
      <c r="B30" s="51" t="s">
        <v>125</v>
      </c>
      <c r="C30" s="52"/>
      <c r="D30" s="52"/>
      <c r="E30" s="53"/>
      <c r="F30" s="53"/>
      <c r="G30" s="53"/>
      <c r="H30" s="53"/>
      <c r="I30" s="53">
        <v>573.83000000000004</v>
      </c>
      <c r="J30" s="53"/>
      <c r="K30" s="53"/>
      <c r="L30" s="53"/>
      <c r="M30" s="53"/>
      <c r="N30" s="53"/>
      <c r="O30" s="53"/>
      <c r="P30" s="53"/>
      <c r="Q30" s="54">
        <v>573.83000000000004</v>
      </c>
    </row>
    <row r="31" spans="2:17" x14ac:dyDescent="0.25">
      <c r="B31" s="55" t="s">
        <v>164</v>
      </c>
      <c r="C31" s="56"/>
      <c r="D31" s="56"/>
      <c r="E31" s="57"/>
      <c r="F31" s="57"/>
      <c r="G31" s="57"/>
      <c r="H31" s="57"/>
      <c r="I31" s="57">
        <v>180.04</v>
      </c>
      <c r="J31" s="57"/>
      <c r="K31" s="57"/>
      <c r="L31" s="57"/>
      <c r="M31" s="57"/>
      <c r="N31" s="57"/>
      <c r="O31" s="57"/>
      <c r="P31" s="57"/>
      <c r="Q31" s="58">
        <v>180.04</v>
      </c>
    </row>
    <row r="32" spans="2:17" x14ac:dyDescent="0.25">
      <c r="B32" s="12" t="s">
        <v>11</v>
      </c>
      <c r="C32" s="13" t="s">
        <v>12</v>
      </c>
      <c r="D32" s="38" t="s">
        <v>129</v>
      </c>
      <c r="E32" s="39"/>
      <c r="F32" s="39">
        <v>14</v>
      </c>
      <c r="G32" s="39">
        <v>19</v>
      </c>
      <c r="H32" s="39"/>
      <c r="I32" s="39"/>
      <c r="J32" s="39">
        <v>20</v>
      </c>
      <c r="K32" s="39"/>
      <c r="L32" s="39"/>
      <c r="M32" s="39"/>
      <c r="N32" s="39"/>
      <c r="O32" s="39"/>
      <c r="P32" s="39">
        <v>43</v>
      </c>
      <c r="Q32" s="40">
        <v>96</v>
      </c>
    </row>
    <row r="33" spans="2:17" x14ac:dyDescent="0.25">
      <c r="B33" s="12"/>
      <c r="C33" s="13"/>
      <c r="D33" s="41" t="s">
        <v>130</v>
      </c>
      <c r="E33" s="42">
        <v>350.5</v>
      </c>
      <c r="F33" s="42">
        <v>1429</v>
      </c>
      <c r="G33" s="42">
        <v>6049</v>
      </c>
      <c r="H33" s="42"/>
      <c r="I33" s="42"/>
      <c r="J33" s="42">
        <v>22</v>
      </c>
      <c r="K33" s="42"/>
      <c r="L33" s="42"/>
      <c r="M33" s="42"/>
      <c r="N33" s="42">
        <v>287.60000000000002</v>
      </c>
      <c r="O33" s="42"/>
      <c r="P33" s="42">
        <v>1354.9</v>
      </c>
      <c r="Q33" s="43">
        <v>9493</v>
      </c>
    </row>
    <row r="34" spans="2:17" x14ac:dyDescent="0.25">
      <c r="B34" s="12"/>
      <c r="C34" s="13"/>
      <c r="D34" s="44" t="s">
        <v>131</v>
      </c>
      <c r="E34" s="45">
        <v>876.1</v>
      </c>
      <c r="F34" s="45">
        <v>204.7</v>
      </c>
      <c r="G34" s="45">
        <v>284.39999999999998</v>
      </c>
      <c r="H34" s="45"/>
      <c r="I34" s="45"/>
      <c r="J34" s="45">
        <v>184.5</v>
      </c>
      <c r="K34" s="45"/>
      <c r="L34" s="45"/>
      <c r="M34" s="45"/>
      <c r="N34" s="45">
        <v>1159</v>
      </c>
      <c r="O34" s="45"/>
      <c r="P34" s="45">
        <v>409.8</v>
      </c>
      <c r="Q34" s="46">
        <v>3118.5</v>
      </c>
    </row>
    <row r="35" spans="2:17" x14ac:dyDescent="0.25">
      <c r="B35" s="12"/>
      <c r="C35" s="13" t="s">
        <v>13</v>
      </c>
      <c r="D35" s="38" t="s">
        <v>129</v>
      </c>
      <c r="E35" s="39"/>
      <c r="F35" s="39">
        <v>8</v>
      </c>
      <c r="G35" s="39">
        <v>5</v>
      </c>
      <c r="H35" s="39"/>
      <c r="I35" s="39"/>
      <c r="J35" s="39">
        <v>9</v>
      </c>
      <c r="K35" s="39"/>
      <c r="L35" s="39"/>
      <c r="M35" s="39"/>
      <c r="N35" s="39"/>
      <c r="O35" s="39"/>
      <c r="P35" s="39">
        <v>34</v>
      </c>
      <c r="Q35" s="40">
        <v>56</v>
      </c>
    </row>
    <row r="36" spans="2:17" x14ac:dyDescent="0.25">
      <c r="B36" s="12"/>
      <c r="C36" s="13"/>
      <c r="D36" s="41" t="s">
        <v>130</v>
      </c>
      <c r="E36" s="42">
        <v>252.9</v>
      </c>
      <c r="F36" s="42">
        <v>925.2</v>
      </c>
      <c r="G36" s="42">
        <v>339.1</v>
      </c>
      <c r="H36" s="42"/>
      <c r="I36" s="42"/>
      <c r="J36" s="42"/>
      <c r="K36" s="42"/>
      <c r="L36" s="42"/>
      <c r="M36" s="42"/>
      <c r="N36" s="42">
        <v>97</v>
      </c>
      <c r="O36" s="42"/>
      <c r="P36" s="42">
        <v>147.80000000000001</v>
      </c>
      <c r="Q36" s="43">
        <v>1762.0000000000002</v>
      </c>
    </row>
    <row r="37" spans="2:17" x14ac:dyDescent="0.25">
      <c r="B37" s="12"/>
      <c r="C37" s="13"/>
      <c r="D37" s="44" t="s">
        <v>131</v>
      </c>
      <c r="E37" s="45">
        <v>481.6</v>
      </c>
      <c r="F37" s="45">
        <v>99.6</v>
      </c>
      <c r="G37" s="45">
        <v>39.9</v>
      </c>
      <c r="H37" s="45"/>
      <c r="I37" s="45"/>
      <c r="J37" s="45">
        <v>61</v>
      </c>
      <c r="K37" s="45"/>
      <c r="L37" s="45"/>
      <c r="M37" s="45"/>
      <c r="N37" s="45">
        <v>1144.5999999999999</v>
      </c>
      <c r="O37" s="45"/>
      <c r="P37" s="45">
        <v>500</v>
      </c>
      <c r="Q37" s="46">
        <v>2326.6999999999998</v>
      </c>
    </row>
    <row r="38" spans="2:17" x14ac:dyDescent="0.25">
      <c r="B38" s="12"/>
      <c r="C38" s="13" t="s">
        <v>14</v>
      </c>
      <c r="D38" s="38" t="s">
        <v>129</v>
      </c>
      <c r="E38" s="39"/>
      <c r="F38" s="39">
        <v>5</v>
      </c>
      <c r="G38" s="39">
        <v>25</v>
      </c>
      <c r="H38" s="39"/>
      <c r="I38" s="39"/>
      <c r="J38" s="39"/>
      <c r="K38" s="39"/>
      <c r="L38" s="39"/>
      <c r="M38" s="39"/>
      <c r="N38" s="39"/>
      <c r="O38" s="39"/>
      <c r="P38" s="39">
        <v>21</v>
      </c>
      <c r="Q38" s="40">
        <v>51</v>
      </c>
    </row>
    <row r="39" spans="2:17" x14ac:dyDescent="0.25">
      <c r="B39" s="12"/>
      <c r="C39" s="13"/>
      <c r="D39" s="41" t="s">
        <v>130</v>
      </c>
      <c r="E39" s="42">
        <v>349</v>
      </c>
      <c r="F39" s="42">
        <v>8555.2999999999993</v>
      </c>
      <c r="G39" s="42">
        <v>3235</v>
      </c>
      <c r="H39" s="42"/>
      <c r="I39" s="42"/>
      <c r="J39" s="42"/>
      <c r="K39" s="42"/>
      <c r="L39" s="42"/>
      <c r="M39" s="42"/>
      <c r="N39" s="42"/>
      <c r="O39" s="42"/>
      <c r="P39" s="42">
        <v>1052.3</v>
      </c>
      <c r="Q39" s="43">
        <v>13191.599999999999</v>
      </c>
    </row>
    <row r="40" spans="2:17" x14ac:dyDescent="0.25">
      <c r="B40" s="12"/>
      <c r="C40" s="13"/>
      <c r="D40" s="44" t="s">
        <v>131</v>
      </c>
      <c r="E40" s="45">
        <v>1566.9</v>
      </c>
      <c r="F40" s="45">
        <v>530</v>
      </c>
      <c r="G40" s="45">
        <v>236.1</v>
      </c>
      <c r="H40" s="45"/>
      <c r="I40" s="45"/>
      <c r="J40" s="45"/>
      <c r="K40" s="45"/>
      <c r="L40" s="45"/>
      <c r="M40" s="45"/>
      <c r="N40" s="45">
        <v>335.1</v>
      </c>
      <c r="O40" s="45"/>
      <c r="P40" s="45">
        <v>127.9</v>
      </c>
      <c r="Q40" s="46">
        <v>2796</v>
      </c>
    </row>
    <row r="41" spans="2:17" x14ac:dyDescent="0.25">
      <c r="B41" s="47" t="s">
        <v>126</v>
      </c>
      <c r="C41" s="48"/>
      <c r="D41" s="48"/>
      <c r="E41" s="49"/>
      <c r="F41" s="49">
        <v>27</v>
      </c>
      <c r="G41" s="49">
        <v>49</v>
      </c>
      <c r="H41" s="49"/>
      <c r="I41" s="49"/>
      <c r="J41" s="49">
        <v>29</v>
      </c>
      <c r="K41" s="49"/>
      <c r="L41" s="49"/>
      <c r="M41" s="49"/>
      <c r="N41" s="49"/>
      <c r="O41" s="49"/>
      <c r="P41" s="49">
        <v>98</v>
      </c>
      <c r="Q41" s="50">
        <v>203</v>
      </c>
    </row>
    <row r="42" spans="2:17" x14ac:dyDescent="0.25">
      <c r="B42" s="51" t="s">
        <v>127</v>
      </c>
      <c r="C42" s="52"/>
      <c r="D42" s="52"/>
      <c r="E42" s="53">
        <v>952.4</v>
      </c>
      <c r="F42" s="53">
        <v>10909.5</v>
      </c>
      <c r="G42" s="53">
        <v>9623.1</v>
      </c>
      <c r="H42" s="53"/>
      <c r="I42" s="53"/>
      <c r="J42" s="53">
        <v>22</v>
      </c>
      <c r="K42" s="53"/>
      <c r="L42" s="53"/>
      <c r="M42" s="53"/>
      <c r="N42" s="53">
        <v>384.6</v>
      </c>
      <c r="O42" s="53"/>
      <c r="P42" s="53">
        <v>2555</v>
      </c>
      <c r="Q42" s="54">
        <v>24446.6</v>
      </c>
    </row>
    <row r="43" spans="2:17" x14ac:dyDescent="0.25">
      <c r="B43" s="55" t="s">
        <v>128</v>
      </c>
      <c r="C43" s="56"/>
      <c r="D43" s="56"/>
      <c r="E43" s="57">
        <v>2924.6000000000004</v>
      </c>
      <c r="F43" s="57">
        <v>834.3</v>
      </c>
      <c r="G43" s="57">
        <v>560.4</v>
      </c>
      <c r="H43" s="57"/>
      <c r="I43" s="57"/>
      <c r="J43" s="57">
        <v>245.5</v>
      </c>
      <c r="K43" s="57"/>
      <c r="L43" s="57"/>
      <c r="M43" s="57"/>
      <c r="N43" s="57">
        <v>2638.7</v>
      </c>
      <c r="O43" s="57"/>
      <c r="P43" s="57">
        <v>1037.7</v>
      </c>
      <c r="Q43" s="58">
        <v>8241.2000000000007</v>
      </c>
    </row>
    <row r="44" spans="2:17" x14ac:dyDescent="0.25">
      <c r="B44" s="108" t="s">
        <v>212</v>
      </c>
      <c r="C44" s="18" t="s">
        <v>183</v>
      </c>
      <c r="D44" s="38" t="s">
        <v>129</v>
      </c>
      <c r="E44" s="39">
        <v>37</v>
      </c>
      <c r="F44" s="39"/>
      <c r="G44" s="39"/>
      <c r="H44" s="39">
        <v>100</v>
      </c>
      <c r="I44" s="39">
        <v>39</v>
      </c>
      <c r="J44" s="39"/>
      <c r="K44" s="39">
        <v>17</v>
      </c>
      <c r="L44" s="39"/>
      <c r="M44" s="39"/>
      <c r="N44" s="39">
        <v>53</v>
      </c>
      <c r="O44" s="39"/>
      <c r="P44" s="39">
        <v>121</v>
      </c>
      <c r="Q44" s="40">
        <v>367</v>
      </c>
    </row>
    <row r="45" spans="2:17" x14ac:dyDescent="0.25">
      <c r="B45" s="12"/>
      <c r="C45" s="13"/>
      <c r="D45" s="41" t="s">
        <v>130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</row>
    <row r="46" spans="2:17" x14ac:dyDescent="0.25">
      <c r="B46" s="12"/>
      <c r="C46" s="13"/>
      <c r="D46" s="44" t="s">
        <v>131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2:17" x14ac:dyDescent="0.25">
      <c r="B47" s="47" t="s">
        <v>207</v>
      </c>
      <c r="C47" s="48"/>
      <c r="D47" s="48"/>
      <c r="E47" s="49">
        <v>37</v>
      </c>
      <c r="F47" s="49"/>
      <c r="G47" s="49"/>
      <c r="H47" s="49">
        <v>100</v>
      </c>
      <c r="I47" s="49">
        <v>39</v>
      </c>
      <c r="J47" s="49"/>
      <c r="K47" s="49">
        <v>17</v>
      </c>
      <c r="L47" s="49"/>
      <c r="M47" s="49"/>
      <c r="N47" s="49">
        <v>53</v>
      </c>
      <c r="O47" s="49"/>
      <c r="P47" s="49">
        <v>121</v>
      </c>
      <c r="Q47" s="50">
        <v>367</v>
      </c>
    </row>
    <row r="48" spans="2:17" x14ac:dyDescent="0.25">
      <c r="B48" s="51" t="s">
        <v>208</v>
      </c>
      <c r="C48" s="5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2:17" x14ac:dyDescent="0.25">
      <c r="B49" s="55" t="s">
        <v>209</v>
      </c>
      <c r="C49" s="56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5">
      <c r="B50" s="12" t="s">
        <v>16</v>
      </c>
      <c r="C50" s="13" t="s">
        <v>16</v>
      </c>
      <c r="D50" s="38" t="s">
        <v>129</v>
      </c>
      <c r="E50" s="39">
        <v>2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0">
        <v>2</v>
      </c>
    </row>
    <row r="51" spans="2:17" x14ac:dyDescent="0.25">
      <c r="B51" s="12"/>
      <c r="C51" s="13"/>
      <c r="D51" s="41" t="s">
        <v>130</v>
      </c>
      <c r="E51" s="42">
        <v>119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>
        <v>119</v>
      </c>
    </row>
    <row r="52" spans="2:17" x14ac:dyDescent="0.25">
      <c r="B52" s="12"/>
      <c r="C52" s="13"/>
      <c r="D52" s="44" t="s">
        <v>131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2:17" x14ac:dyDescent="0.25">
      <c r="B53" s="47" t="s">
        <v>165</v>
      </c>
      <c r="C53" s="48"/>
      <c r="D53" s="48"/>
      <c r="E53" s="49">
        <v>2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0">
        <v>2</v>
      </c>
    </row>
    <row r="54" spans="2:17" x14ac:dyDescent="0.25">
      <c r="B54" s="51" t="s">
        <v>166</v>
      </c>
      <c r="C54" s="52"/>
      <c r="D54" s="52"/>
      <c r="E54" s="53">
        <v>119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>
        <v>119</v>
      </c>
    </row>
    <row r="55" spans="2:17" x14ac:dyDescent="0.25">
      <c r="B55" s="55" t="s">
        <v>167</v>
      </c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8"/>
    </row>
    <row r="56" spans="2:17" x14ac:dyDescent="0.25">
      <c r="B56" s="12" t="s">
        <v>17</v>
      </c>
      <c r="C56" s="13" t="s">
        <v>18</v>
      </c>
      <c r="D56" s="38" t="s">
        <v>129</v>
      </c>
      <c r="E56" s="39"/>
      <c r="F56" s="39">
        <v>1</v>
      </c>
      <c r="G56" s="39"/>
      <c r="H56" s="39"/>
      <c r="I56" s="39"/>
      <c r="J56" s="39"/>
      <c r="K56" s="39">
        <v>8</v>
      </c>
      <c r="L56" s="39">
        <v>1</v>
      </c>
      <c r="M56" s="39"/>
      <c r="N56" s="39"/>
      <c r="O56" s="39"/>
      <c r="P56" s="39">
        <v>7</v>
      </c>
      <c r="Q56" s="40">
        <v>17</v>
      </c>
    </row>
    <row r="57" spans="2:17" x14ac:dyDescent="0.25">
      <c r="B57" s="12"/>
      <c r="C57" s="13"/>
      <c r="D57" s="41" t="s">
        <v>130</v>
      </c>
      <c r="E57" s="42"/>
      <c r="F57" s="42"/>
      <c r="G57" s="42"/>
      <c r="H57" s="42"/>
      <c r="I57" s="42"/>
      <c r="J57" s="42"/>
      <c r="K57" s="42"/>
      <c r="L57" s="42">
        <v>52.47</v>
      </c>
      <c r="M57" s="42"/>
      <c r="N57" s="42"/>
      <c r="O57" s="42"/>
      <c r="P57" s="42"/>
      <c r="Q57" s="43">
        <v>52.47</v>
      </c>
    </row>
    <row r="58" spans="2:17" x14ac:dyDescent="0.25">
      <c r="B58" s="12"/>
      <c r="C58" s="13"/>
      <c r="D58" s="44" t="s">
        <v>131</v>
      </c>
      <c r="E58" s="45"/>
      <c r="F58" s="45">
        <v>7.53</v>
      </c>
      <c r="G58" s="45"/>
      <c r="H58" s="45"/>
      <c r="I58" s="45"/>
      <c r="J58" s="45"/>
      <c r="K58" s="45">
        <v>37.68</v>
      </c>
      <c r="L58" s="45"/>
      <c r="M58" s="45"/>
      <c r="N58" s="45"/>
      <c r="O58" s="45"/>
      <c r="P58" s="45">
        <v>59.85</v>
      </c>
      <c r="Q58" s="46">
        <v>105.06</v>
      </c>
    </row>
    <row r="59" spans="2:17" x14ac:dyDescent="0.25">
      <c r="B59" s="12"/>
      <c r="C59" s="13" t="s">
        <v>19</v>
      </c>
      <c r="D59" s="38" t="s">
        <v>129</v>
      </c>
      <c r="E59" s="39">
        <v>30</v>
      </c>
      <c r="F59" s="39">
        <v>4</v>
      </c>
      <c r="G59" s="39"/>
      <c r="H59" s="39"/>
      <c r="I59" s="39"/>
      <c r="J59" s="39"/>
      <c r="K59" s="39">
        <v>4</v>
      </c>
      <c r="L59" s="39">
        <v>1</v>
      </c>
      <c r="M59" s="39"/>
      <c r="N59" s="39"/>
      <c r="O59" s="39"/>
      <c r="P59" s="39">
        <v>24</v>
      </c>
      <c r="Q59" s="40">
        <v>63</v>
      </c>
    </row>
    <row r="60" spans="2:17" x14ac:dyDescent="0.25">
      <c r="B60" s="12"/>
      <c r="C60" s="13"/>
      <c r="D60" s="41" t="s">
        <v>130</v>
      </c>
      <c r="E60" s="42"/>
      <c r="F60" s="42"/>
      <c r="G60" s="42"/>
      <c r="H60" s="42"/>
      <c r="I60" s="42"/>
      <c r="J60" s="42"/>
      <c r="K60" s="42"/>
      <c r="L60" s="42">
        <v>31.06</v>
      </c>
      <c r="M60" s="42"/>
      <c r="N60" s="42"/>
      <c r="O60" s="42"/>
      <c r="P60" s="42"/>
      <c r="Q60" s="43">
        <v>31.06</v>
      </c>
    </row>
    <row r="61" spans="2:17" x14ac:dyDescent="0.25">
      <c r="B61" s="12"/>
      <c r="C61" s="13"/>
      <c r="D61" s="44" t="s">
        <v>131</v>
      </c>
      <c r="E61" s="45">
        <v>433.22</v>
      </c>
      <c r="F61" s="45">
        <v>14.79</v>
      </c>
      <c r="G61" s="45"/>
      <c r="H61" s="45"/>
      <c r="I61" s="45"/>
      <c r="J61" s="45"/>
      <c r="K61" s="45">
        <v>59.77</v>
      </c>
      <c r="L61" s="45"/>
      <c r="M61" s="45"/>
      <c r="N61" s="45"/>
      <c r="O61" s="45"/>
      <c r="P61" s="45">
        <v>310.69</v>
      </c>
      <c r="Q61" s="46">
        <v>818.47</v>
      </c>
    </row>
    <row r="62" spans="2:17" x14ac:dyDescent="0.25">
      <c r="B62" s="12"/>
      <c r="C62" s="13" t="s">
        <v>20</v>
      </c>
      <c r="D62" s="38" t="s">
        <v>129</v>
      </c>
      <c r="E62" s="39">
        <v>69</v>
      </c>
      <c r="F62" s="39">
        <v>17</v>
      </c>
      <c r="G62" s="39"/>
      <c r="H62" s="39"/>
      <c r="I62" s="39"/>
      <c r="J62" s="39"/>
      <c r="K62" s="39">
        <v>3</v>
      </c>
      <c r="L62" s="39">
        <v>4</v>
      </c>
      <c r="M62" s="39"/>
      <c r="N62" s="39"/>
      <c r="O62" s="39"/>
      <c r="P62" s="39">
        <v>16</v>
      </c>
      <c r="Q62" s="40">
        <v>109</v>
      </c>
    </row>
    <row r="63" spans="2:17" x14ac:dyDescent="0.25">
      <c r="B63" s="12"/>
      <c r="C63" s="13"/>
      <c r="D63" s="41" t="s">
        <v>130</v>
      </c>
      <c r="E63" s="42"/>
      <c r="F63" s="42"/>
      <c r="G63" s="42"/>
      <c r="H63" s="42"/>
      <c r="I63" s="42"/>
      <c r="J63" s="42"/>
      <c r="K63" s="42"/>
      <c r="L63" s="42">
        <v>509.6</v>
      </c>
      <c r="M63" s="42"/>
      <c r="N63" s="42"/>
      <c r="O63" s="42"/>
      <c r="P63" s="42"/>
      <c r="Q63" s="43">
        <v>509.6</v>
      </c>
    </row>
    <row r="64" spans="2:17" x14ac:dyDescent="0.25">
      <c r="B64" s="12"/>
      <c r="C64" s="13"/>
      <c r="D64" s="44" t="s">
        <v>131</v>
      </c>
      <c r="E64" s="45">
        <v>772.47</v>
      </c>
      <c r="F64" s="45">
        <v>74.81</v>
      </c>
      <c r="G64" s="45"/>
      <c r="H64" s="45"/>
      <c r="I64" s="45"/>
      <c r="J64" s="45"/>
      <c r="K64" s="45">
        <v>19.38</v>
      </c>
      <c r="L64" s="45"/>
      <c r="M64" s="45"/>
      <c r="N64" s="45"/>
      <c r="O64" s="45"/>
      <c r="P64" s="45">
        <v>167.86</v>
      </c>
      <c r="Q64" s="46">
        <v>1034.52</v>
      </c>
    </row>
    <row r="65" spans="2:17" x14ac:dyDescent="0.25">
      <c r="B65" s="47" t="s">
        <v>161</v>
      </c>
      <c r="C65" s="48"/>
      <c r="D65" s="48"/>
      <c r="E65" s="49">
        <v>99</v>
      </c>
      <c r="F65" s="49">
        <v>22</v>
      </c>
      <c r="G65" s="49"/>
      <c r="H65" s="49"/>
      <c r="I65" s="49"/>
      <c r="J65" s="49"/>
      <c r="K65" s="49">
        <v>15</v>
      </c>
      <c r="L65" s="49">
        <v>6</v>
      </c>
      <c r="M65" s="49"/>
      <c r="N65" s="49"/>
      <c r="O65" s="49"/>
      <c r="P65" s="49">
        <v>47</v>
      </c>
      <c r="Q65" s="50">
        <v>189</v>
      </c>
    </row>
    <row r="66" spans="2:17" x14ac:dyDescent="0.25">
      <c r="B66" s="51" t="s">
        <v>162</v>
      </c>
      <c r="C66" s="52"/>
      <c r="D66" s="52"/>
      <c r="E66" s="53"/>
      <c r="F66" s="53"/>
      <c r="G66" s="53"/>
      <c r="H66" s="53"/>
      <c r="I66" s="53"/>
      <c r="J66" s="53"/>
      <c r="K66" s="53"/>
      <c r="L66" s="53">
        <v>593.13</v>
      </c>
      <c r="M66" s="53"/>
      <c r="N66" s="53"/>
      <c r="O66" s="53"/>
      <c r="P66" s="53"/>
      <c r="Q66" s="54">
        <v>593.13</v>
      </c>
    </row>
    <row r="67" spans="2:17" x14ac:dyDescent="0.25">
      <c r="B67" s="55" t="s">
        <v>163</v>
      </c>
      <c r="C67" s="56"/>
      <c r="D67" s="56"/>
      <c r="E67" s="57">
        <v>1205.69</v>
      </c>
      <c r="F67" s="57">
        <v>97.13</v>
      </c>
      <c r="G67" s="57"/>
      <c r="H67" s="57"/>
      <c r="I67" s="57"/>
      <c r="J67" s="57"/>
      <c r="K67" s="57">
        <v>116.83</v>
      </c>
      <c r="L67" s="57">
        <v>0</v>
      </c>
      <c r="M67" s="57"/>
      <c r="N67" s="57"/>
      <c r="O67" s="57"/>
      <c r="P67" s="57">
        <v>538.40000000000009</v>
      </c>
      <c r="Q67" s="58">
        <v>1958.05</v>
      </c>
    </row>
    <row r="68" spans="2:17" x14ac:dyDescent="0.25">
      <c r="B68" s="12" t="s">
        <v>23</v>
      </c>
      <c r="C68" s="13" t="s">
        <v>23</v>
      </c>
      <c r="D68" s="38" t="s">
        <v>129</v>
      </c>
      <c r="E68" s="39"/>
      <c r="F68" s="39">
        <v>1</v>
      </c>
      <c r="G68" s="39"/>
      <c r="H68" s="39">
        <v>29</v>
      </c>
      <c r="I68" s="39">
        <v>23</v>
      </c>
      <c r="J68" s="39"/>
      <c r="K68" s="39"/>
      <c r="L68" s="39"/>
      <c r="M68" s="39"/>
      <c r="N68" s="39">
        <v>20</v>
      </c>
      <c r="O68" s="39"/>
      <c r="P68" s="39">
        <v>924</v>
      </c>
      <c r="Q68" s="40">
        <v>997</v>
      </c>
    </row>
    <row r="69" spans="2:17" x14ac:dyDescent="0.25">
      <c r="B69" s="12"/>
      <c r="C69" s="13"/>
      <c r="D69" s="41" t="s">
        <v>130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>
        <v>83.74</v>
      </c>
      <c r="Q69" s="43">
        <v>83.74</v>
      </c>
    </row>
    <row r="70" spans="2:17" x14ac:dyDescent="0.25">
      <c r="B70" s="12"/>
      <c r="C70" s="13"/>
      <c r="D70" s="44" t="s">
        <v>131</v>
      </c>
      <c r="E70" s="45"/>
      <c r="F70" s="45">
        <v>2.75</v>
      </c>
      <c r="G70" s="45"/>
      <c r="H70" s="45">
        <v>30.43</v>
      </c>
      <c r="I70" s="45">
        <v>149.88999999999999</v>
      </c>
      <c r="J70" s="45"/>
      <c r="K70" s="45"/>
      <c r="L70" s="45"/>
      <c r="M70" s="45"/>
      <c r="N70" s="45">
        <v>43.42</v>
      </c>
      <c r="O70" s="45"/>
      <c r="P70" s="45">
        <v>1426.32</v>
      </c>
      <c r="Q70" s="46">
        <v>1652.81</v>
      </c>
    </row>
    <row r="71" spans="2:17" x14ac:dyDescent="0.25">
      <c r="B71" s="47" t="s">
        <v>159</v>
      </c>
      <c r="C71" s="48"/>
      <c r="D71" s="48"/>
      <c r="E71" s="49"/>
      <c r="F71" s="49">
        <v>1</v>
      </c>
      <c r="G71" s="49"/>
      <c r="H71" s="49">
        <v>29</v>
      </c>
      <c r="I71" s="49">
        <v>23</v>
      </c>
      <c r="J71" s="49"/>
      <c r="K71" s="49"/>
      <c r="L71" s="49"/>
      <c r="M71" s="49"/>
      <c r="N71" s="49">
        <v>20</v>
      </c>
      <c r="O71" s="49"/>
      <c r="P71" s="49">
        <v>924</v>
      </c>
      <c r="Q71" s="50">
        <v>997</v>
      </c>
    </row>
    <row r="72" spans="2:17" x14ac:dyDescent="0.25">
      <c r="B72" s="51" t="s">
        <v>160</v>
      </c>
      <c r="C72" s="52"/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>
        <v>83.74</v>
      </c>
      <c r="Q72" s="54">
        <v>83.74</v>
      </c>
    </row>
    <row r="73" spans="2:17" x14ac:dyDescent="0.25">
      <c r="B73" s="55" t="s">
        <v>168</v>
      </c>
      <c r="C73" s="56"/>
      <c r="D73" s="56"/>
      <c r="E73" s="57"/>
      <c r="F73" s="57">
        <v>2.75</v>
      </c>
      <c r="G73" s="57"/>
      <c r="H73" s="57">
        <v>30.43</v>
      </c>
      <c r="I73" s="57">
        <v>149.88999999999999</v>
      </c>
      <c r="J73" s="57"/>
      <c r="K73" s="57"/>
      <c r="L73" s="57"/>
      <c r="M73" s="57"/>
      <c r="N73" s="57">
        <v>43.42</v>
      </c>
      <c r="O73" s="57"/>
      <c r="P73" s="57">
        <v>1426.32</v>
      </c>
      <c r="Q73" s="58">
        <v>1652.81</v>
      </c>
    </row>
    <row r="74" spans="2:17" x14ac:dyDescent="0.25">
      <c r="B74" s="12" t="s">
        <v>25</v>
      </c>
      <c r="C74" s="13" t="s">
        <v>26</v>
      </c>
      <c r="D74" s="38" t="s">
        <v>129</v>
      </c>
      <c r="E74" s="39"/>
      <c r="F74" s="39">
        <v>5</v>
      </c>
      <c r="G74" s="39"/>
      <c r="H74" s="39"/>
      <c r="I74" s="39">
        <v>19</v>
      </c>
      <c r="J74" s="39">
        <v>13</v>
      </c>
      <c r="K74" s="39"/>
      <c r="L74" s="39"/>
      <c r="M74" s="39"/>
      <c r="N74" s="39"/>
      <c r="O74" s="39"/>
      <c r="P74" s="39"/>
      <c r="Q74" s="40">
        <v>37</v>
      </c>
    </row>
    <row r="75" spans="2:17" x14ac:dyDescent="0.25">
      <c r="B75" s="12"/>
      <c r="C75" s="13"/>
      <c r="D75" s="41" t="s">
        <v>130</v>
      </c>
      <c r="E75" s="42"/>
      <c r="F75" s="42">
        <v>2</v>
      </c>
      <c r="G75" s="42"/>
      <c r="H75" s="42"/>
      <c r="I75" s="42">
        <v>13</v>
      </c>
      <c r="J75" s="42">
        <v>6</v>
      </c>
      <c r="K75" s="42"/>
      <c r="L75" s="42"/>
      <c r="M75" s="42"/>
      <c r="N75" s="42"/>
      <c r="O75" s="42"/>
      <c r="P75" s="42"/>
      <c r="Q75" s="43">
        <v>21</v>
      </c>
    </row>
    <row r="76" spans="2:17" x14ac:dyDescent="0.25">
      <c r="B76" s="12"/>
      <c r="C76" s="13"/>
      <c r="D76" s="44" t="s">
        <v>131</v>
      </c>
      <c r="E76" s="45"/>
      <c r="F76" s="45">
        <v>33.25</v>
      </c>
      <c r="G76" s="45"/>
      <c r="H76" s="45"/>
      <c r="I76" s="45">
        <v>95.24</v>
      </c>
      <c r="J76" s="45">
        <v>52.57</v>
      </c>
      <c r="K76" s="45"/>
      <c r="L76" s="45"/>
      <c r="M76" s="45"/>
      <c r="N76" s="45"/>
      <c r="O76" s="45"/>
      <c r="P76" s="45"/>
      <c r="Q76" s="46">
        <v>181.06</v>
      </c>
    </row>
    <row r="77" spans="2:17" x14ac:dyDescent="0.25">
      <c r="B77" s="12"/>
      <c r="C77" s="13" t="s">
        <v>27</v>
      </c>
      <c r="D77" s="38" t="s">
        <v>129</v>
      </c>
      <c r="E77" s="39"/>
      <c r="F77" s="39">
        <v>3</v>
      </c>
      <c r="G77" s="39"/>
      <c r="H77" s="39"/>
      <c r="I77" s="39">
        <v>31</v>
      </c>
      <c r="J77" s="39">
        <v>30</v>
      </c>
      <c r="K77" s="39"/>
      <c r="L77" s="39"/>
      <c r="M77" s="39"/>
      <c r="N77" s="39"/>
      <c r="O77" s="39"/>
      <c r="P77" s="39"/>
      <c r="Q77" s="40">
        <v>64</v>
      </c>
    </row>
    <row r="78" spans="2:17" x14ac:dyDescent="0.25">
      <c r="B78" s="12"/>
      <c r="C78" s="13"/>
      <c r="D78" s="41" t="s">
        <v>130</v>
      </c>
      <c r="E78" s="42"/>
      <c r="F78" s="42">
        <v>0</v>
      </c>
      <c r="G78" s="42"/>
      <c r="H78" s="42"/>
      <c r="I78" s="42">
        <v>16</v>
      </c>
      <c r="J78" s="42">
        <v>500</v>
      </c>
      <c r="K78" s="42"/>
      <c r="L78" s="42"/>
      <c r="M78" s="42"/>
      <c r="N78" s="42"/>
      <c r="O78" s="42"/>
      <c r="P78" s="42"/>
      <c r="Q78" s="43">
        <v>516</v>
      </c>
    </row>
    <row r="79" spans="2:17" x14ac:dyDescent="0.25">
      <c r="B79" s="12"/>
      <c r="C79" s="13"/>
      <c r="D79" s="44" t="s">
        <v>131</v>
      </c>
      <c r="E79" s="45"/>
      <c r="F79" s="45">
        <v>19.02</v>
      </c>
      <c r="G79" s="45"/>
      <c r="H79" s="45"/>
      <c r="I79" s="45">
        <v>193.35</v>
      </c>
      <c r="J79" s="45">
        <v>252.71</v>
      </c>
      <c r="K79" s="45"/>
      <c r="L79" s="45"/>
      <c r="M79" s="45"/>
      <c r="N79" s="45"/>
      <c r="O79" s="45"/>
      <c r="P79" s="45"/>
      <c r="Q79" s="46">
        <v>465.08000000000004</v>
      </c>
    </row>
    <row r="80" spans="2:17" x14ac:dyDescent="0.25">
      <c r="B80" s="12"/>
      <c r="C80" s="13" t="s">
        <v>28</v>
      </c>
      <c r="D80" s="38" t="s">
        <v>129</v>
      </c>
      <c r="E80" s="39"/>
      <c r="F80" s="39">
        <v>5</v>
      </c>
      <c r="G80" s="39"/>
      <c r="H80" s="39"/>
      <c r="I80" s="39">
        <v>31</v>
      </c>
      <c r="J80" s="39">
        <v>31</v>
      </c>
      <c r="K80" s="39"/>
      <c r="L80" s="39"/>
      <c r="M80" s="39"/>
      <c r="N80" s="39"/>
      <c r="O80" s="39"/>
      <c r="P80" s="39"/>
      <c r="Q80" s="40">
        <v>67</v>
      </c>
    </row>
    <row r="81" spans="2:17" x14ac:dyDescent="0.25">
      <c r="B81" s="12"/>
      <c r="C81" s="13"/>
      <c r="D81" s="41" t="s">
        <v>130</v>
      </c>
      <c r="E81" s="42"/>
      <c r="F81" s="42">
        <v>12</v>
      </c>
      <c r="G81" s="42"/>
      <c r="H81" s="42"/>
      <c r="I81" s="42"/>
      <c r="J81" s="42">
        <v>592</v>
      </c>
      <c r="K81" s="42"/>
      <c r="L81" s="42"/>
      <c r="M81" s="42"/>
      <c r="N81" s="42"/>
      <c r="O81" s="42"/>
      <c r="P81" s="42"/>
      <c r="Q81" s="43">
        <v>604</v>
      </c>
    </row>
    <row r="82" spans="2:17" x14ac:dyDescent="0.25">
      <c r="B82" s="12"/>
      <c r="C82" s="13"/>
      <c r="D82" s="44" t="s">
        <v>131</v>
      </c>
      <c r="E82" s="45"/>
      <c r="F82" s="45">
        <v>29.87</v>
      </c>
      <c r="G82" s="45"/>
      <c r="H82" s="45"/>
      <c r="I82" s="45">
        <v>205.5</v>
      </c>
      <c r="J82" s="45">
        <v>365.55</v>
      </c>
      <c r="K82" s="45"/>
      <c r="L82" s="45"/>
      <c r="M82" s="45"/>
      <c r="N82" s="45"/>
      <c r="O82" s="45"/>
      <c r="P82" s="45"/>
      <c r="Q82" s="46">
        <v>600.92000000000007</v>
      </c>
    </row>
    <row r="83" spans="2:17" x14ac:dyDescent="0.25">
      <c r="B83" s="12"/>
      <c r="C83" s="13" t="s">
        <v>29</v>
      </c>
      <c r="D83" s="38" t="s">
        <v>129</v>
      </c>
      <c r="E83" s="39"/>
      <c r="F83" s="39">
        <v>1</v>
      </c>
      <c r="G83" s="39"/>
      <c r="H83" s="39"/>
      <c r="I83" s="39">
        <v>11</v>
      </c>
      <c r="J83" s="39">
        <v>17</v>
      </c>
      <c r="K83" s="39"/>
      <c r="L83" s="39"/>
      <c r="M83" s="39"/>
      <c r="N83" s="39"/>
      <c r="O83" s="39"/>
      <c r="P83" s="39"/>
      <c r="Q83" s="40">
        <v>29</v>
      </c>
    </row>
    <row r="84" spans="2:17" x14ac:dyDescent="0.25">
      <c r="B84" s="12"/>
      <c r="C84" s="13"/>
      <c r="D84" s="41" t="s">
        <v>130</v>
      </c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3"/>
    </row>
    <row r="85" spans="2:17" x14ac:dyDescent="0.25">
      <c r="B85" s="12"/>
      <c r="C85" s="13"/>
      <c r="D85" s="44" t="s">
        <v>131</v>
      </c>
      <c r="E85" s="45"/>
      <c r="F85" s="45">
        <v>4.57</v>
      </c>
      <c r="G85" s="45"/>
      <c r="H85" s="45"/>
      <c r="I85" s="45">
        <v>64.900000000000006</v>
      </c>
      <c r="J85" s="45">
        <v>157.35</v>
      </c>
      <c r="K85" s="45"/>
      <c r="L85" s="45"/>
      <c r="M85" s="45"/>
      <c r="N85" s="45"/>
      <c r="O85" s="45"/>
      <c r="P85" s="45"/>
      <c r="Q85" s="46">
        <v>226.82</v>
      </c>
    </row>
    <row r="86" spans="2:17" x14ac:dyDescent="0.25">
      <c r="B86" s="12"/>
      <c r="C86" s="13" t="s">
        <v>30</v>
      </c>
      <c r="D86" s="38" t="s">
        <v>129</v>
      </c>
      <c r="E86" s="39"/>
      <c r="F86" s="39"/>
      <c r="G86" s="39"/>
      <c r="H86" s="39"/>
      <c r="I86" s="39">
        <v>4</v>
      </c>
      <c r="J86" s="39">
        <v>1</v>
      </c>
      <c r="K86" s="39"/>
      <c r="L86" s="39"/>
      <c r="M86" s="39"/>
      <c r="N86" s="39"/>
      <c r="O86" s="39"/>
      <c r="P86" s="39"/>
      <c r="Q86" s="40">
        <v>5</v>
      </c>
    </row>
    <row r="87" spans="2:17" x14ac:dyDescent="0.25">
      <c r="B87" s="12"/>
      <c r="C87" s="13"/>
      <c r="D87" s="41" t="s">
        <v>130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3"/>
    </row>
    <row r="88" spans="2:17" x14ac:dyDescent="0.25">
      <c r="B88" s="12"/>
      <c r="C88" s="13"/>
      <c r="D88" s="44" t="s">
        <v>131</v>
      </c>
      <c r="E88" s="45"/>
      <c r="F88" s="45"/>
      <c r="G88" s="45"/>
      <c r="H88" s="45"/>
      <c r="I88" s="45">
        <v>23.42</v>
      </c>
      <c r="J88" s="45">
        <v>6.18</v>
      </c>
      <c r="K88" s="45"/>
      <c r="L88" s="45"/>
      <c r="M88" s="45"/>
      <c r="N88" s="45"/>
      <c r="O88" s="45"/>
      <c r="P88" s="45"/>
      <c r="Q88" s="46">
        <v>29.6</v>
      </c>
    </row>
    <row r="89" spans="2:17" x14ac:dyDescent="0.25">
      <c r="B89" s="12"/>
      <c r="C89" s="13" t="s">
        <v>31</v>
      </c>
      <c r="D89" s="38" t="s">
        <v>129</v>
      </c>
      <c r="E89" s="39"/>
      <c r="F89" s="39">
        <v>1</v>
      </c>
      <c r="G89" s="39"/>
      <c r="H89" s="39"/>
      <c r="I89" s="39">
        <v>11</v>
      </c>
      <c r="J89" s="39">
        <v>5</v>
      </c>
      <c r="K89" s="39"/>
      <c r="L89" s="39"/>
      <c r="M89" s="39"/>
      <c r="N89" s="39"/>
      <c r="O89" s="39"/>
      <c r="P89" s="39"/>
      <c r="Q89" s="40">
        <v>17</v>
      </c>
    </row>
    <row r="90" spans="2:17" x14ac:dyDescent="0.25">
      <c r="B90" s="12"/>
      <c r="C90" s="13"/>
      <c r="D90" s="41" t="s">
        <v>130</v>
      </c>
      <c r="E90" s="42"/>
      <c r="F90" s="42"/>
      <c r="G90" s="42"/>
      <c r="H90" s="42"/>
      <c r="I90" s="42">
        <v>21</v>
      </c>
      <c r="J90" s="42">
        <v>44</v>
      </c>
      <c r="K90" s="42"/>
      <c r="L90" s="42"/>
      <c r="M90" s="42"/>
      <c r="N90" s="42"/>
      <c r="O90" s="42"/>
      <c r="P90" s="42"/>
      <c r="Q90" s="43">
        <v>65</v>
      </c>
    </row>
    <row r="91" spans="2:17" x14ac:dyDescent="0.25">
      <c r="B91" s="12"/>
      <c r="C91" s="13"/>
      <c r="D91" s="44" t="s">
        <v>131</v>
      </c>
      <c r="E91" s="45"/>
      <c r="F91" s="45">
        <v>3.25</v>
      </c>
      <c r="G91" s="45"/>
      <c r="H91" s="45"/>
      <c r="I91" s="45">
        <v>54.54</v>
      </c>
      <c r="J91" s="45">
        <v>28.81</v>
      </c>
      <c r="K91" s="45"/>
      <c r="L91" s="45"/>
      <c r="M91" s="45"/>
      <c r="N91" s="45"/>
      <c r="O91" s="45"/>
      <c r="P91" s="45"/>
      <c r="Q91" s="46">
        <v>86.6</v>
      </c>
    </row>
    <row r="92" spans="2:17" x14ac:dyDescent="0.25">
      <c r="B92" s="12"/>
      <c r="C92" s="13" t="s">
        <v>32</v>
      </c>
      <c r="D92" s="38" t="s">
        <v>129</v>
      </c>
      <c r="E92" s="39"/>
      <c r="F92" s="39">
        <v>1</v>
      </c>
      <c r="G92" s="39"/>
      <c r="H92" s="39"/>
      <c r="I92" s="39">
        <v>6</v>
      </c>
      <c r="J92" s="39">
        <v>16</v>
      </c>
      <c r="K92" s="39"/>
      <c r="L92" s="39"/>
      <c r="M92" s="39"/>
      <c r="N92" s="39"/>
      <c r="O92" s="39"/>
      <c r="P92" s="39"/>
      <c r="Q92" s="40">
        <v>23</v>
      </c>
    </row>
    <row r="93" spans="2:17" x14ac:dyDescent="0.25">
      <c r="B93" s="12"/>
      <c r="C93" s="13"/>
      <c r="D93" s="41" t="s">
        <v>130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3"/>
    </row>
    <row r="94" spans="2:17" x14ac:dyDescent="0.25">
      <c r="B94" s="12"/>
      <c r="C94" s="13"/>
      <c r="D94" s="44" t="s">
        <v>131</v>
      </c>
      <c r="E94" s="45"/>
      <c r="F94" s="45">
        <v>4.93</v>
      </c>
      <c r="G94" s="45"/>
      <c r="H94" s="45"/>
      <c r="I94" s="45">
        <v>38.020000000000003</v>
      </c>
      <c r="J94" s="45">
        <v>119.71</v>
      </c>
      <c r="K94" s="45"/>
      <c r="L94" s="45"/>
      <c r="M94" s="45"/>
      <c r="N94" s="45"/>
      <c r="O94" s="45"/>
      <c r="P94" s="45"/>
      <c r="Q94" s="46">
        <v>162.66</v>
      </c>
    </row>
    <row r="95" spans="2:17" x14ac:dyDescent="0.25">
      <c r="B95" s="12"/>
      <c r="C95" s="13" t="s">
        <v>33</v>
      </c>
      <c r="D95" s="38" t="s">
        <v>129</v>
      </c>
      <c r="E95" s="39"/>
      <c r="F95" s="39"/>
      <c r="G95" s="39"/>
      <c r="H95" s="39"/>
      <c r="I95" s="39"/>
      <c r="J95" s="39">
        <v>1</v>
      </c>
      <c r="K95" s="39"/>
      <c r="L95" s="39"/>
      <c r="M95" s="39"/>
      <c r="N95" s="39"/>
      <c r="O95" s="39"/>
      <c r="P95" s="39"/>
      <c r="Q95" s="40">
        <v>1</v>
      </c>
    </row>
    <row r="96" spans="2:17" x14ac:dyDescent="0.25">
      <c r="B96" s="12"/>
      <c r="C96" s="13"/>
      <c r="D96" s="41" t="s">
        <v>130</v>
      </c>
      <c r="E96" s="42"/>
      <c r="F96" s="42"/>
      <c r="G96" s="42"/>
      <c r="H96" s="42"/>
      <c r="I96" s="42"/>
      <c r="J96" s="42">
        <v>5.8</v>
      </c>
      <c r="K96" s="42"/>
      <c r="L96" s="42"/>
      <c r="M96" s="42"/>
      <c r="N96" s="42"/>
      <c r="O96" s="42"/>
      <c r="P96" s="42"/>
      <c r="Q96" s="43">
        <v>5.8</v>
      </c>
    </row>
    <row r="97" spans="2:17" x14ac:dyDescent="0.25">
      <c r="B97" s="12"/>
      <c r="C97" s="13"/>
      <c r="D97" s="44" t="s">
        <v>131</v>
      </c>
      <c r="E97" s="45"/>
      <c r="F97" s="45"/>
      <c r="G97" s="45"/>
      <c r="H97" s="45"/>
      <c r="I97" s="45"/>
      <c r="J97" s="45">
        <v>0.63</v>
      </c>
      <c r="K97" s="45"/>
      <c r="L97" s="45"/>
      <c r="M97" s="45"/>
      <c r="N97" s="45"/>
      <c r="O97" s="45"/>
      <c r="P97" s="45"/>
      <c r="Q97" s="46">
        <v>0.63</v>
      </c>
    </row>
    <row r="98" spans="2:17" x14ac:dyDescent="0.25">
      <c r="B98" s="12"/>
      <c r="C98" s="13" t="s">
        <v>34</v>
      </c>
      <c r="D98" s="38" t="s">
        <v>129</v>
      </c>
      <c r="E98" s="39"/>
      <c r="F98" s="39">
        <v>4</v>
      </c>
      <c r="G98" s="39"/>
      <c r="H98" s="39"/>
      <c r="I98" s="39">
        <v>6</v>
      </c>
      <c r="J98" s="39">
        <v>14</v>
      </c>
      <c r="K98" s="39"/>
      <c r="L98" s="39"/>
      <c r="M98" s="39"/>
      <c r="N98" s="39"/>
      <c r="O98" s="39"/>
      <c r="P98" s="39"/>
      <c r="Q98" s="40">
        <v>24</v>
      </c>
    </row>
    <row r="99" spans="2:17" x14ac:dyDescent="0.25">
      <c r="B99" s="12"/>
      <c r="C99" s="13"/>
      <c r="D99" s="41" t="s">
        <v>130</v>
      </c>
      <c r="E99" s="42"/>
      <c r="F99" s="42"/>
      <c r="G99" s="42"/>
      <c r="H99" s="42"/>
      <c r="I99" s="42"/>
      <c r="J99" s="42">
        <v>344</v>
      </c>
      <c r="K99" s="42"/>
      <c r="L99" s="42"/>
      <c r="M99" s="42"/>
      <c r="N99" s="42"/>
      <c r="O99" s="42"/>
      <c r="P99" s="42"/>
      <c r="Q99" s="43">
        <v>344</v>
      </c>
    </row>
    <row r="100" spans="2:17" x14ac:dyDescent="0.25">
      <c r="B100" s="12"/>
      <c r="C100" s="13"/>
      <c r="D100" s="44" t="s">
        <v>131</v>
      </c>
      <c r="E100" s="45"/>
      <c r="F100" s="45">
        <v>6.92</v>
      </c>
      <c r="G100" s="45"/>
      <c r="H100" s="45"/>
      <c r="I100" s="45">
        <v>32.22</v>
      </c>
      <c r="J100" s="45">
        <v>142.81</v>
      </c>
      <c r="K100" s="45"/>
      <c r="L100" s="45"/>
      <c r="M100" s="45"/>
      <c r="N100" s="45"/>
      <c r="O100" s="45"/>
      <c r="P100" s="45"/>
      <c r="Q100" s="46">
        <v>181.95</v>
      </c>
    </row>
    <row r="101" spans="2:17" x14ac:dyDescent="0.25">
      <c r="B101" s="47" t="s">
        <v>157</v>
      </c>
      <c r="C101" s="48"/>
      <c r="D101" s="48"/>
      <c r="E101" s="49"/>
      <c r="F101" s="49">
        <v>20</v>
      </c>
      <c r="G101" s="49"/>
      <c r="H101" s="49"/>
      <c r="I101" s="49">
        <v>119</v>
      </c>
      <c r="J101" s="49">
        <v>128</v>
      </c>
      <c r="K101" s="49"/>
      <c r="L101" s="49"/>
      <c r="M101" s="49"/>
      <c r="N101" s="49"/>
      <c r="O101" s="49"/>
      <c r="P101" s="49"/>
      <c r="Q101" s="50">
        <v>267</v>
      </c>
    </row>
    <row r="102" spans="2:17" x14ac:dyDescent="0.25">
      <c r="B102" s="51" t="s">
        <v>158</v>
      </c>
      <c r="C102" s="52"/>
      <c r="D102" s="52"/>
      <c r="E102" s="53"/>
      <c r="F102" s="53">
        <v>14</v>
      </c>
      <c r="G102" s="53"/>
      <c r="H102" s="53"/>
      <c r="I102" s="53">
        <v>50</v>
      </c>
      <c r="J102" s="53">
        <v>1491.8</v>
      </c>
      <c r="K102" s="53"/>
      <c r="L102" s="53"/>
      <c r="M102" s="53"/>
      <c r="N102" s="53"/>
      <c r="O102" s="53"/>
      <c r="P102" s="53"/>
      <c r="Q102" s="54">
        <v>1555.8</v>
      </c>
    </row>
    <row r="103" spans="2:17" x14ac:dyDescent="0.25">
      <c r="B103" s="55" t="s">
        <v>169</v>
      </c>
      <c r="C103" s="56"/>
      <c r="D103" s="56"/>
      <c r="E103" s="57"/>
      <c r="F103" s="57">
        <v>101.81000000000002</v>
      </c>
      <c r="G103" s="57"/>
      <c r="H103" s="57"/>
      <c r="I103" s="57">
        <v>707.18999999999994</v>
      </c>
      <c r="J103" s="57">
        <v>1126.32</v>
      </c>
      <c r="K103" s="57"/>
      <c r="L103" s="57"/>
      <c r="M103" s="57"/>
      <c r="N103" s="57"/>
      <c r="O103" s="57"/>
      <c r="P103" s="57"/>
      <c r="Q103" s="58">
        <v>1935.3200000000002</v>
      </c>
    </row>
    <row r="104" spans="2:17" x14ac:dyDescent="0.25">
      <c r="B104" s="12" t="s">
        <v>35</v>
      </c>
      <c r="C104" s="13" t="s">
        <v>36</v>
      </c>
      <c r="D104" s="38" t="s">
        <v>129</v>
      </c>
      <c r="E104" s="39"/>
      <c r="F104" s="39"/>
      <c r="G104" s="39">
        <v>5</v>
      </c>
      <c r="H104" s="39"/>
      <c r="I104" s="39"/>
      <c r="J104" s="39">
        <v>9</v>
      </c>
      <c r="K104" s="39">
        <v>2</v>
      </c>
      <c r="L104" s="39"/>
      <c r="M104" s="39"/>
      <c r="N104" s="39">
        <v>4</v>
      </c>
      <c r="O104" s="39"/>
      <c r="P104" s="39">
        <v>24</v>
      </c>
      <c r="Q104" s="40">
        <v>44</v>
      </c>
    </row>
    <row r="105" spans="2:17" x14ac:dyDescent="0.25">
      <c r="B105" s="12"/>
      <c r="C105" s="13"/>
      <c r="D105" s="41" t="s">
        <v>130</v>
      </c>
      <c r="E105" s="42">
        <v>3113</v>
      </c>
      <c r="F105" s="42"/>
      <c r="G105" s="42">
        <v>252</v>
      </c>
      <c r="H105" s="42"/>
      <c r="I105" s="42"/>
      <c r="J105" s="42"/>
      <c r="K105" s="42"/>
      <c r="L105" s="42"/>
      <c r="M105" s="42"/>
      <c r="N105" s="42"/>
      <c r="O105" s="42"/>
      <c r="P105" s="42">
        <v>24</v>
      </c>
      <c r="Q105" s="43">
        <v>3389</v>
      </c>
    </row>
    <row r="106" spans="2:17" x14ac:dyDescent="0.25">
      <c r="B106" s="12"/>
      <c r="C106" s="13"/>
      <c r="D106" s="44" t="s">
        <v>131</v>
      </c>
      <c r="E106" s="45">
        <v>823</v>
      </c>
      <c r="F106" s="45"/>
      <c r="G106" s="45">
        <v>5</v>
      </c>
      <c r="H106" s="45"/>
      <c r="I106" s="45"/>
      <c r="J106" s="45">
        <v>42</v>
      </c>
      <c r="K106" s="45">
        <v>16</v>
      </c>
      <c r="L106" s="45"/>
      <c r="M106" s="45"/>
      <c r="N106" s="45">
        <v>16</v>
      </c>
      <c r="O106" s="45"/>
      <c r="P106" s="45">
        <v>134</v>
      </c>
      <c r="Q106" s="46">
        <v>1036</v>
      </c>
    </row>
    <row r="107" spans="2:17" x14ac:dyDescent="0.25">
      <c r="B107" s="12"/>
      <c r="C107" s="13" t="s">
        <v>37</v>
      </c>
      <c r="D107" s="38" t="s">
        <v>129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>
        <v>6</v>
      </c>
      <c r="O107" s="39"/>
      <c r="P107" s="39">
        <v>15</v>
      </c>
      <c r="Q107" s="40">
        <v>21</v>
      </c>
    </row>
    <row r="108" spans="2:17" x14ac:dyDescent="0.25">
      <c r="B108" s="12"/>
      <c r="C108" s="13"/>
      <c r="D108" s="41" t="s">
        <v>130</v>
      </c>
      <c r="E108" s="42">
        <v>3070</v>
      </c>
      <c r="F108" s="42"/>
      <c r="G108" s="42"/>
      <c r="H108" s="42"/>
      <c r="I108" s="42"/>
      <c r="J108" s="42"/>
      <c r="K108" s="42"/>
      <c r="L108" s="42"/>
      <c r="M108" s="42"/>
      <c r="N108" s="42">
        <v>212</v>
      </c>
      <c r="O108" s="42"/>
      <c r="P108" s="42">
        <v>1716</v>
      </c>
      <c r="Q108" s="43">
        <v>4998</v>
      </c>
    </row>
    <row r="109" spans="2:17" x14ac:dyDescent="0.25">
      <c r="B109" s="12"/>
      <c r="C109" s="13"/>
      <c r="D109" s="44" t="s">
        <v>131</v>
      </c>
      <c r="E109" s="45">
        <v>2432</v>
      </c>
      <c r="F109" s="45"/>
      <c r="G109" s="45"/>
      <c r="H109" s="45"/>
      <c r="I109" s="45"/>
      <c r="J109" s="45"/>
      <c r="K109" s="45"/>
      <c r="L109" s="45"/>
      <c r="M109" s="45"/>
      <c r="N109" s="45">
        <v>30</v>
      </c>
      <c r="O109" s="45"/>
      <c r="P109" s="45">
        <v>295</v>
      </c>
      <c r="Q109" s="46">
        <v>2757</v>
      </c>
    </row>
    <row r="110" spans="2:17" x14ac:dyDescent="0.25">
      <c r="B110" s="12"/>
      <c r="C110" s="13" t="s">
        <v>38</v>
      </c>
      <c r="D110" s="38" t="s">
        <v>129</v>
      </c>
      <c r="E110" s="39"/>
      <c r="F110" s="39"/>
      <c r="G110" s="39">
        <v>3</v>
      </c>
      <c r="H110" s="39"/>
      <c r="I110" s="39"/>
      <c r="J110" s="39">
        <v>7</v>
      </c>
      <c r="K110" s="39">
        <v>1</v>
      </c>
      <c r="L110" s="39"/>
      <c r="M110" s="39"/>
      <c r="N110" s="39">
        <v>1</v>
      </c>
      <c r="O110" s="39"/>
      <c r="P110" s="39">
        <v>32</v>
      </c>
      <c r="Q110" s="40">
        <v>44</v>
      </c>
    </row>
    <row r="111" spans="2:17" x14ac:dyDescent="0.25">
      <c r="B111" s="12"/>
      <c r="C111" s="13"/>
      <c r="D111" s="41" t="s">
        <v>130</v>
      </c>
      <c r="E111" s="42">
        <v>17439</v>
      </c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>
        <v>24</v>
      </c>
      <c r="Q111" s="43">
        <v>17463</v>
      </c>
    </row>
    <row r="112" spans="2:17" x14ac:dyDescent="0.25">
      <c r="B112" s="12"/>
      <c r="C112" s="13"/>
      <c r="D112" s="44" t="s">
        <v>131</v>
      </c>
      <c r="E112" s="45">
        <v>2693</v>
      </c>
      <c r="F112" s="45"/>
      <c r="G112" s="45">
        <v>6</v>
      </c>
      <c r="H112" s="45"/>
      <c r="I112" s="45"/>
      <c r="J112" s="45">
        <v>38</v>
      </c>
      <c r="K112" s="45">
        <v>8</v>
      </c>
      <c r="L112" s="45"/>
      <c r="M112" s="45"/>
      <c r="N112" s="45">
        <v>7</v>
      </c>
      <c r="O112" s="45"/>
      <c r="P112" s="45">
        <v>192</v>
      </c>
      <c r="Q112" s="46">
        <v>2944</v>
      </c>
    </row>
    <row r="113" spans="2:17" x14ac:dyDescent="0.25">
      <c r="B113" s="12"/>
      <c r="C113" s="13" t="s">
        <v>39</v>
      </c>
      <c r="D113" s="38" t="s">
        <v>129</v>
      </c>
      <c r="E113" s="39"/>
      <c r="F113" s="39"/>
      <c r="G113" s="39">
        <v>5</v>
      </c>
      <c r="H113" s="39"/>
      <c r="I113" s="39"/>
      <c r="J113" s="39">
        <v>7</v>
      </c>
      <c r="K113" s="39">
        <v>1</v>
      </c>
      <c r="L113" s="39"/>
      <c r="M113" s="39"/>
      <c r="N113" s="39"/>
      <c r="O113" s="39"/>
      <c r="P113" s="39">
        <v>35</v>
      </c>
      <c r="Q113" s="40">
        <v>48</v>
      </c>
    </row>
    <row r="114" spans="2:17" x14ac:dyDescent="0.25">
      <c r="B114" s="12"/>
      <c r="C114" s="13"/>
      <c r="D114" s="41" t="s">
        <v>130</v>
      </c>
      <c r="E114" s="42">
        <v>8422</v>
      </c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>
        <v>49</v>
      </c>
      <c r="Q114" s="43">
        <v>8471</v>
      </c>
    </row>
    <row r="115" spans="2:17" x14ac:dyDescent="0.25">
      <c r="B115" s="12"/>
      <c r="C115" s="13"/>
      <c r="D115" s="44" t="s">
        <v>131</v>
      </c>
      <c r="E115" s="45">
        <v>1700</v>
      </c>
      <c r="F115" s="45"/>
      <c r="G115" s="45">
        <v>16</v>
      </c>
      <c r="H115" s="45"/>
      <c r="I115" s="45"/>
      <c r="J115" s="45">
        <v>48</v>
      </c>
      <c r="K115" s="45">
        <v>19</v>
      </c>
      <c r="L115" s="45"/>
      <c r="M115" s="45"/>
      <c r="N115" s="45"/>
      <c r="O115" s="45"/>
      <c r="P115" s="45">
        <v>323</v>
      </c>
      <c r="Q115" s="46">
        <v>2106</v>
      </c>
    </row>
    <row r="116" spans="2:17" x14ac:dyDescent="0.25">
      <c r="B116" s="12"/>
      <c r="C116" s="13" t="s">
        <v>40</v>
      </c>
      <c r="D116" s="38" t="s">
        <v>129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>
        <v>12</v>
      </c>
      <c r="Q116" s="40">
        <v>12</v>
      </c>
    </row>
    <row r="117" spans="2:17" x14ac:dyDescent="0.25">
      <c r="B117" s="12"/>
      <c r="C117" s="13"/>
      <c r="D117" s="41" t="s">
        <v>130</v>
      </c>
      <c r="E117" s="42">
        <v>6014</v>
      </c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>
        <v>40</v>
      </c>
      <c r="Q117" s="43">
        <v>6054</v>
      </c>
    </row>
    <row r="118" spans="2:17" x14ac:dyDescent="0.25">
      <c r="B118" s="12"/>
      <c r="C118" s="13"/>
      <c r="D118" s="44" t="s">
        <v>131</v>
      </c>
      <c r="E118" s="45">
        <v>2457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v>91</v>
      </c>
      <c r="Q118" s="46">
        <v>2548</v>
      </c>
    </row>
    <row r="119" spans="2:17" x14ac:dyDescent="0.25">
      <c r="B119" s="47" t="s">
        <v>154</v>
      </c>
      <c r="C119" s="48"/>
      <c r="D119" s="48"/>
      <c r="E119" s="49"/>
      <c r="F119" s="49"/>
      <c r="G119" s="49">
        <v>13</v>
      </c>
      <c r="H119" s="49"/>
      <c r="I119" s="49"/>
      <c r="J119" s="49">
        <v>23</v>
      </c>
      <c r="K119" s="49">
        <v>4</v>
      </c>
      <c r="L119" s="49"/>
      <c r="M119" s="49"/>
      <c r="N119" s="49">
        <v>11</v>
      </c>
      <c r="O119" s="49"/>
      <c r="P119" s="49">
        <v>118</v>
      </c>
      <c r="Q119" s="50">
        <v>169</v>
      </c>
    </row>
    <row r="120" spans="2:17" x14ac:dyDescent="0.25">
      <c r="B120" s="51" t="s">
        <v>155</v>
      </c>
      <c r="C120" s="52"/>
      <c r="D120" s="52"/>
      <c r="E120" s="53">
        <v>38058</v>
      </c>
      <c r="F120" s="53"/>
      <c r="G120" s="53">
        <v>252</v>
      </c>
      <c r="H120" s="53"/>
      <c r="I120" s="53"/>
      <c r="J120" s="53"/>
      <c r="K120" s="53"/>
      <c r="L120" s="53"/>
      <c r="M120" s="53"/>
      <c r="N120" s="53">
        <v>212</v>
      </c>
      <c r="O120" s="53"/>
      <c r="P120" s="53">
        <v>1853</v>
      </c>
      <c r="Q120" s="54">
        <v>40375</v>
      </c>
    </row>
    <row r="121" spans="2:17" x14ac:dyDescent="0.25">
      <c r="B121" s="55" t="s">
        <v>156</v>
      </c>
      <c r="C121" s="56"/>
      <c r="D121" s="56"/>
      <c r="E121" s="57">
        <v>10105</v>
      </c>
      <c r="F121" s="57"/>
      <c r="G121" s="57">
        <v>27</v>
      </c>
      <c r="H121" s="57"/>
      <c r="I121" s="57"/>
      <c r="J121" s="57">
        <v>128</v>
      </c>
      <c r="K121" s="57">
        <v>43</v>
      </c>
      <c r="L121" s="57"/>
      <c r="M121" s="57"/>
      <c r="N121" s="57">
        <v>53</v>
      </c>
      <c r="O121" s="57"/>
      <c r="P121" s="57">
        <v>1035</v>
      </c>
      <c r="Q121" s="58">
        <v>11391</v>
      </c>
    </row>
    <row r="122" spans="2:17" x14ac:dyDescent="0.25">
      <c r="B122" s="12" t="s">
        <v>42</v>
      </c>
      <c r="C122" s="13" t="s">
        <v>43</v>
      </c>
      <c r="D122" s="38" t="s">
        <v>129</v>
      </c>
      <c r="E122" s="39">
        <v>53</v>
      </c>
      <c r="F122" s="39">
        <v>17</v>
      </c>
      <c r="G122" s="39">
        <v>4</v>
      </c>
      <c r="H122" s="39"/>
      <c r="I122" s="39">
        <v>4</v>
      </c>
      <c r="J122" s="39"/>
      <c r="K122" s="39"/>
      <c r="L122" s="39"/>
      <c r="M122" s="39"/>
      <c r="N122" s="39">
        <v>5</v>
      </c>
      <c r="O122" s="39"/>
      <c r="P122" s="39"/>
      <c r="Q122" s="40">
        <v>83</v>
      </c>
    </row>
    <row r="123" spans="2:17" x14ac:dyDescent="0.25">
      <c r="B123" s="12"/>
      <c r="C123" s="13"/>
      <c r="D123" s="41" t="s">
        <v>130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3"/>
    </row>
    <row r="124" spans="2:17" x14ac:dyDescent="0.25">
      <c r="B124" s="12"/>
      <c r="C124" s="13"/>
      <c r="D124" s="44" t="s">
        <v>131</v>
      </c>
      <c r="E124" s="45">
        <v>857</v>
      </c>
      <c r="F124" s="45">
        <v>158.30000000000001</v>
      </c>
      <c r="G124" s="45">
        <v>29.3</v>
      </c>
      <c r="H124" s="45"/>
      <c r="I124" s="45">
        <v>33.1</v>
      </c>
      <c r="J124" s="45"/>
      <c r="K124" s="45"/>
      <c r="L124" s="45"/>
      <c r="M124" s="45"/>
      <c r="N124" s="45">
        <v>60.1</v>
      </c>
      <c r="O124" s="45"/>
      <c r="P124" s="45"/>
      <c r="Q124" s="46">
        <v>1137.7999999999997</v>
      </c>
    </row>
    <row r="125" spans="2:17" x14ac:dyDescent="0.25">
      <c r="B125" s="12"/>
      <c r="C125" s="13" t="s">
        <v>176</v>
      </c>
      <c r="D125" s="38" t="s">
        <v>129</v>
      </c>
      <c r="E125" s="39">
        <v>43</v>
      </c>
      <c r="F125" s="39">
        <v>5</v>
      </c>
      <c r="G125" s="39">
        <v>2</v>
      </c>
      <c r="H125" s="39"/>
      <c r="I125" s="39">
        <v>4</v>
      </c>
      <c r="J125" s="39"/>
      <c r="K125" s="39"/>
      <c r="L125" s="39"/>
      <c r="M125" s="39"/>
      <c r="N125" s="39">
        <v>10</v>
      </c>
      <c r="O125" s="39"/>
      <c r="P125" s="39"/>
      <c r="Q125" s="40">
        <v>64</v>
      </c>
    </row>
    <row r="126" spans="2:17" x14ac:dyDescent="0.25">
      <c r="B126" s="12"/>
      <c r="C126" s="13"/>
      <c r="D126" s="41" t="s">
        <v>130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3"/>
    </row>
    <row r="127" spans="2:17" x14ac:dyDescent="0.25">
      <c r="B127" s="12"/>
      <c r="C127" s="13"/>
      <c r="D127" s="44" t="s">
        <v>131</v>
      </c>
      <c r="E127" s="45">
        <v>639.4</v>
      </c>
      <c r="F127" s="45">
        <v>62.5</v>
      </c>
      <c r="G127" s="45">
        <v>10.7</v>
      </c>
      <c r="H127" s="45"/>
      <c r="I127" s="45">
        <v>24.8</v>
      </c>
      <c r="J127" s="45"/>
      <c r="K127" s="45"/>
      <c r="L127" s="45"/>
      <c r="M127" s="45"/>
      <c r="N127" s="45">
        <v>96.8</v>
      </c>
      <c r="O127" s="45"/>
      <c r="P127" s="45"/>
      <c r="Q127" s="46">
        <v>834.19999999999993</v>
      </c>
    </row>
    <row r="128" spans="2:17" x14ac:dyDescent="0.25">
      <c r="B128" s="12"/>
      <c r="C128" s="13" t="s">
        <v>177</v>
      </c>
      <c r="D128" s="38" t="s">
        <v>129</v>
      </c>
      <c r="E128" s="39">
        <v>76</v>
      </c>
      <c r="F128" s="39">
        <v>15</v>
      </c>
      <c r="G128" s="39">
        <v>12</v>
      </c>
      <c r="H128" s="39"/>
      <c r="I128" s="39">
        <v>19</v>
      </c>
      <c r="J128" s="39"/>
      <c r="K128" s="39"/>
      <c r="L128" s="39"/>
      <c r="M128" s="39"/>
      <c r="N128" s="39">
        <v>20</v>
      </c>
      <c r="O128" s="39"/>
      <c r="P128" s="39"/>
      <c r="Q128" s="40">
        <v>142</v>
      </c>
    </row>
    <row r="129" spans="2:17" x14ac:dyDescent="0.25">
      <c r="B129" s="12"/>
      <c r="C129" s="13"/>
      <c r="D129" s="41" t="s">
        <v>130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3"/>
    </row>
    <row r="130" spans="2:17" x14ac:dyDescent="0.25">
      <c r="B130" s="12"/>
      <c r="C130" s="13"/>
      <c r="D130" s="44" t="s">
        <v>131</v>
      </c>
      <c r="E130" s="45">
        <v>876.3</v>
      </c>
      <c r="F130" s="45">
        <v>318.3</v>
      </c>
      <c r="G130" s="45">
        <v>80.8</v>
      </c>
      <c r="H130" s="45"/>
      <c r="I130" s="45">
        <v>410.6</v>
      </c>
      <c r="J130" s="45"/>
      <c r="K130" s="45"/>
      <c r="L130" s="45"/>
      <c r="M130" s="45"/>
      <c r="N130" s="45">
        <v>720.9</v>
      </c>
      <c r="O130" s="45"/>
      <c r="P130" s="45"/>
      <c r="Q130" s="46">
        <v>2406.9</v>
      </c>
    </row>
    <row r="131" spans="2:17" x14ac:dyDescent="0.25">
      <c r="B131" s="12"/>
      <c r="C131" s="13" t="s">
        <v>46</v>
      </c>
      <c r="D131" s="38" t="s">
        <v>129</v>
      </c>
      <c r="E131" s="39">
        <v>14</v>
      </c>
      <c r="F131" s="39">
        <v>2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40">
        <v>16</v>
      </c>
    </row>
    <row r="132" spans="2:17" x14ac:dyDescent="0.25">
      <c r="B132" s="12"/>
      <c r="C132" s="13"/>
      <c r="D132" s="41" t="s">
        <v>130</v>
      </c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3"/>
    </row>
    <row r="133" spans="2:17" x14ac:dyDescent="0.25">
      <c r="B133" s="12"/>
      <c r="C133" s="13"/>
      <c r="D133" s="44" t="s">
        <v>131</v>
      </c>
      <c r="E133" s="45">
        <v>522.1</v>
      </c>
      <c r="F133" s="45">
        <v>84.8</v>
      </c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6">
        <v>606.9</v>
      </c>
    </row>
    <row r="134" spans="2:17" x14ac:dyDescent="0.25">
      <c r="B134" s="47" t="s">
        <v>152</v>
      </c>
      <c r="C134" s="48"/>
      <c r="D134" s="48"/>
      <c r="E134" s="49">
        <v>186</v>
      </c>
      <c r="F134" s="49">
        <v>39</v>
      </c>
      <c r="G134" s="49">
        <v>18</v>
      </c>
      <c r="H134" s="49"/>
      <c r="I134" s="49">
        <v>27</v>
      </c>
      <c r="J134" s="49"/>
      <c r="K134" s="49"/>
      <c r="L134" s="49"/>
      <c r="M134" s="49"/>
      <c r="N134" s="49">
        <v>35</v>
      </c>
      <c r="O134" s="49"/>
      <c r="P134" s="49"/>
      <c r="Q134" s="50">
        <v>305</v>
      </c>
    </row>
    <row r="135" spans="2:17" x14ac:dyDescent="0.25">
      <c r="B135" s="51" t="s">
        <v>153</v>
      </c>
      <c r="C135" s="52"/>
      <c r="D135" s="52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4"/>
    </row>
    <row r="136" spans="2:17" x14ac:dyDescent="0.25">
      <c r="B136" s="55" t="s">
        <v>170</v>
      </c>
      <c r="C136" s="56"/>
      <c r="D136" s="56"/>
      <c r="E136" s="57">
        <v>2894.7999999999997</v>
      </c>
      <c r="F136" s="57">
        <v>623.9</v>
      </c>
      <c r="G136" s="57">
        <v>120.8</v>
      </c>
      <c r="H136" s="57"/>
      <c r="I136" s="57">
        <v>468.5</v>
      </c>
      <c r="J136" s="57"/>
      <c r="K136" s="57"/>
      <c r="L136" s="57"/>
      <c r="M136" s="57"/>
      <c r="N136" s="57">
        <v>877.8</v>
      </c>
      <c r="O136" s="57"/>
      <c r="P136" s="57"/>
      <c r="Q136" s="58">
        <v>4985.7999999999993</v>
      </c>
    </row>
    <row r="137" spans="2:17" x14ac:dyDescent="0.25">
      <c r="B137" s="12" t="s">
        <v>48</v>
      </c>
      <c r="C137" s="13" t="s">
        <v>49</v>
      </c>
      <c r="D137" s="38" t="s">
        <v>129</v>
      </c>
      <c r="E137" s="39"/>
      <c r="F137" s="39"/>
      <c r="G137" s="39"/>
      <c r="H137" s="39"/>
      <c r="I137" s="39">
        <v>3</v>
      </c>
      <c r="J137" s="39">
        <v>86</v>
      </c>
      <c r="K137" s="39"/>
      <c r="L137" s="39"/>
      <c r="M137" s="39"/>
      <c r="N137" s="39">
        <v>15</v>
      </c>
      <c r="O137" s="39"/>
      <c r="P137" s="39">
        <v>1</v>
      </c>
      <c r="Q137" s="40">
        <v>105</v>
      </c>
    </row>
    <row r="138" spans="2:17" x14ac:dyDescent="0.25">
      <c r="B138" s="12"/>
      <c r="C138" s="13"/>
      <c r="D138" s="41" t="s">
        <v>130</v>
      </c>
      <c r="E138" s="42">
        <v>44668.800000000003</v>
      </c>
      <c r="F138" s="42"/>
      <c r="G138" s="42"/>
      <c r="H138" s="42"/>
      <c r="I138" s="42"/>
      <c r="J138" s="42">
        <v>2156.58</v>
      </c>
      <c r="K138" s="42"/>
      <c r="L138" s="42"/>
      <c r="M138" s="42"/>
      <c r="N138" s="42"/>
      <c r="O138" s="42"/>
      <c r="P138" s="42"/>
      <c r="Q138" s="43">
        <v>46825.380000000005</v>
      </c>
    </row>
    <row r="139" spans="2:17" x14ac:dyDescent="0.25">
      <c r="B139" s="12"/>
      <c r="C139" s="13"/>
      <c r="D139" s="44" t="s">
        <v>131</v>
      </c>
      <c r="E139" s="45">
        <v>7040.9</v>
      </c>
      <c r="F139" s="45"/>
      <c r="G139" s="45"/>
      <c r="H139" s="45"/>
      <c r="I139" s="45">
        <v>14.13</v>
      </c>
      <c r="J139" s="45">
        <v>18.47</v>
      </c>
      <c r="K139" s="45"/>
      <c r="L139" s="45"/>
      <c r="M139" s="45"/>
      <c r="N139" s="45">
        <v>171.52</v>
      </c>
      <c r="O139" s="45"/>
      <c r="P139" s="45">
        <v>1.03</v>
      </c>
      <c r="Q139" s="46">
        <v>7246.05</v>
      </c>
    </row>
    <row r="140" spans="2:17" x14ac:dyDescent="0.25">
      <c r="B140" s="12"/>
      <c r="C140" s="13" t="s">
        <v>50</v>
      </c>
      <c r="D140" s="38" t="s">
        <v>129</v>
      </c>
      <c r="E140" s="39"/>
      <c r="F140" s="39">
        <v>2</v>
      </c>
      <c r="G140" s="39">
        <v>1</v>
      </c>
      <c r="H140" s="39"/>
      <c r="I140" s="39">
        <v>33</v>
      </c>
      <c r="J140" s="39">
        <v>195</v>
      </c>
      <c r="K140" s="39"/>
      <c r="L140" s="39"/>
      <c r="M140" s="39"/>
      <c r="N140" s="39">
        <v>30</v>
      </c>
      <c r="O140" s="39">
        <v>13</v>
      </c>
      <c r="P140" s="39">
        <v>38</v>
      </c>
      <c r="Q140" s="40">
        <v>312</v>
      </c>
    </row>
    <row r="141" spans="2:17" x14ac:dyDescent="0.25">
      <c r="B141" s="12"/>
      <c r="C141" s="13"/>
      <c r="D141" s="41" t="s">
        <v>130</v>
      </c>
      <c r="E141" s="42">
        <v>30485</v>
      </c>
      <c r="F141" s="42"/>
      <c r="G141" s="42"/>
      <c r="H141" s="42"/>
      <c r="I141" s="42">
        <v>84.16</v>
      </c>
      <c r="J141" s="42">
        <v>5570.13</v>
      </c>
      <c r="K141" s="42"/>
      <c r="L141" s="42"/>
      <c r="M141" s="42"/>
      <c r="N141" s="42"/>
      <c r="O141" s="42"/>
      <c r="P141" s="42">
        <v>22.8</v>
      </c>
      <c r="Q141" s="43">
        <v>36162.090000000004</v>
      </c>
    </row>
    <row r="142" spans="2:17" x14ac:dyDescent="0.25">
      <c r="B142" s="12"/>
      <c r="C142" s="13"/>
      <c r="D142" s="44" t="s">
        <v>131</v>
      </c>
      <c r="E142" s="45">
        <v>7762</v>
      </c>
      <c r="F142" s="45"/>
      <c r="G142" s="45">
        <v>3.45</v>
      </c>
      <c r="H142" s="45"/>
      <c r="I142" s="45">
        <v>235.27</v>
      </c>
      <c r="J142" s="45">
        <v>30.82</v>
      </c>
      <c r="K142" s="45"/>
      <c r="L142" s="45"/>
      <c r="M142" s="45"/>
      <c r="N142" s="45">
        <v>196.45</v>
      </c>
      <c r="O142" s="45">
        <v>81.08</v>
      </c>
      <c r="P142" s="45">
        <v>294.36</v>
      </c>
      <c r="Q142" s="46">
        <v>8603.43</v>
      </c>
    </row>
    <row r="143" spans="2:17" x14ac:dyDescent="0.25">
      <c r="B143" s="47" t="s">
        <v>150</v>
      </c>
      <c r="C143" s="48"/>
      <c r="D143" s="48"/>
      <c r="E143" s="49"/>
      <c r="F143" s="49">
        <v>2</v>
      </c>
      <c r="G143" s="49">
        <v>1</v>
      </c>
      <c r="H143" s="49"/>
      <c r="I143" s="49">
        <v>36</v>
      </c>
      <c r="J143" s="49">
        <v>281</v>
      </c>
      <c r="K143" s="49"/>
      <c r="L143" s="49"/>
      <c r="M143" s="49"/>
      <c r="N143" s="49">
        <v>45</v>
      </c>
      <c r="O143" s="49">
        <v>13</v>
      </c>
      <c r="P143" s="49">
        <v>39</v>
      </c>
      <c r="Q143" s="50">
        <v>417</v>
      </c>
    </row>
    <row r="144" spans="2:17" x14ac:dyDescent="0.25">
      <c r="B144" s="51" t="s">
        <v>151</v>
      </c>
      <c r="C144" s="52"/>
      <c r="D144" s="52"/>
      <c r="E144" s="53">
        <v>75153.8</v>
      </c>
      <c r="F144" s="53"/>
      <c r="G144" s="53"/>
      <c r="H144" s="53"/>
      <c r="I144" s="53">
        <v>84.16</v>
      </c>
      <c r="J144" s="53">
        <v>7726.71</v>
      </c>
      <c r="K144" s="53"/>
      <c r="L144" s="53"/>
      <c r="M144" s="53"/>
      <c r="N144" s="53"/>
      <c r="O144" s="53"/>
      <c r="P144" s="53">
        <v>22.8</v>
      </c>
      <c r="Q144" s="54">
        <v>82987.47</v>
      </c>
    </row>
    <row r="145" spans="2:17" x14ac:dyDescent="0.25">
      <c r="B145" s="55" t="s">
        <v>171</v>
      </c>
      <c r="C145" s="56"/>
      <c r="D145" s="56"/>
      <c r="E145" s="57">
        <v>14802.9</v>
      </c>
      <c r="F145" s="57"/>
      <c r="G145" s="57">
        <v>3.45</v>
      </c>
      <c r="H145" s="57"/>
      <c r="I145" s="57">
        <v>249.4</v>
      </c>
      <c r="J145" s="57">
        <v>49.29</v>
      </c>
      <c r="K145" s="57"/>
      <c r="L145" s="57"/>
      <c r="M145" s="57"/>
      <c r="N145" s="57">
        <v>367.97</v>
      </c>
      <c r="O145" s="57">
        <v>81.08</v>
      </c>
      <c r="P145" s="57">
        <v>295.39</v>
      </c>
      <c r="Q145" s="58">
        <v>15849.48</v>
      </c>
    </row>
    <row r="146" spans="2:17" x14ac:dyDescent="0.25">
      <c r="B146" s="12" t="s">
        <v>52</v>
      </c>
      <c r="C146" s="13" t="s">
        <v>178</v>
      </c>
      <c r="D146" s="38" t="s">
        <v>129</v>
      </c>
      <c r="E146" s="39"/>
      <c r="F146" s="39">
        <v>6</v>
      </c>
      <c r="G146" s="39">
        <v>1</v>
      </c>
      <c r="H146" s="39">
        <v>1</v>
      </c>
      <c r="I146" s="39">
        <v>24</v>
      </c>
      <c r="J146" s="39">
        <v>11</v>
      </c>
      <c r="K146" s="39"/>
      <c r="L146" s="39"/>
      <c r="M146" s="39"/>
      <c r="N146" s="39">
        <v>16</v>
      </c>
      <c r="O146" s="39"/>
      <c r="P146" s="39">
        <v>41</v>
      </c>
      <c r="Q146" s="40">
        <v>100</v>
      </c>
    </row>
    <row r="147" spans="2:17" x14ac:dyDescent="0.25">
      <c r="B147" s="12"/>
      <c r="C147" s="13"/>
      <c r="D147" s="41" t="s">
        <v>130</v>
      </c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3"/>
    </row>
    <row r="148" spans="2:17" x14ac:dyDescent="0.25">
      <c r="B148" s="12"/>
      <c r="C148" s="13"/>
      <c r="D148" s="44" t="s">
        <v>131</v>
      </c>
      <c r="E148" s="45"/>
      <c r="F148" s="45">
        <v>21.6</v>
      </c>
      <c r="G148" s="45">
        <v>9</v>
      </c>
      <c r="H148" s="45">
        <v>11</v>
      </c>
      <c r="I148" s="45">
        <v>146.19999999999999</v>
      </c>
      <c r="J148" s="45">
        <v>76.599999999999994</v>
      </c>
      <c r="K148" s="45"/>
      <c r="L148" s="45"/>
      <c r="M148" s="45"/>
      <c r="N148" s="45">
        <v>51.66</v>
      </c>
      <c r="O148" s="45"/>
      <c r="P148" s="45">
        <v>155.99</v>
      </c>
      <c r="Q148" s="46">
        <v>472.04999999999995</v>
      </c>
    </row>
    <row r="149" spans="2:17" x14ac:dyDescent="0.25">
      <c r="B149" s="12"/>
      <c r="C149" s="13" t="s">
        <v>54</v>
      </c>
      <c r="D149" s="38" t="s">
        <v>129</v>
      </c>
      <c r="E149" s="39"/>
      <c r="F149" s="39">
        <v>17</v>
      </c>
      <c r="G149" s="39">
        <v>1</v>
      </c>
      <c r="H149" s="39">
        <v>17</v>
      </c>
      <c r="I149" s="39">
        <v>48</v>
      </c>
      <c r="J149" s="39">
        <v>7</v>
      </c>
      <c r="K149" s="39"/>
      <c r="L149" s="39"/>
      <c r="M149" s="39"/>
      <c r="N149" s="39">
        <v>34</v>
      </c>
      <c r="O149" s="39"/>
      <c r="P149" s="39">
        <v>91</v>
      </c>
      <c r="Q149" s="40">
        <v>215</v>
      </c>
    </row>
    <row r="150" spans="2:17" x14ac:dyDescent="0.25">
      <c r="B150" s="12"/>
      <c r="C150" s="13"/>
      <c r="D150" s="41" t="s">
        <v>130</v>
      </c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3"/>
    </row>
    <row r="151" spans="2:17" x14ac:dyDescent="0.25">
      <c r="B151" s="12"/>
      <c r="C151" s="13"/>
      <c r="D151" s="44" t="s">
        <v>131</v>
      </c>
      <c r="E151" s="45"/>
      <c r="F151" s="45">
        <v>50.4</v>
      </c>
      <c r="G151" s="45">
        <v>2.6</v>
      </c>
      <c r="H151" s="45">
        <v>23.7</v>
      </c>
      <c r="I151" s="45">
        <v>370.9</v>
      </c>
      <c r="J151" s="45">
        <v>26.4</v>
      </c>
      <c r="K151" s="45"/>
      <c r="L151" s="45"/>
      <c r="M151" s="45"/>
      <c r="N151" s="45">
        <v>95.37</v>
      </c>
      <c r="O151" s="45"/>
      <c r="P151" s="45">
        <v>513.94000000000005</v>
      </c>
      <c r="Q151" s="46">
        <v>1083.31</v>
      </c>
    </row>
    <row r="152" spans="2:17" x14ac:dyDescent="0.25">
      <c r="B152" s="12"/>
      <c r="C152" s="13" t="s">
        <v>179</v>
      </c>
      <c r="D152" s="38" t="s">
        <v>129</v>
      </c>
      <c r="E152" s="39"/>
      <c r="F152" s="39">
        <v>4</v>
      </c>
      <c r="G152" s="39">
        <v>1</v>
      </c>
      <c r="H152" s="39">
        <v>1</v>
      </c>
      <c r="I152" s="39">
        <v>18</v>
      </c>
      <c r="J152" s="39"/>
      <c r="K152" s="39"/>
      <c r="L152" s="39"/>
      <c r="M152" s="39"/>
      <c r="N152" s="39">
        <v>29</v>
      </c>
      <c r="O152" s="39"/>
      <c r="P152" s="39">
        <v>56</v>
      </c>
      <c r="Q152" s="40">
        <v>109</v>
      </c>
    </row>
    <row r="153" spans="2:17" x14ac:dyDescent="0.25">
      <c r="B153" s="12"/>
      <c r="C153" s="13"/>
      <c r="D153" s="41" t="s">
        <v>130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3"/>
    </row>
    <row r="154" spans="2:17" x14ac:dyDescent="0.25">
      <c r="B154" s="12"/>
      <c r="C154" s="13"/>
      <c r="D154" s="44" t="s">
        <v>131</v>
      </c>
      <c r="E154" s="45"/>
      <c r="F154" s="45">
        <v>17.899999999999999</v>
      </c>
      <c r="G154" s="45">
        <v>3.4</v>
      </c>
      <c r="H154" s="45">
        <v>0.4</v>
      </c>
      <c r="I154" s="45">
        <v>111.5</v>
      </c>
      <c r="J154" s="45"/>
      <c r="K154" s="45"/>
      <c r="L154" s="45"/>
      <c r="M154" s="45"/>
      <c r="N154" s="45">
        <v>436.91</v>
      </c>
      <c r="O154" s="45"/>
      <c r="P154" s="45">
        <v>356.8</v>
      </c>
      <c r="Q154" s="46">
        <v>926.91000000000008</v>
      </c>
    </row>
    <row r="155" spans="2:17" x14ac:dyDescent="0.25">
      <c r="B155" s="12"/>
      <c r="C155" s="13" t="s">
        <v>56</v>
      </c>
      <c r="D155" s="38" t="s">
        <v>129</v>
      </c>
      <c r="E155" s="39"/>
      <c r="F155" s="39">
        <v>12</v>
      </c>
      <c r="G155" s="39"/>
      <c r="H155" s="39">
        <v>5</v>
      </c>
      <c r="I155" s="39">
        <v>43</v>
      </c>
      <c r="J155" s="39">
        <v>1</v>
      </c>
      <c r="K155" s="39"/>
      <c r="L155" s="39"/>
      <c r="M155" s="39"/>
      <c r="N155" s="39">
        <v>20</v>
      </c>
      <c r="O155" s="39"/>
      <c r="P155" s="39">
        <v>64</v>
      </c>
      <c r="Q155" s="40">
        <v>145</v>
      </c>
    </row>
    <row r="156" spans="2:17" x14ac:dyDescent="0.25">
      <c r="B156" s="12"/>
      <c r="C156" s="13"/>
      <c r="D156" s="41" t="s">
        <v>130</v>
      </c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3"/>
    </row>
    <row r="157" spans="2:17" x14ac:dyDescent="0.25">
      <c r="B157" s="12"/>
      <c r="C157" s="13"/>
      <c r="D157" s="44" t="s">
        <v>131</v>
      </c>
      <c r="E157" s="45"/>
      <c r="F157" s="45">
        <v>30.7</v>
      </c>
      <c r="G157" s="45"/>
      <c r="H157" s="45">
        <v>5</v>
      </c>
      <c r="I157" s="45">
        <v>202.9</v>
      </c>
      <c r="J157" s="45">
        <v>9.3000000000000007</v>
      </c>
      <c r="K157" s="45"/>
      <c r="L157" s="45"/>
      <c r="M157" s="45"/>
      <c r="N157" s="45">
        <v>47.5</v>
      </c>
      <c r="O157" s="45"/>
      <c r="P157" s="45">
        <v>236.41</v>
      </c>
      <c r="Q157" s="46">
        <v>531.81000000000006</v>
      </c>
    </row>
    <row r="158" spans="2:17" x14ac:dyDescent="0.25">
      <c r="B158" s="47" t="s">
        <v>148</v>
      </c>
      <c r="C158" s="48"/>
      <c r="D158" s="48"/>
      <c r="E158" s="49"/>
      <c r="F158" s="49">
        <v>39</v>
      </c>
      <c r="G158" s="49">
        <v>3</v>
      </c>
      <c r="H158" s="49">
        <v>24</v>
      </c>
      <c r="I158" s="49">
        <v>133</v>
      </c>
      <c r="J158" s="49">
        <v>19</v>
      </c>
      <c r="K158" s="49"/>
      <c r="L158" s="49"/>
      <c r="M158" s="49"/>
      <c r="N158" s="49">
        <v>99</v>
      </c>
      <c r="O158" s="49"/>
      <c r="P158" s="49">
        <v>252</v>
      </c>
      <c r="Q158" s="50">
        <v>569</v>
      </c>
    </row>
    <row r="159" spans="2:17" x14ac:dyDescent="0.25">
      <c r="B159" s="51" t="s">
        <v>149</v>
      </c>
      <c r="C159" s="52"/>
      <c r="D159" s="52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2:17" x14ac:dyDescent="0.25">
      <c r="B160" s="55" t="s">
        <v>172</v>
      </c>
      <c r="C160" s="56"/>
      <c r="D160" s="56"/>
      <c r="E160" s="57"/>
      <c r="F160" s="57">
        <v>120.60000000000001</v>
      </c>
      <c r="G160" s="57">
        <v>15</v>
      </c>
      <c r="H160" s="57">
        <v>40.1</v>
      </c>
      <c r="I160" s="57">
        <v>831.49999999999989</v>
      </c>
      <c r="J160" s="57">
        <v>112.3</v>
      </c>
      <c r="K160" s="57"/>
      <c r="L160" s="57"/>
      <c r="M160" s="57"/>
      <c r="N160" s="57">
        <v>631.44000000000005</v>
      </c>
      <c r="O160" s="57"/>
      <c r="P160" s="57">
        <v>1263.1400000000001</v>
      </c>
      <c r="Q160" s="58">
        <v>3014.08</v>
      </c>
    </row>
    <row r="161" spans="2:17" x14ac:dyDescent="0.25">
      <c r="B161" s="12" t="s">
        <v>58</v>
      </c>
      <c r="C161" s="13" t="s">
        <v>58</v>
      </c>
      <c r="D161" s="38" t="s">
        <v>129</v>
      </c>
      <c r="E161" s="39"/>
      <c r="F161" s="39"/>
      <c r="G161" s="39">
        <v>4</v>
      </c>
      <c r="H161" s="39"/>
      <c r="I161" s="39"/>
      <c r="J161" s="39">
        <v>20</v>
      </c>
      <c r="K161" s="39"/>
      <c r="L161" s="39"/>
      <c r="M161" s="39"/>
      <c r="N161" s="39">
        <v>17</v>
      </c>
      <c r="O161" s="39"/>
      <c r="P161" s="39"/>
      <c r="Q161" s="40">
        <v>41</v>
      </c>
    </row>
    <row r="162" spans="2:17" x14ac:dyDescent="0.25">
      <c r="B162" s="12"/>
      <c r="C162" s="13"/>
      <c r="D162" s="41" t="s">
        <v>130</v>
      </c>
      <c r="E162" s="42"/>
      <c r="F162" s="42"/>
      <c r="G162" s="42"/>
      <c r="H162" s="42"/>
      <c r="I162" s="42"/>
      <c r="J162" s="42">
        <v>304</v>
      </c>
      <c r="K162" s="42"/>
      <c r="L162" s="42"/>
      <c r="M162" s="42"/>
      <c r="N162" s="42"/>
      <c r="O162" s="42"/>
      <c r="P162" s="42"/>
      <c r="Q162" s="43">
        <v>304</v>
      </c>
    </row>
    <row r="163" spans="2:17" x14ac:dyDescent="0.25">
      <c r="B163" s="12"/>
      <c r="C163" s="13"/>
      <c r="D163" s="44" t="s">
        <v>131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6"/>
    </row>
    <row r="164" spans="2:17" x14ac:dyDescent="0.25">
      <c r="B164" s="47" t="s">
        <v>145</v>
      </c>
      <c r="C164" s="48"/>
      <c r="D164" s="48"/>
      <c r="E164" s="49"/>
      <c r="F164" s="49"/>
      <c r="G164" s="49">
        <v>4</v>
      </c>
      <c r="H164" s="49"/>
      <c r="I164" s="49"/>
      <c r="J164" s="49">
        <v>20</v>
      </c>
      <c r="K164" s="49"/>
      <c r="L164" s="49"/>
      <c r="M164" s="49"/>
      <c r="N164" s="49">
        <v>17</v>
      </c>
      <c r="O164" s="49"/>
      <c r="P164" s="49"/>
      <c r="Q164" s="50">
        <v>41</v>
      </c>
    </row>
    <row r="165" spans="2:17" x14ac:dyDescent="0.25">
      <c r="B165" s="51" t="s">
        <v>146</v>
      </c>
      <c r="C165" s="52"/>
      <c r="D165" s="52"/>
      <c r="E165" s="53"/>
      <c r="F165" s="53"/>
      <c r="G165" s="53"/>
      <c r="H165" s="53"/>
      <c r="I165" s="53"/>
      <c r="J165" s="53">
        <v>304</v>
      </c>
      <c r="K165" s="53"/>
      <c r="L165" s="53"/>
      <c r="M165" s="53"/>
      <c r="N165" s="53"/>
      <c r="O165" s="53"/>
      <c r="P165" s="53"/>
      <c r="Q165" s="54">
        <v>304</v>
      </c>
    </row>
    <row r="166" spans="2:17" x14ac:dyDescent="0.25">
      <c r="B166" s="55" t="s">
        <v>147</v>
      </c>
      <c r="C166" s="56"/>
      <c r="D166" s="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8"/>
    </row>
    <row r="167" spans="2:17" x14ac:dyDescent="0.25">
      <c r="B167" s="12" t="s">
        <v>60</v>
      </c>
      <c r="C167" s="13" t="s">
        <v>60</v>
      </c>
      <c r="D167" s="38" t="s">
        <v>129</v>
      </c>
      <c r="E167" s="39"/>
      <c r="F167" s="39">
        <v>1</v>
      </c>
      <c r="G167" s="39">
        <v>3</v>
      </c>
      <c r="H167" s="39"/>
      <c r="I167" s="39">
        <v>9</v>
      </c>
      <c r="J167" s="39">
        <v>4</v>
      </c>
      <c r="K167" s="39"/>
      <c r="L167" s="39"/>
      <c r="M167" s="39"/>
      <c r="N167" s="39">
        <v>12</v>
      </c>
      <c r="O167" s="39"/>
      <c r="P167" s="39">
        <v>61</v>
      </c>
      <c r="Q167" s="40">
        <v>90</v>
      </c>
    </row>
    <row r="168" spans="2:17" x14ac:dyDescent="0.25">
      <c r="B168" s="12"/>
      <c r="C168" s="13"/>
      <c r="D168" s="41" t="s">
        <v>130</v>
      </c>
      <c r="E168" s="42"/>
      <c r="F168" s="42"/>
      <c r="G168" s="42">
        <v>58.93</v>
      </c>
      <c r="H168" s="42"/>
      <c r="I168" s="42">
        <v>110</v>
      </c>
      <c r="J168" s="42">
        <v>3623</v>
      </c>
      <c r="K168" s="42"/>
      <c r="L168" s="42"/>
      <c r="M168" s="42"/>
      <c r="N168" s="42"/>
      <c r="O168" s="42"/>
      <c r="P168" s="42"/>
      <c r="Q168" s="43">
        <v>3791.93</v>
      </c>
    </row>
    <row r="169" spans="2:17" x14ac:dyDescent="0.25">
      <c r="B169" s="12"/>
      <c r="C169" s="13"/>
      <c r="D169" s="44" t="s">
        <v>131</v>
      </c>
      <c r="E169" s="45"/>
      <c r="F169" s="45">
        <v>7.6</v>
      </c>
      <c r="G169" s="45">
        <v>4.3</v>
      </c>
      <c r="H169" s="45"/>
      <c r="I169" s="45">
        <v>22.9</v>
      </c>
      <c r="J169" s="45"/>
      <c r="K169" s="45"/>
      <c r="L169" s="45">
        <v>63.79</v>
      </c>
      <c r="M169" s="45"/>
      <c r="N169" s="45">
        <v>145.27000000000001</v>
      </c>
      <c r="O169" s="45"/>
      <c r="P169" s="45">
        <v>392.59</v>
      </c>
      <c r="Q169" s="46">
        <v>636.45000000000005</v>
      </c>
    </row>
    <row r="170" spans="2:17" x14ac:dyDescent="0.25">
      <c r="B170" s="47" t="s">
        <v>143</v>
      </c>
      <c r="C170" s="48"/>
      <c r="D170" s="48"/>
      <c r="E170" s="49"/>
      <c r="F170" s="49">
        <v>1</v>
      </c>
      <c r="G170" s="49">
        <v>3</v>
      </c>
      <c r="H170" s="49"/>
      <c r="I170" s="49">
        <v>9</v>
      </c>
      <c r="J170" s="49">
        <v>4</v>
      </c>
      <c r="K170" s="49"/>
      <c r="L170" s="49"/>
      <c r="M170" s="49"/>
      <c r="N170" s="49">
        <v>12</v>
      </c>
      <c r="O170" s="49"/>
      <c r="P170" s="49">
        <v>61</v>
      </c>
      <c r="Q170" s="50">
        <v>90</v>
      </c>
    </row>
    <row r="171" spans="2:17" x14ac:dyDescent="0.25">
      <c r="B171" s="51" t="s">
        <v>144</v>
      </c>
      <c r="C171" s="52"/>
      <c r="D171" s="52"/>
      <c r="E171" s="53"/>
      <c r="F171" s="53"/>
      <c r="G171" s="53">
        <v>58.93</v>
      </c>
      <c r="H171" s="53"/>
      <c r="I171" s="53">
        <v>110</v>
      </c>
      <c r="J171" s="53">
        <v>3623</v>
      </c>
      <c r="K171" s="53"/>
      <c r="L171" s="53"/>
      <c r="M171" s="53"/>
      <c r="N171" s="53"/>
      <c r="O171" s="53"/>
      <c r="P171" s="53"/>
      <c r="Q171" s="54">
        <v>3791.93</v>
      </c>
    </row>
    <row r="172" spans="2:17" x14ac:dyDescent="0.25">
      <c r="B172" s="55" t="s">
        <v>173</v>
      </c>
      <c r="C172" s="56"/>
      <c r="D172" s="56"/>
      <c r="E172" s="57"/>
      <c r="F172" s="57">
        <v>7.6</v>
      </c>
      <c r="G172" s="57">
        <v>4.3</v>
      </c>
      <c r="H172" s="57"/>
      <c r="I172" s="57">
        <v>22.9</v>
      </c>
      <c r="J172" s="57"/>
      <c r="K172" s="57"/>
      <c r="L172" s="57">
        <v>63.79</v>
      </c>
      <c r="M172" s="57"/>
      <c r="N172" s="57">
        <v>145.27000000000001</v>
      </c>
      <c r="O172" s="57"/>
      <c r="P172" s="57">
        <v>392.59</v>
      </c>
      <c r="Q172" s="58">
        <v>636.45000000000005</v>
      </c>
    </row>
    <row r="173" spans="2:17" x14ac:dyDescent="0.25">
      <c r="B173" s="12" t="s">
        <v>61</v>
      </c>
      <c r="C173" s="13" t="s">
        <v>61</v>
      </c>
      <c r="D173" s="38" t="s">
        <v>129</v>
      </c>
      <c r="E173" s="39">
        <v>2</v>
      </c>
      <c r="F173" s="39"/>
      <c r="G173" s="39">
        <v>3</v>
      </c>
      <c r="H173" s="39"/>
      <c r="I173" s="39"/>
      <c r="J173" s="39"/>
      <c r="K173" s="39"/>
      <c r="L173" s="39">
        <v>10</v>
      </c>
      <c r="M173" s="39"/>
      <c r="N173" s="39">
        <v>2</v>
      </c>
      <c r="O173" s="39"/>
      <c r="P173" s="39">
        <v>3</v>
      </c>
      <c r="Q173" s="40">
        <v>20</v>
      </c>
    </row>
    <row r="174" spans="2:17" x14ac:dyDescent="0.25">
      <c r="B174" s="12"/>
      <c r="C174" s="13"/>
      <c r="D174" s="41" t="s">
        <v>130</v>
      </c>
      <c r="E174" s="42"/>
      <c r="F174" s="42"/>
      <c r="G174" s="42"/>
      <c r="H174" s="42"/>
      <c r="I174" s="42"/>
      <c r="J174" s="42"/>
      <c r="K174" s="42"/>
      <c r="L174" s="42">
        <v>750.9</v>
      </c>
      <c r="M174" s="42"/>
      <c r="N174" s="42"/>
      <c r="O174" s="42"/>
      <c r="P174" s="42"/>
      <c r="Q174" s="43">
        <v>750.9</v>
      </c>
    </row>
    <row r="175" spans="2:17" x14ac:dyDescent="0.25">
      <c r="B175" s="12"/>
      <c r="C175" s="13"/>
      <c r="D175" s="44" t="s">
        <v>131</v>
      </c>
      <c r="E175" s="45">
        <v>64</v>
      </c>
      <c r="F175" s="45"/>
      <c r="G175" s="45">
        <v>23.03</v>
      </c>
      <c r="H175" s="45"/>
      <c r="I175" s="45"/>
      <c r="J175" s="45"/>
      <c r="K175" s="45"/>
      <c r="L175" s="45">
        <v>67.48</v>
      </c>
      <c r="M175" s="45"/>
      <c r="N175" s="45">
        <v>2.83</v>
      </c>
      <c r="O175" s="45"/>
      <c r="P175" s="45">
        <v>142.69999999999999</v>
      </c>
      <c r="Q175" s="46">
        <v>300.03999999999996</v>
      </c>
    </row>
    <row r="176" spans="2:17" x14ac:dyDescent="0.25">
      <c r="B176" s="47" t="s">
        <v>141</v>
      </c>
      <c r="C176" s="48"/>
      <c r="D176" s="48"/>
      <c r="E176" s="49">
        <v>2</v>
      </c>
      <c r="F176" s="49"/>
      <c r="G176" s="49">
        <v>3</v>
      </c>
      <c r="H176" s="49"/>
      <c r="I176" s="49"/>
      <c r="J176" s="49"/>
      <c r="K176" s="49"/>
      <c r="L176" s="49">
        <v>10</v>
      </c>
      <c r="M176" s="49"/>
      <c r="N176" s="49">
        <v>2</v>
      </c>
      <c r="O176" s="49"/>
      <c r="P176" s="49">
        <v>3</v>
      </c>
      <c r="Q176" s="50">
        <v>20</v>
      </c>
    </row>
    <row r="177" spans="2:17" x14ac:dyDescent="0.25">
      <c r="B177" s="51" t="s">
        <v>142</v>
      </c>
      <c r="C177" s="52"/>
      <c r="D177" s="52"/>
      <c r="E177" s="53"/>
      <c r="F177" s="53"/>
      <c r="G177" s="53"/>
      <c r="H177" s="53"/>
      <c r="I177" s="53"/>
      <c r="J177" s="53"/>
      <c r="K177" s="53"/>
      <c r="L177" s="53">
        <v>750.9</v>
      </c>
      <c r="M177" s="53"/>
      <c r="N177" s="53"/>
      <c r="O177" s="53"/>
      <c r="P177" s="53"/>
      <c r="Q177" s="54">
        <v>750.9</v>
      </c>
    </row>
    <row r="178" spans="2:17" x14ac:dyDescent="0.25">
      <c r="B178" s="55" t="s">
        <v>174</v>
      </c>
      <c r="C178" s="56"/>
      <c r="D178" s="56"/>
      <c r="E178" s="57">
        <v>64</v>
      </c>
      <c r="F178" s="57"/>
      <c r="G178" s="57">
        <v>23.03</v>
      </c>
      <c r="H178" s="57"/>
      <c r="I178" s="57"/>
      <c r="J178" s="57"/>
      <c r="K178" s="57"/>
      <c r="L178" s="57">
        <v>67.48</v>
      </c>
      <c r="M178" s="57"/>
      <c r="N178" s="57">
        <v>2.83</v>
      </c>
      <c r="O178" s="57"/>
      <c r="P178" s="57">
        <v>142.69999999999999</v>
      </c>
      <c r="Q178" s="58">
        <v>300.03999999999996</v>
      </c>
    </row>
    <row r="179" spans="2:17" x14ac:dyDescent="0.25">
      <c r="B179" s="12" t="s">
        <v>62</v>
      </c>
      <c r="C179" s="13" t="s">
        <v>62</v>
      </c>
      <c r="D179" s="38" t="s">
        <v>129</v>
      </c>
      <c r="E179" s="39"/>
      <c r="F179" s="39"/>
      <c r="G179" s="39">
        <v>3</v>
      </c>
      <c r="H179" s="39"/>
      <c r="I179" s="39"/>
      <c r="J179" s="39">
        <v>2</v>
      </c>
      <c r="K179" s="39"/>
      <c r="L179" s="39"/>
      <c r="M179" s="39">
        <v>5</v>
      </c>
      <c r="N179" s="39">
        <v>148</v>
      </c>
      <c r="O179" s="39"/>
      <c r="P179" s="39"/>
      <c r="Q179" s="40">
        <v>158</v>
      </c>
    </row>
    <row r="180" spans="2:17" x14ac:dyDescent="0.25">
      <c r="B180" s="12"/>
      <c r="C180" s="13"/>
      <c r="D180" s="41" t="s">
        <v>130</v>
      </c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3"/>
    </row>
    <row r="181" spans="2:17" x14ac:dyDescent="0.25">
      <c r="B181" s="12"/>
      <c r="C181" s="13"/>
      <c r="D181" s="44" t="s">
        <v>131</v>
      </c>
      <c r="E181" s="45"/>
      <c r="F181" s="45"/>
      <c r="G181" s="45">
        <v>19</v>
      </c>
      <c r="H181" s="45"/>
      <c r="I181" s="45"/>
      <c r="J181" s="45">
        <v>4</v>
      </c>
      <c r="K181" s="45"/>
      <c r="L181" s="45"/>
      <c r="M181" s="45">
        <v>93</v>
      </c>
      <c r="N181" s="45">
        <v>536.25</v>
      </c>
      <c r="O181" s="45"/>
      <c r="P181" s="45"/>
      <c r="Q181" s="46">
        <v>652.25</v>
      </c>
    </row>
    <row r="182" spans="2:17" x14ac:dyDescent="0.25">
      <c r="B182" s="47" t="s">
        <v>138</v>
      </c>
      <c r="C182" s="48"/>
      <c r="D182" s="48"/>
      <c r="E182" s="49"/>
      <c r="F182" s="49"/>
      <c r="G182" s="49">
        <v>3</v>
      </c>
      <c r="H182" s="49"/>
      <c r="I182" s="49"/>
      <c r="J182" s="49">
        <v>2</v>
      </c>
      <c r="K182" s="49"/>
      <c r="L182" s="49"/>
      <c r="M182" s="49">
        <v>5</v>
      </c>
      <c r="N182" s="49">
        <v>148</v>
      </c>
      <c r="O182" s="49"/>
      <c r="P182" s="49"/>
      <c r="Q182" s="50">
        <v>158</v>
      </c>
    </row>
    <row r="183" spans="2:17" x14ac:dyDescent="0.25">
      <c r="B183" s="51" t="s">
        <v>139</v>
      </c>
      <c r="C183" s="52"/>
      <c r="D183" s="52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4"/>
    </row>
    <row r="184" spans="2:17" x14ac:dyDescent="0.25">
      <c r="B184" s="55" t="s">
        <v>140</v>
      </c>
      <c r="C184" s="56"/>
      <c r="D184" s="56"/>
      <c r="E184" s="57"/>
      <c r="F184" s="57"/>
      <c r="G184" s="57">
        <v>19</v>
      </c>
      <c r="H184" s="57"/>
      <c r="I184" s="57"/>
      <c r="J184" s="57">
        <v>4</v>
      </c>
      <c r="K184" s="57"/>
      <c r="L184" s="57"/>
      <c r="M184" s="57">
        <v>93</v>
      </c>
      <c r="N184" s="57">
        <v>536.25</v>
      </c>
      <c r="O184" s="57"/>
      <c r="P184" s="57"/>
      <c r="Q184" s="58">
        <v>652.25</v>
      </c>
    </row>
    <row r="185" spans="2:17" x14ac:dyDescent="0.25">
      <c r="B185" s="12" t="s">
        <v>64</v>
      </c>
      <c r="C185" s="13" t="s">
        <v>180</v>
      </c>
      <c r="D185" s="38" t="s">
        <v>129</v>
      </c>
      <c r="E185" s="39"/>
      <c r="F185" s="39"/>
      <c r="G185" s="39"/>
      <c r="H185" s="39"/>
      <c r="I185" s="39"/>
      <c r="J185" s="39">
        <v>4</v>
      </c>
      <c r="K185" s="39"/>
      <c r="L185" s="39"/>
      <c r="M185" s="39">
        <v>5</v>
      </c>
      <c r="N185" s="39">
        <v>15</v>
      </c>
      <c r="O185" s="39"/>
      <c r="P185" s="39"/>
      <c r="Q185" s="40">
        <v>24</v>
      </c>
    </row>
    <row r="186" spans="2:17" x14ac:dyDescent="0.25">
      <c r="B186" s="12"/>
      <c r="C186" s="13"/>
      <c r="D186" s="41" t="s">
        <v>130</v>
      </c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3"/>
    </row>
    <row r="187" spans="2:17" x14ac:dyDescent="0.25">
      <c r="B187" s="12"/>
      <c r="C187" s="13"/>
      <c r="D187" s="44" t="s">
        <v>131</v>
      </c>
      <c r="E187" s="45"/>
      <c r="F187" s="45"/>
      <c r="G187" s="45"/>
      <c r="H187" s="45"/>
      <c r="I187" s="45"/>
      <c r="J187" s="45">
        <v>58</v>
      </c>
      <c r="K187" s="45"/>
      <c r="L187" s="45"/>
      <c r="M187" s="45">
        <v>73</v>
      </c>
      <c r="N187" s="45">
        <v>16.829999999999998</v>
      </c>
      <c r="O187" s="45"/>
      <c r="P187" s="45"/>
      <c r="Q187" s="46">
        <v>147.82999999999998</v>
      </c>
    </row>
    <row r="188" spans="2:17" x14ac:dyDescent="0.25">
      <c r="B188" s="12"/>
      <c r="C188" s="13" t="s">
        <v>181</v>
      </c>
      <c r="D188" s="38" t="s">
        <v>129</v>
      </c>
      <c r="E188" s="39"/>
      <c r="F188" s="39"/>
      <c r="G188" s="39">
        <v>2</v>
      </c>
      <c r="H188" s="39"/>
      <c r="I188" s="39"/>
      <c r="J188" s="39">
        <v>4</v>
      </c>
      <c r="K188" s="39"/>
      <c r="L188" s="39"/>
      <c r="M188" s="39"/>
      <c r="N188" s="39">
        <v>3</v>
      </c>
      <c r="O188" s="39"/>
      <c r="P188" s="39"/>
      <c r="Q188" s="40">
        <v>9</v>
      </c>
    </row>
    <row r="189" spans="2:17" x14ac:dyDescent="0.25">
      <c r="B189" s="12"/>
      <c r="C189" s="13"/>
      <c r="D189" s="41" t="s">
        <v>130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3"/>
    </row>
    <row r="190" spans="2:17" x14ac:dyDescent="0.25">
      <c r="B190" s="12"/>
      <c r="C190" s="13"/>
      <c r="D190" s="44" t="s">
        <v>131</v>
      </c>
      <c r="E190" s="45"/>
      <c r="F190" s="45"/>
      <c r="G190" s="45">
        <v>3</v>
      </c>
      <c r="H190" s="45"/>
      <c r="I190" s="45"/>
      <c r="J190" s="45">
        <v>10</v>
      </c>
      <c r="K190" s="45"/>
      <c r="L190" s="45"/>
      <c r="M190" s="45"/>
      <c r="N190" s="45">
        <v>7</v>
      </c>
      <c r="O190" s="45"/>
      <c r="P190" s="45"/>
      <c r="Q190" s="46">
        <v>20</v>
      </c>
    </row>
    <row r="191" spans="2:17" x14ac:dyDescent="0.25">
      <c r="B191" s="12"/>
      <c r="C191" s="13" t="s">
        <v>182</v>
      </c>
      <c r="D191" s="38" t="s">
        <v>129</v>
      </c>
      <c r="E191" s="39">
        <v>7</v>
      </c>
      <c r="F191" s="39"/>
      <c r="G191" s="39">
        <v>3</v>
      </c>
      <c r="H191" s="39"/>
      <c r="I191" s="39"/>
      <c r="J191" s="39">
        <v>2</v>
      </c>
      <c r="K191" s="39"/>
      <c r="L191" s="39"/>
      <c r="M191" s="39"/>
      <c r="N191" s="39"/>
      <c r="O191" s="39"/>
      <c r="P191" s="39"/>
      <c r="Q191" s="40">
        <v>12</v>
      </c>
    </row>
    <row r="192" spans="2:17" x14ac:dyDescent="0.25">
      <c r="B192" s="12"/>
      <c r="C192" s="13"/>
      <c r="D192" s="41" t="s">
        <v>130</v>
      </c>
      <c r="E192" s="42"/>
      <c r="F192" s="42"/>
      <c r="G192" s="42">
        <v>1800</v>
      </c>
      <c r="H192" s="42"/>
      <c r="I192" s="42"/>
      <c r="J192" s="42"/>
      <c r="K192" s="42"/>
      <c r="L192" s="42"/>
      <c r="M192" s="42"/>
      <c r="N192" s="42"/>
      <c r="O192" s="42"/>
      <c r="P192" s="42"/>
      <c r="Q192" s="43">
        <v>1800</v>
      </c>
    </row>
    <row r="193" spans="2:17" x14ac:dyDescent="0.25">
      <c r="B193" s="12"/>
      <c r="C193" s="13"/>
      <c r="D193" s="44" t="s">
        <v>131</v>
      </c>
      <c r="E193" s="45">
        <v>27.9</v>
      </c>
      <c r="F193" s="45"/>
      <c r="G193" s="45"/>
      <c r="H193" s="45"/>
      <c r="I193" s="45"/>
      <c r="J193" s="45">
        <v>7.64</v>
      </c>
      <c r="K193" s="45"/>
      <c r="L193" s="45"/>
      <c r="M193" s="45"/>
      <c r="N193" s="45"/>
      <c r="O193" s="45"/>
      <c r="P193" s="45"/>
      <c r="Q193" s="46">
        <v>35.54</v>
      </c>
    </row>
    <row r="194" spans="2:17" x14ac:dyDescent="0.25">
      <c r="B194" s="47" t="s">
        <v>135</v>
      </c>
      <c r="C194" s="48"/>
      <c r="D194" s="48"/>
      <c r="E194" s="49">
        <v>7</v>
      </c>
      <c r="F194" s="49"/>
      <c r="G194" s="49">
        <v>5</v>
      </c>
      <c r="H194" s="49"/>
      <c r="I194" s="49"/>
      <c r="J194" s="49">
        <v>10</v>
      </c>
      <c r="K194" s="49"/>
      <c r="L194" s="49"/>
      <c r="M194" s="49">
        <v>5</v>
      </c>
      <c r="N194" s="49">
        <v>18</v>
      </c>
      <c r="O194" s="49"/>
      <c r="P194" s="49"/>
      <c r="Q194" s="50">
        <v>45</v>
      </c>
    </row>
    <row r="195" spans="2:17" x14ac:dyDescent="0.25">
      <c r="B195" s="51" t="s">
        <v>136</v>
      </c>
      <c r="C195" s="52"/>
      <c r="D195" s="52"/>
      <c r="E195" s="53"/>
      <c r="F195" s="53"/>
      <c r="G195" s="53">
        <v>1800</v>
      </c>
      <c r="H195" s="53"/>
      <c r="I195" s="53"/>
      <c r="J195" s="53"/>
      <c r="K195" s="53"/>
      <c r="L195" s="53"/>
      <c r="M195" s="53"/>
      <c r="N195" s="53"/>
      <c r="O195" s="53"/>
      <c r="P195" s="53"/>
      <c r="Q195" s="54">
        <v>1800</v>
      </c>
    </row>
    <row r="196" spans="2:17" x14ac:dyDescent="0.25">
      <c r="B196" s="55" t="s">
        <v>137</v>
      </c>
      <c r="C196" s="56"/>
      <c r="D196" s="56"/>
      <c r="E196" s="57">
        <v>27.9</v>
      </c>
      <c r="F196" s="57"/>
      <c r="G196" s="57">
        <v>3</v>
      </c>
      <c r="H196" s="57"/>
      <c r="I196" s="57"/>
      <c r="J196" s="57">
        <v>75.64</v>
      </c>
      <c r="K196" s="57"/>
      <c r="L196" s="57"/>
      <c r="M196" s="57">
        <v>73</v>
      </c>
      <c r="N196" s="57">
        <v>23.83</v>
      </c>
      <c r="O196" s="57"/>
      <c r="P196" s="57"/>
      <c r="Q196" s="58">
        <v>203.36999999999998</v>
      </c>
    </row>
    <row r="197" spans="2:17" x14ac:dyDescent="0.25">
      <c r="B197" s="59" t="s">
        <v>132</v>
      </c>
      <c r="C197" s="60"/>
      <c r="D197" s="60"/>
      <c r="E197" s="61">
        <f>E194+E182+E176+E170+E164+E158+E143+E134+E119+E101+E71+E65+E53+E41+E29+E47</f>
        <v>333</v>
      </c>
      <c r="F197" s="61">
        <f t="shared" ref="F197:Q197" si="0">F194+F182+F176+F170+F164+F158+F143+F134+F119+F101+F71+F65+F53+F41+F29+F47</f>
        <v>151</v>
      </c>
      <c r="G197" s="61">
        <f t="shared" si="0"/>
        <v>102</v>
      </c>
      <c r="H197" s="61">
        <f t="shared" si="0"/>
        <v>153</v>
      </c>
      <c r="I197" s="61">
        <f t="shared" si="0"/>
        <v>422</v>
      </c>
      <c r="J197" s="61">
        <f t="shared" si="0"/>
        <v>516</v>
      </c>
      <c r="K197" s="61">
        <f t="shared" si="0"/>
        <v>161</v>
      </c>
      <c r="L197" s="61">
        <f t="shared" si="0"/>
        <v>99</v>
      </c>
      <c r="M197" s="61">
        <f t="shared" si="0"/>
        <v>10</v>
      </c>
      <c r="N197" s="61">
        <f t="shared" si="0"/>
        <v>460</v>
      </c>
      <c r="O197" s="61">
        <f t="shared" si="0"/>
        <v>43</v>
      </c>
      <c r="P197" s="61">
        <f t="shared" si="0"/>
        <v>1663</v>
      </c>
      <c r="Q197" s="109">
        <f t="shared" si="0"/>
        <v>4113</v>
      </c>
    </row>
    <row r="198" spans="2:17" x14ac:dyDescent="0.25">
      <c r="B198" s="62" t="s">
        <v>133</v>
      </c>
      <c r="C198" s="63"/>
      <c r="D198" s="63"/>
      <c r="E198" s="64">
        <f t="shared" ref="E198:Q199" si="1">E195+E183+E177+E171+E165+E159+E144+E135+E120+E102+E72+E66+E54+E42+E30+E48</f>
        <v>114283.2</v>
      </c>
      <c r="F198" s="64">
        <f t="shared" si="1"/>
        <v>10923.5</v>
      </c>
      <c r="G198" s="64">
        <f t="shared" si="1"/>
        <v>11734.03</v>
      </c>
      <c r="H198" s="64"/>
      <c r="I198" s="64">
        <f t="shared" si="1"/>
        <v>817.99</v>
      </c>
      <c r="J198" s="64">
        <f t="shared" si="1"/>
        <v>13167.509999999998</v>
      </c>
      <c r="K198" s="64"/>
      <c r="L198" s="64">
        <f t="shared" si="1"/>
        <v>1344.03</v>
      </c>
      <c r="M198" s="64"/>
      <c r="N198" s="64">
        <f t="shared" si="1"/>
        <v>596.6</v>
      </c>
      <c r="O198" s="64"/>
      <c r="P198" s="64">
        <f t="shared" si="1"/>
        <v>4514.54</v>
      </c>
      <c r="Q198" s="65">
        <f t="shared" si="1"/>
        <v>157381.4</v>
      </c>
    </row>
    <row r="199" spans="2:17" ht="15.75" thickBot="1" x14ac:dyDescent="0.3">
      <c r="B199" s="66" t="s">
        <v>134</v>
      </c>
      <c r="C199" s="67"/>
      <c r="D199" s="67"/>
      <c r="E199" s="68">
        <f t="shared" si="1"/>
        <v>32024.89</v>
      </c>
      <c r="F199" s="68">
        <f t="shared" si="1"/>
        <v>1788.0900000000001</v>
      </c>
      <c r="G199" s="68">
        <f t="shared" si="1"/>
        <v>775.98</v>
      </c>
      <c r="H199" s="68">
        <f t="shared" si="1"/>
        <v>70.53</v>
      </c>
      <c r="I199" s="68">
        <f t="shared" si="1"/>
        <v>2609.4199999999996</v>
      </c>
      <c r="J199" s="68">
        <f t="shared" si="1"/>
        <v>1741.05</v>
      </c>
      <c r="K199" s="68">
        <f t="shared" si="1"/>
        <v>159.82999999999998</v>
      </c>
      <c r="L199" s="68">
        <f t="shared" si="1"/>
        <v>131.27000000000001</v>
      </c>
      <c r="M199" s="68">
        <f t="shared" si="1"/>
        <v>166</v>
      </c>
      <c r="N199" s="68">
        <f t="shared" si="1"/>
        <v>5320.51</v>
      </c>
      <c r="O199" s="68">
        <f t="shared" si="1"/>
        <v>81.08</v>
      </c>
      <c r="P199" s="68">
        <f t="shared" si="1"/>
        <v>6131.2400000000007</v>
      </c>
      <c r="Q199" s="69">
        <f t="shared" si="1"/>
        <v>50999.890000000007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LICENCIAS</vt:lpstr>
      <vt:lpstr>2. CAPTURAS PESCA</vt:lpstr>
      <vt:lpstr>3. SUELTAS</vt:lpstr>
      <vt:lpstr>4. MASAS APROVECHAM. PISCICOLA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cris</cp:lastModifiedBy>
  <dcterms:created xsi:type="dcterms:W3CDTF">2018-01-10T08:33:55Z</dcterms:created>
  <dcterms:modified xsi:type="dcterms:W3CDTF">2022-09-20T12:18:26Z</dcterms:modified>
</cp:coreProperties>
</file>