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yectos\EstadForest\A2_Anuario Estidistica Forestal\AEF2022\CrisRaw\02.Tablas y Gráficos AEF2022\Excels a publicar\Histórico 2005-2022\"/>
    </mc:Choice>
  </mc:AlternateContent>
  <bookViews>
    <workbookView xWindow="10230" yWindow="-15" windowWidth="10275" windowHeight="10950" tabRatio="921" activeTab="1"/>
  </bookViews>
  <sheets>
    <sheet name="INFORMACIÓN" sheetId="1" r:id="rId1"/>
    <sheet name="2005" sheetId="8" r:id="rId2"/>
    <sheet name="2006" sheetId="9" r:id="rId3"/>
    <sheet name="2007" sheetId="10" r:id="rId4"/>
    <sheet name="2008" sheetId="11" r:id="rId5"/>
    <sheet name="2009" sheetId="12" r:id="rId6"/>
    <sheet name="2010" sheetId="13" r:id="rId7"/>
    <sheet name="2011" sheetId="14" r:id="rId8"/>
    <sheet name="2012" sheetId="15" r:id="rId9"/>
    <sheet name="2013" sheetId="16" r:id="rId10"/>
    <sheet name="2014" sheetId="17" r:id="rId11"/>
    <sheet name="2015" sheetId="18" r:id="rId12"/>
    <sheet name="2016" sheetId="19" r:id="rId13"/>
    <sheet name="2017" sheetId="20" r:id="rId14"/>
    <sheet name="2018" sheetId="21" r:id="rId15"/>
    <sheet name="2019" sheetId="22" r:id="rId16"/>
    <sheet name="2020" sheetId="23" r:id="rId17"/>
    <sheet name="2021" sheetId="24" r:id="rId18"/>
    <sheet name="2022" sheetId="2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 localSheetId="10">#REF!</definedName>
    <definedName name="\G" localSheetId="11">#REF!</definedName>
    <definedName name="\G" localSheetId="12">#REF!</definedName>
    <definedName name="\G" localSheetId="13">#REF!</definedName>
    <definedName name="\G" localSheetId="14">#REF!</definedName>
    <definedName name="\G" localSheetId="15">#REF!</definedName>
    <definedName name="\G" localSheetId="16">#REF!</definedName>
    <definedName name="\G" localSheetId="17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0">#REF!</definedName>
    <definedName name="\I" localSheetId="11">#REF!</definedName>
    <definedName name="\I" localSheetId="12">#REF!</definedName>
    <definedName name="\I" localSheetId="13">#REF!</definedName>
    <definedName name="\I" localSheetId="14">#REF!</definedName>
    <definedName name="\I" localSheetId="15">#REF!</definedName>
    <definedName name="\I" localSheetId="16">#REF!</definedName>
    <definedName name="\I" localSheetId="17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0">#REF!</definedName>
    <definedName name="\N" localSheetId="11">#REF!</definedName>
    <definedName name="\N" localSheetId="12">#REF!</definedName>
    <definedName name="\N" localSheetId="13">#REF!</definedName>
    <definedName name="\N" localSheetId="14">#REF!</definedName>
    <definedName name="\N" localSheetId="15">#REF!</definedName>
    <definedName name="\N" localSheetId="16">#REF!</definedName>
    <definedName name="\N" localSheetId="17">#REF!</definedName>
    <definedName name="\N">#REF!</definedName>
    <definedName name="\T" localSheetId="4">'[1]19.18-19'!#REF!</definedName>
    <definedName name="\T" localSheetId="8">'[2]19.18-19'!#REF!</definedName>
    <definedName name="\T" localSheetId="9">'[2]19.18-19'!#REF!</definedName>
    <definedName name="\T" localSheetId="10">'[2]19.18-19'!#REF!</definedName>
    <definedName name="\T" localSheetId="11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 localSheetId="15">'[2]19.18-19'!#REF!</definedName>
    <definedName name="\T" localSheetId="16">'[2]19.18-19'!#REF!</definedName>
    <definedName name="\T" localSheetId="17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8" hidden="1">[2]p122!#REF!</definedName>
    <definedName name="__123Graph_B" localSheetId="9" hidden="1">[2]p122!#REF!</definedName>
    <definedName name="__123Graph_B" localSheetId="10" hidden="1">[2]p122!#REF!</definedName>
    <definedName name="__123Graph_B" localSheetId="11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localSheetId="15" hidden="1">[2]p122!#REF!</definedName>
    <definedName name="__123Graph_B" localSheetId="16" hidden="1">[2]p122!#REF!</definedName>
    <definedName name="__123Graph_B" localSheetId="17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8" hidden="1">'[2]19.14-15'!#REF!</definedName>
    <definedName name="__123Graph_BCurrent" localSheetId="9" hidden="1">'[2]19.14-15'!#REF!</definedName>
    <definedName name="__123Graph_BCurrent" localSheetId="10" hidden="1">'[2]19.14-15'!#REF!</definedName>
    <definedName name="__123Graph_BCurrent" localSheetId="11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localSheetId="15" hidden="1">'[2]19.14-15'!#REF!</definedName>
    <definedName name="__123Graph_BCurrent" localSheetId="16" hidden="1">'[2]19.14-15'!#REF!</definedName>
    <definedName name="__123Graph_BCurrent" localSheetId="17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8" hidden="1">'[2]19.14-15'!#REF!</definedName>
    <definedName name="__123Graph_BGrßfico1" localSheetId="9" hidden="1">'[2]19.14-15'!#REF!</definedName>
    <definedName name="__123Graph_BGrßfico1" localSheetId="10" hidden="1">'[2]19.14-15'!#REF!</definedName>
    <definedName name="__123Graph_BGrßfico1" localSheetId="11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localSheetId="15" hidden="1">'[2]19.14-15'!#REF!</definedName>
    <definedName name="__123Graph_BGrßfico1" localSheetId="16" hidden="1">'[2]19.14-15'!#REF!</definedName>
    <definedName name="__123Graph_BGrßfico1" localSheetId="17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8" hidden="1">[2]p122!#REF!</definedName>
    <definedName name="__123Graph_D" localSheetId="9" hidden="1">[2]p122!#REF!</definedName>
    <definedName name="__123Graph_D" localSheetId="10" hidden="1">[2]p122!#REF!</definedName>
    <definedName name="__123Graph_D" localSheetId="11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localSheetId="15" hidden="1">[2]p122!#REF!</definedName>
    <definedName name="__123Graph_D" localSheetId="16" hidden="1">[2]p122!#REF!</definedName>
    <definedName name="__123Graph_D" localSheetId="17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8" hidden="1">'[2]19.14-15'!#REF!</definedName>
    <definedName name="__123Graph_DCurrent" localSheetId="9" hidden="1">'[2]19.14-15'!#REF!</definedName>
    <definedName name="__123Graph_DCurrent" localSheetId="10" hidden="1">'[2]19.14-15'!#REF!</definedName>
    <definedName name="__123Graph_DCurrent" localSheetId="11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localSheetId="15" hidden="1">'[2]19.14-15'!#REF!</definedName>
    <definedName name="__123Graph_DCurrent" localSheetId="16" hidden="1">'[2]19.14-15'!#REF!</definedName>
    <definedName name="__123Graph_DCurrent" localSheetId="17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8" hidden="1">'[2]19.14-15'!#REF!</definedName>
    <definedName name="__123Graph_DGrßfico1" localSheetId="9" hidden="1">'[2]19.14-15'!#REF!</definedName>
    <definedName name="__123Graph_DGrßfico1" localSheetId="10" hidden="1">'[2]19.14-15'!#REF!</definedName>
    <definedName name="__123Graph_DGrßfico1" localSheetId="11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localSheetId="15" hidden="1">'[2]19.14-15'!#REF!</definedName>
    <definedName name="__123Graph_DGrßfico1" localSheetId="16" hidden="1">'[2]19.14-15'!#REF!</definedName>
    <definedName name="__123Graph_DGrßfico1" localSheetId="17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8" hidden="1">[2]p122!#REF!</definedName>
    <definedName name="__123Graph_F" localSheetId="9" hidden="1">[2]p122!#REF!</definedName>
    <definedName name="__123Graph_F" localSheetId="10" hidden="1">[2]p122!#REF!</definedName>
    <definedName name="__123Graph_F" localSheetId="11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localSheetId="15" hidden="1">[2]p122!#REF!</definedName>
    <definedName name="__123Graph_F" localSheetId="16" hidden="1">[2]p122!#REF!</definedName>
    <definedName name="__123Graph_F" localSheetId="17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8" hidden="1">'[2]19.14-15'!#REF!</definedName>
    <definedName name="__123Graph_FCurrent" localSheetId="9" hidden="1">'[2]19.14-15'!#REF!</definedName>
    <definedName name="__123Graph_FCurrent" localSheetId="10" hidden="1">'[2]19.14-15'!#REF!</definedName>
    <definedName name="__123Graph_FCurrent" localSheetId="11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localSheetId="15" hidden="1">'[2]19.14-15'!#REF!</definedName>
    <definedName name="__123Graph_FCurrent" localSheetId="16" hidden="1">'[2]19.14-15'!#REF!</definedName>
    <definedName name="__123Graph_FCurrent" localSheetId="17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8" hidden="1">'[2]19.14-15'!#REF!</definedName>
    <definedName name="__123Graph_FGrßfico1" localSheetId="9" hidden="1">'[2]19.14-15'!#REF!</definedName>
    <definedName name="__123Graph_FGrßfico1" localSheetId="10" hidden="1">'[2]19.14-15'!#REF!</definedName>
    <definedName name="__123Graph_FGrßfico1" localSheetId="11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localSheetId="15" hidden="1">'[2]19.14-15'!#REF!</definedName>
    <definedName name="__123Graph_FGrßfico1" localSheetId="16" hidden="1">'[2]19.14-15'!#REF!</definedName>
    <definedName name="__123Graph_FGrßfico1" localSheetId="17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8" hidden="1">[2]p122!#REF!</definedName>
    <definedName name="__123Graph_X" localSheetId="9" hidden="1">[2]p122!#REF!</definedName>
    <definedName name="__123Graph_X" localSheetId="10" hidden="1">[2]p122!#REF!</definedName>
    <definedName name="__123Graph_X" localSheetId="11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localSheetId="15" hidden="1">[2]p122!#REF!</definedName>
    <definedName name="__123Graph_X" localSheetId="16" hidden="1">[2]p122!#REF!</definedName>
    <definedName name="__123Graph_X" localSheetId="17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8" hidden="1">'[2]19.14-15'!#REF!</definedName>
    <definedName name="__123Graph_XCurrent" localSheetId="9" hidden="1">'[2]19.14-15'!#REF!</definedName>
    <definedName name="__123Graph_XCurrent" localSheetId="10" hidden="1">'[2]19.14-15'!#REF!</definedName>
    <definedName name="__123Graph_XCurrent" localSheetId="11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localSheetId="15" hidden="1">'[2]19.14-15'!#REF!</definedName>
    <definedName name="__123Graph_XCurrent" localSheetId="16" hidden="1">'[2]19.14-15'!#REF!</definedName>
    <definedName name="__123Graph_XCurrent" localSheetId="17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8" hidden="1">'[2]19.14-15'!#REF!</definedName>
    <definedName name="__123Graph_XGrßfico1" localSheetId="9" hidden="1">'[2]19.14-15'!#REF!</definedName>
    <definedName name="__123Graph_XGrßfico1" localSheetId="10" hidden="1">'[2]19.14-15'!#REF!</definedName>
    <definedName name="__123Graph_XGrßfico1" localSheetId="11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localSheetId="15" hidden="1">'[2]19.14-15'!#REF!</definedName>
    <definedName name="__123Graph_XGrßfico1" localSheetId="16" hidden="1">'[2]19.14-15'!#REF!</definedName>
    <definedName name="__123Graph_XGrßfico1" localSheetId="17" hidden="1">'[2]19.14-15'!#REF!</definedName>
    <definedName name="__123Graph_XGrßfico1" hidden="1">'[2]19.14-15'!#REF!</definedName>
    <definedName name="_opf2">'[1]19.11-12'!$B$51</definedName>
    <definedName name="_p421" localSheetId="4">[4]CARNE1!$B$44</definedName>
    <definedName name="_p421">[5]CARNE1!$B$44</definedName>
    <definedName name="_p431" localSheetId="4" hidden="1">[4]CARNE7!$G$11:$G$93</definedName>
    <definedName name="_p431" hidden="1">[5]CARNE7!$G$11:$G$93</definedName>
    <definedName name="_p7" localSheetId="8" hidden="1">'[6]19.14-15'!#REF!</definedName>
    <definedName name="_p7" localSheetId="9" hidden="1">'[6]19.14-15'!#REF!</definedName>
    <definedName name="_p7" localSheetId="10" hidden="1">'[6]19.14-15'!#REF!</definedName>
    <definedName name="_p7" localSheetId="11" hidden="1">'[6]19.14-15'!#REF!</definedName>
    <definedName name="_p7" localSheetId="12" hidden="1">'[6]19.14-15'!#REF!</definedName>
    <definedName name="_p7" localSheetId="13" hidden="1">'[6]19.14-15'!#REF!</definedName>
    <definedName name="_p7" localSheetId="14" hidden="1">'[6]19.14-15'!#REF!</definedName>
    <definedName name="_p7" localSheetId="15" hidden="1">'[6]19.14-15'!#REF!</definedName>
    <definedName name="_p7" localSheetId="16" hidden="1">'[6]19.14-15'!#REF!</definedName>
    <definedName name="_p7" localSheetId="17" hidden="1">'[6]19.14-15'!#REF!</definedName>
    <definedName name="_p7" hidden="1">'[6]19.14-15'!#REF!</definedName>
    <definedName name="_PEP1" localSheetId="4">'[7]19.11-12'!$B$51</definedName>
    <definedName name="_PEP1">'[8]19.11-12'!$B$51</definedName>
    <definedName name="_PEP2" localSheetId="4">[9]GANADE1!$B$75</definedName>
    <definedName name="_PEP2">[10]GANADE1!$B$75</definedName>
    <definedName name="_PEP3" localSheetId="4">'[7]19.11-12'!$B$53</definedName>
    <definedName name="_PEP3">'[8]19.11-12'!$B$53</definedName>
    <definedName name="_PEP4" localSheetId="4" hidden="1">'[7]19.14-15'!$B$34:$B$37</definedName>
    <definedName name="_PEP4" hidden="1">'[8]19.14-15'!$B$34:$B$37</definedName>
    <definedName name="_PP1" localSheetId="4">[9]GANADE1!$B$77</definedName>
    <definedName name="_PP1">[10]GANADE1!$B$77</definedName>
    <definedName name="_PP10" localSheetId="4" hidden="1">'[7]19.14-15'!$C$34:$C$37</definedName>
    <definedName name="_PP10" hidden="1">'[8]19.14-15'!$C$34:$C$37</definedName>
    <definedName name="_PP11" localSheetId="4" hidden="1">'[7]19.14-15'!$C$34:$C$37</definedName>
    <definedName name="_PP11" hidden="1">'[8]19.14-15'!$C$34:$C$37</definedName>
    <definedName name="_PP12" localSheetId="4" hidden="1">'[7]19.14-15'!$C$34:$C$37</definedName>
    <definedName name="_PP12" hidden="1">'[8]19.14-15'!$C$34:$C$37</definedName>
    <definedName name="_PP13" localSheetId="4" hidden="1">'[7]19.14-15'!#REF!</definedName>
    <definedName name="_PP13" localSheetId="8" hidden="1">'[8]19.14-15'!#REF!</definedName>
    <definedName name="_PP13" localSheetId="9" hidden="1">'[8]19.14-15'!#REF!</definedName>
    <definedName name="_PP13" localSheetId="10" hidden="1">'[8]19.14-15'!#REF!</definedName>
    <definedName name="_PP13" localSheetId="11" hidden="1">'[8]19.14-15'!#REF!</definedName>
    <definedName name="_PP13" localSheetId="12" hidden="1">'[8]19.14-15'!#REF!</definedName>
    <definedName name="_PP13" localSheetId="13" hidden="1">'[8]19.14-15'!#REF!</definedName>
    <definedName name="_PP13" localSheetId="14" hidden="1">'[8]19.14-15'!#REF!</definedName>
    <definedName name="_PP13" localSheetId="15" hidden="1">'[8]19.14-15'!#REF!</definedName>
    <definedName name="_PP13" localSheetId="16" hidden="1">'[8]19.14-15'!#REF!</definedName>
    <definedName name="_PP13" localSheetId="17" hidden="1">'[8]19.14-15'!#REF!</definedName>
    <definedName name="_PP13" hidden="1">'[8]19.14-15'!#REF!</definedName>
    <definedName name="_PP14" localSheetId="4" hidden="1">'[7]19.14-15'!#REF!</definedName>
    <definedName name="_PP14" localSheetId="8" hidden="1">'[8]19.14-15'!#REF!</definedName>
    <definedName name="_PP14" localSheetId="9" hidden="1">'[8]19.14-15'!#REF!</definedName>
    <definedName name="_PP14" localSheetId="10" hidden="1">'[8]19.14-15'!#REF!</definedName>
    <definedName name="_PP14" localSheetId="11" hidden="1">'[8]19.14-15'!#REF!</definedName>
    <definedName name="_PP14" localSheetId="12" hidden="1">'[8]19.14-15'!#REF!</definedName>
    <definedName name="_PP14" localSheetId="13" hidden="1">'[8]19.14-15'!#REF!</definedName>
    <definedName name="_PP14" localSheetId="14" hidden="1">'[8]19.14-15'!#REF!</definedName>
    <definedName name="_PP14" localSheetId="15" hidden="1">'[8]19.14-15'!#REF!</definedName>
    <definedName name="_PP14" localSheetId="16" hidden="1">'[8]19.14-15'!#REF!</definedName>
    <definedName name="_PP14" localSheetId="17" hidden="1">'[8]19.14-15'!#REF!</definedName>
    <definedName name="_PP14" hidden="1">'[8]19.14-15'!#REF!</definedName>
    <definedName name="_PP15" localSheetId="4" hidden="1">'[7]19.14-15'!#REF!</definedName>
    <definedName name="_PP15" localSheetId="8" hidden="1">'[8]19.14-15'!#REF!</definedName>
    <definedName name="_PP15" localSheetId="9" hidden="1">'[8]19.14-15'!#REF!</definedName>
    <definedName name="_PP15" localSheetId="10" hidden="1">'[8]19.14-15'!#REF!</definedName>
    <definedName name="_PP15" localSheetId="11" hidden="1">'[8]19.14-15'!#REF!</definedName>
    <definedName name="_PP15" localSheetId="12" hidden="1">'[8]19.14-15'!#REF!</definedName>
    <definedName name="_PP15" localSheetId="13" hidden="1">'[8]19.14-15'!#REF!</definedName>
    <definedName name="_PP15" localSheetId="14" hidden="1">'[8]19.14-15'!#REF!</definedName>
    <definedName name="_PP15" localSheetId="15" hidden="1">'[8]19.14-15'!#REF!</definedName>
    <definedName name="_PP15" localSheetId="16" hidden="1">'[8]19.14-15'!#REF!</definedName>
    <definedName name="_PP15" localSheetId="17" hidden="1">'[8]19.14-15'!#REF!</definedName>
    <definedName name="_PP15" hidden="1">'[8]19.14-15'!#REF!</definedName>
    <definedName name="_PP16" localSheetId="4" hidden="1">'[7]19.14-15'!$D$34:$D$37</definedName>
    <definedName name="_PP16" hidden="1">'[8]19.14-15'!$D$34:$D$37</definedName>
    <definedName name="_PP17" localSheetId="4" hidden="1">'[7]19.14-15'!$D$34:$D$37</definedName>
    <definedName name="_PP17" hidden="1">'[8]19.14-15'!$D$34:$D$37</definedName>
    <definedName name="_pp18" localSheetId="4" hidden="1">'[7]19.14-15'!$D$34:$D$37</definedName>
    <definedName name="_pp18" hidden="1">'[8]19.14-15'!$D$34:$D$37</definedName>
    <definedName name="_pp19" localSheetId="4" hidden="1">'[7]19.14-15'!#REF!</definedName>
    <definedName name="_pp19" localSheetId="8" hidden="1">'[8]19.14-15'!#REF!</definedName>
    <definedName name="_pp19" localSheetId="9" hidden="1">'[8]19.14-15'!#REF!</definedName>
    <definedName name="_pp19" localSheetId="10" hidden="1">'[8]19.14-15'!#REF!</definedName>
    <definedName name="_pp19" localSheetId="11" hidden="1">'[8]19.14-15'!#REF!</definedName>
    <definedName name="_pp19" localSheetId="12" hidden="1">'[8]19.14-15'!#REF!</definedName>
    <definedName name="_pp19" localSheetId="13" hidden="1">'[8]19.14-15'!#REF!</definedName>
    <definedName name="_pp19" localSheetId="14" hidden="1">'[8]19.14-15'!#REF!</definedName>
    <definedName name="_pp19" localSheetId="15" hidden="1">'[8]19.14-15'!#REF!</definedName>
    <definedName name="_pp19" localSheetId="16" hidden="1">'[8]19.14-15'!#REF!</definedName>
    <definedName name="_pp19" localSheetId="17" hidden="1">'[8]19.14-15'!#REF!</definedName>
    <definedName name="_pp19" hidden="1">'[8]19.14-15'!#REF!</definedName>
    <definedName name="_PP2" localSheetId="4">'[7]19.22'!#REF!</definedName>
    <definedName name="_PP2" localSheetId="8">'[8]19.22'!#REF!</definedName>
    <definedName name="_PP2" localSheetId="9">'[8]19.22'!#REF!</definedName>
    <definedName name="_PP2" localSheetId="10">'[8]19.22'!#REF!</definedName>
    <definedName name="_PP2" localSheetId="11">'[8]19.22'!#REF!</definedName>
    <definedName name="_PP2" localSheetId="12">'[8]19.22'!#REF!</definedName>
    <definedName name="_PP2" localSheetId="13">'[8]19.22'!#REF!</definedName>
    <definedName name="_PP2" localSheetId="14">'[8]19.22'!#REF!</definedName>
    <definedName name="_PP2" localSheetId="15">'[8]19.22'!#REF!</definedName>
    <definedName name="_PP2" localSheetId="16">'[8]19.22'!#REF!</definedName>
    <definedName name="_PP2" localSheetId="17">'[8]19.22'!#REF!</definedName>
    <definedName name="_PP2">'[8]19.22'!#REF!</definedName>
    <definedName name="_PP20" localSheetId="4" hidden="1">'[7]19.14-15'!#REF!</definedName>
    <definedName name="_PP20" localSheetId="8" hidden="1">'[8]19.14-15'!#REF!</definedName>
    <definedName name="_PP20" localSheetId="9" hidden="1">'[8]19.14-15'!#REF!</definedName>
    <definedName name="_PP20" localSheetId="10" hidden="1">'[8]19.14-15'!#REF!</definedName>
    <definedName name="_PP20" localSheetId="11" hidden="1">'[8]19.14-15'!#REF!</definedName>
    <definedName name="_PP20" localSheetId="12" hidden="1">'[8]19.14-15'!#REF!</definedName>
    <definedName name="_PP20" localSheetId="13" hidden="1">'[8]19.14-15'!#REF!</definedName>
    <definedName name="_PP20" localSheetId="14" hidden="1">'[8]19.14-15'!#REF!</definedName>
    <definedName name="_PP20" localSheetId="15" hidden="1">'[8]19.14-15'!#REF!</definedName>
    <definedName name="_PP20" localSheetId="16" hidden="1">'[8]19.14-15'!#REF!</definedName>
    <definedName name="_PP20" localSheetId="17" hidden="1">'[8]19.14-15'!#REF!</definedName>
    <definedName name="_PP20" hidden="1">'[8]19.14-15'!#REF!</definedName>
    <definedName name="_PP21" localSheetId="4" hidden="1">'[7]19.14-15'!#REF!</definedName>
    <definedName name="_PP21" localSheetId="8" hidden="1">'[8]19.14-15'!#REF!</definedName>
    <definedName name="_PP21" localSheetId="9" hidden="1">'[8]19.14-15'!#REF!</definedName>
    <definedName name="_PP21" localSheetId="10" hidden="1">'[8]19.14-15'!#REF!</definedName>
    <definedName name="_PP21" localSheetId="11" hidden="1">'[8]19.14-15'!#REF!</definedName>
    <definedName name="_PP21" localSheetId="12" hidden="1">'[8]19.14-15'!#REF!</definedName>
    <definedName name="_PP21" localSheetId="13" hidden="1">'[8]19.14-15'!#REF!</definedName>
    <definedName name="_PP21" localSheetId="14" hidden="1">'[8]19.14-15'!#REF!</definedName>
    <definedName name="_PP21" localSheetId="15" hidden="1">'[8]19.14-15'!#REF!</definedName>
    <definedName name="_PP21" localSheetId="16" hidden="1">'[8]19.14-15'!#REF!</definedName>
    <definedName name="_PP21" localSheetId="17" hidden="1">'[8]19.14-15'!#REF!</definedName>
    <definedName name="_PP21" hidden="1">'[8]19.14-15'!#REF!</definedName>
    <definedName name="_PP22" localSheetId="4" hidden="1">'[7]19.14-15'!#REF!</definedName>
    <definedName name="_PP22" localSheetId="8" hidden="1">'[8]19.14-15'!#REF!</definedName>
    <definedName name="_PP22" localSheetId="9" hidden="1">'[8]19.14-15'!#REF!</definedName>
    <definedName name="_PP22" localSheetId="10" hidden="1">'[8]19.14-15'!#REF!</definedName>
    <definedName name="_PP22" localSheetId="11" hidden="1">'[8]19.14-15'!#REF!</definedName>
    <definedName name="_PP22" localSheetId="12" hidden="1">'[8]19.14-15'!#REF!</definedName>
    <definedName name="_PP22" localSheetId="13" hidden="1">'[8]19.14-15'!#REF!</definedName>
    <definedName name="_PP22" localSheetId="14" hidden="1">'[8]19.14-15'!#REF!</definedName>
    <definedName name="_PP22" localSheetId="15" hidden="1">'[8]19.14-15'!#REF!</definedName>
    <definedName name="_PP22" localSheetId="16" hidden="1">'[8]19.14-15'!#REF!</definedName>
    <definedName name="_PP22" localSheetId="17" hidden="1">'[8]19.14-15'!#REF!</definedName>
    <definedName name="_PP22" hidden="1">'[8]19.14-15'!#REF!</definedName>
    <definedName name="_pp23" localSheetId="4" hidden="1">'[7]19.14-15'!#REF!</definedName>
    <definedName name="_pp23" localSheetId="8" hidden="1">'[8]19.14-15'!#REF!</definedName>
    <definedName name="_pp23" localSheetId="9" hidden="1">'[8]19.14-15'!#REF!</definedName>
    <definedName name="_pp23" localSheetId="10" hidden="1">'[8]19.14-15'!#REF!</definedName>
    <definedName name="_pp23" localSheetId="11" hidden="1">'[8]19.14-15'!#REF!</definedName>
    <definedName name="_pp23" localSheetId="12" hidden="1">'[8]19.14-15'!#REF!</definedName>
    <definedName name="_pp23" localSheetId="13" hidden="1">'[8]19.14-15'!#REF!</definedName>
    <definedName name="_pp23" localSheetId="14" hidden="1">'[8]19.14-15'!#REF!</definedName>
    <definedName name="_pp23" localSheetId="15" hidden="1">'[8]19.14-15'!#REF!</definedName>
    <definedName name="_pp23" localSheetId="16" hidden="1">'[8]19.14-15'!#REF!</definedName>
    <definedName name="_pp23" localSheetId="17" hidden="1">'[8]19.14-15'!#REF!</definedName>
    <definedName name="_pp23" hidden="1">'[8]19.14-15'!#REF!</definedName>
    <definedName name="_pp24" localSheetId="4" hidden="1">'[7]19.14-15'!#REF!</definedName>
    <definedName name="_pp24" localSheetId="8" hidden="1">'[8]19.14-15'!#REF!</definedName>
    <definedName name="_pp24" localSheetId="9" hidden="1">'[8]19.14-15'!#REF!</definedName>
    <definedName name="_pp24" localSheetId="10" hidden="1">'[8]19.14-15'!#REF!</definedName>
    <definedName name="_pp24" localSheetId="11" hidden="1">'[8]19.14-15'!#REF!</definedName>
    <definedName name="_pp24" localSheetId="12" hidden="1">'[8]19.14-15'!#REF!</definedName>
    <definedName name="_pp24" localSheetId="13" hidden="1">'[8]19.14-15'!#REF!</definedName>
    <definedName name="_pp24" localSheetId="14" hidden="1">'[8]19.14-15'!#REF!</definedName>
    <definedName name="_pp24" localSheetId="15" hidden="1">'[8]19.14-15'!#REF!</definedName>
    <definedName name="_pp24" localSheetId="16" hidden="1">'[8]19.14-15'!#REF!</definedName>
    <definedName name="_pp24" localSheetId="17" hidden="1">'[8]19.14-15'!#REF!</definedName>
    <definedName name="_pp24" hidden="1">'[8]19.14-15'!#REF!</definedName>
    <definedName name="_pp25" localSheetId="4" hidden="1">'[7]19.14-15'!#REF!</definedName>
    <definedName name="_pp25" localSheetId="8" hidden="1">'[8]19.14-15'!#REF!</definedName>
    <definedName name="_pp25" localSheetId="9" hidden="1">'[8]19.14-15'!#REF!</definedName>
    <definedName name="_pp25" localSheetId="10" hidden="1">'[8]19.14-15'!#REF!</definedName>
    <definedName name="_pp25" localSheetId="11" hidden="1">'[8]19.14-15'!#REF!</definedName>
    <definedName name="_pp25" localSheetId="12" hidden="1">'[8]19.14-15'!#REF!</definedName>
    <definedName name="_pp25" localSheetId="13" hidden="1">'[8]19.14-15'!#REF!</definedName>
    <definedName name="_pp25" localSheetId="14" hidden="1">'[8]19.14-15'!#REF!</definedName>
    <definedName name="_pp25" localSheetId="15" hidden="1">'[8]19.14-15'!#REF!</definedName>
    <definedName name="_pp25" localSheetId="16" hidden="1">'[8]19.14-15'!#REF!</definedName>
    <definedName name="_pp25" localSheetId="17" hidden="1">'[8]19.14-15'!#REF!</definedName>
    <definedName name="_pp25" hidden="1">'[8]19.14-15'!#REF!</definedName>
    <definedName name="_pp26" localSheetId="4" hidden="1">'[7]19.14-15'!#REF!</definedName>
    <definedName name="_pp26" localSheetId="8" hidden="1">'[8]19.14-15'!#REF!</definedName>
    <definedName name="_pp26" localSheetId="9" hidden="1">'[8]19.14-15'!#REF!</definedName>
    <definedName name="_pp26" localSheetId="10" hidden="1">'[8]19.14-15'!#REF!</definedName>
    <definedName name="_pp26" localSheetId="11" hidden="1">'[8]19.14-15'!#REF!</definedName>
    <definedName name="_pp26" localSheetId="12" hidden="1">'[8]19.14-15'!#REF!</definedName>
    <definedName name="_pp26" localSheetId="13" hidden="1">'[8]19.14-15'!#REF!</definedName>
    <definedName name="_pp26" localSheetId="14" hidden="1">'[8]19.14-15'!#REF!</definedName>
    <definedName name="_pp26" localSheetId="15" hidden="1">'[8]19.14-15'!#REF!</definedName>
    <definedName name="_pp26" localSheetId="16" hidden="1">'[8]19.14-15'!#REF!</definedName>
    <definedName name="_pp26" localSheetId="17" hidden="1">'[8]19.14-15'!#REF!</definedName>
    <definedName name="_pp26" hidden="1">'[8]19.14-15'!#REF!</definedName>
    <definedName name="_pp27" localSheetId="4" hidden="1">'[7]19.14-15'!#REF!</definedName>
    <definedName name="_pp27" localSheetId="8" hidden="1">'[8]19.14-15'!#REF!</definedName>
    <definedName name="_pp27" localSheetId="9" hidden="1">'[8]19.14-15'!#REF!</definedName>
    <definedName name="_pp27" localSheetId="10" hidden="1">'[8]19.14-15'!#REF!</definedName>
    <definedName name="_pp27" localSheetId="11" hidden="1">'[8]19.14-15'!#REF!</definedName>
    <definedName name="_pp27" localSheetId="12" hidden="1">'[8]19.14-15'!#REF!</definedName>
    <definedName name="_pp27" localSheetId="13" hidden="1">'[8]19.14-15'!#REF!</definedName>
    <definedName name="_pp27" localSheetId="14" hidden="1">'[8]19.14-15'!#REF!</definedName>
    <definedName name="_pp27" localSheetId="15" hidden="1">'[8]19.14-15'!#REF!</definedName>
    <definedName name="_pp27" localSheetId="16" hidden="1">'[8]19.14-15'!#REF!</definedName>
    <definedName name="_pp27" localSheetId="17" hidden="1">'[8]19.14-15'!#REF!</definedName>
    <definedName name="_pp27" hidden="1">'[8]19.14-15'!#REF!</definedName>
    <definedName name="_PP3" localSheetId="4">[9]GANADE1!$B$79</definedName>
    <definedName name="_PP3">[10]GANADE1!$B$79</definedName>
    <definedName name="_PP4" localSheetId="4">'[7]19.11-12'!$B$51</definedName>
    <definedName name="_PP4">'[8]19.11-12'!$B$51</definedName>
    <definedName name="_PP5" localSheetId="4" hidden="1">'[7]19.14-15'!$B$34:$B$37</definedName>
    <definedName name="_PP5" hidden="1">'[8]19.14-15'!$B$34:$B$37</definedName>
    <definedName name="_PP6" localSheetId="4" hidden="1">'[7]19.14-15'!$B$34:$B$37</definedName>
    <definedName name="_PP6" hidden="1">'[8]19.14-15'!$B$34:$B$37</definedName>
    <definedName name="_PP7" localSheetId="4" hidden="1">'[7]19.14-15'!#REF!</definedName>
    <definedName name="_PP7" localSheetId="8" hidden="1">'[8]19.14-15'!#REF!</definedName>
    <definedName name="_PP7" localSheetId="9" hidden="1">'[8]19.14-15'!#REF!</definedName>
    <definedName name="_PP7" localSheetId="10" hidden="1">'[8]19.14-15'!#REF!</definedName>
    <definedName name="_PP7" localSheetId="11" hidden="1">'[8]19.14-15'!#REF!</definedName>
    <definedName name="_PP7" localSheetId="12" hidden="1">'[8]19.14-15'!#REF!</definedName>
    <definedName name="_PP7" localSheetId="13" hidden="1">'[8]19.14-15'!#REF!</definedName>
    <definedName name="_PP7" localSheetId="14" hidden="1">'[8]19.14-15'!#REF!</definedName>
    <definedName name="_PP7" localSheetId="15" hidden="1">'[8]19.14-15'!#REF!</definedName>
    <definedName name="_PP7" localSheetId="16" hidden="1">'[8]19.14-15'!#REF!</definedName>
    <definedName name="_PP7" localSheetId="17" hidden="1">'[8]19.14-15'!#REF!</definedName>
    <definedName name="_PP7" hidden="1">'[8]19.14-15'!#REF!</definedName>
    <definedName name="_PP8" localSheetId="4" hidden="1">'[7]19.14-15'!#REF!</definedName>
    <definedName name="_PP8" localSheetId="8" hidden="1">'[8]19.14-15'!#REF!</definedName>
    <definedName name="_PP8" localSheetId="9" hidden="1">'[8]19.14-15'!#REF!</definedName>
    <definedName name="_PP8" localSheetId="10" hidden="1">'[8]19.14-15'!#REF!</definedName>
    <definedName name="_PP8" localSheetId="11" hidden="1">'[8]19.14-15'!#REF!</definedName>
    <definedName name="_PP8" localSheetId="12" hidden="1">'[8]19.14-15'!#REF!</definedName>
    <definedName name="_PP8" localSheetId="13" hidden="1">'[8]19.14-15'!#REF!</definedName>
    <definedName name="_PP8" localSheetId="14" hidden="1">'[8]19.14-15'!#REF!</definedName>
    <definedName name="_PP8" localSheetId="15" hidden="1">'[8]19.14-15'!#REF!</definedName>
    <definedName name="_PP8" localSheetId="16" hidden="1">'[8]19.14-15'!#REF!</definedName>
    <definedName name="_PP8" localSheetId="17" hidden="1">'[8]19.14-15'!#REF!</definedName>
    <definedName name="_PP8" hidden="1">'[8]19.14-15'!#REF!</definedName>
    <definedName name="_PP9" localSheetId="4" hidden="1">'[7]19.14-15'!#REF!</definedName>
    <definedName name="_PP9" localSheetId="8" hidden="1">'[8]19.14-15'!#REF!</definedName>
    <definedName name="_PP9" localSheetId="9" hidden="1">'[8]19.14-15'!#REF!</definedName>
    <definedName name="_PP9" localSheetId="10" hidden="1">'[8]19.14-15'!#REF!</definedName>
    <definedName name="_PP9" localSheetId="11" hidden="1">'[8]19.14-15'!#REF!</definedName>
    <definedName name="_PP9" localSheetId="12" hidden="1">'[8]19.14-15'!#REF!</definedName>
    <definedName name="_PP9" localSheetId="13" hidden="1">'[8]19.14-15'!#REF!</definedName>
    <definedName name="_PP9" localSheetId="14" hidden="1">'[8]19.14-15'!#REF!</definedName>
    <definedName name="_PP9" localSheetId="15" hidden="1">'[8]19.14-15'!#REF!</definedName>
    <definedName name="_PP9" localSheetId="16" hidden="1">'[8]19.14-15'!#REF!</definedName>
    <definedName name="_PP9" localSheetId="17" hidden="1">'[8]19.14-15'!#REF!</definedName>
    <definedName name="_PP9" hidden="1">'[8]19.14-15'!#REF!</definedName>
    <definedName name="_Toc170472653" localSheetId="18">'2022'!$B$1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15">#REF!</definedName>
    <definedName name="A_impresión_IM" localSheetId="16">#REF!</definedName>
    <definedName name="A_impresión_IM" localSheetId="17">#REF!</definedName>
    <definedName name="A_impresión_IM">#REF!</definedName>
    <definedName name="alk" localSheetId="4">'[11]19.11-12'!$B$53</definedName>
    <definedName name="alk">'[12]19.11-12'!$B$53</definedName>
    <definedName name="_xlnm.Print_Area" localSheetId="1">'2005'!$A$1:$F$91</definedName>
    <definedName name="_xlnm.Print_Area" localSheetId="2">'2006'!$A$1:$H$168</definedName>
    <definedName name="_xlnm.Print_Area" localSheetId="3">'2007'!$A$1:$G$170</definedName>
    <definedName name="_xlnm.Print_Area" localSheetId="4">'2008'!$A$1:$K$176</definedName>
    <definedName name="_xlnm.Print_Area" localSheetId="5">'2009'!$A$1:$K$178</definedName>
    <definedName name="_xlnm.Print_Area" localSheetId="6">'2010'!$A$1:$I$177</definedName>
    <definedName name="_xlnm.Print_Area" localSheetId="7">'2011'!$A$1:$J$180</definedName>
    <definedName name="_xlnm.Print_Area" localSheetId="8">'2012'!$A$1:$I$174</definedName>
    <definedName name="_xlnm.Print_Area" localSheetId="9">'2013'!$A$1:$G$170</definedName>
    <definedName name="_xlnm.Print_Area" localSheetId="10">'2014'!$A$1:$H$177</definedName>
    <definedName name="_xlnm.Print_Area" localSheetId="11">'2015'!$A$1:$H$176</definedName>
    <definedName name="_xlnm.Print_Area" localSheetId="12">'2016'!$A$1:$H$175</definedName>
    <definedName name="_xlnm.Print_Area" localSheetId="13">'2017'!$A$1:$I$177</definedName>
    <definedName name="_xlnm.Print_Area" localSheetId="14">'2018'!$A$1:$K$174</definedName>
    <definedName name="_xlnm.Print_Area" localSheetId="15">'2019'!$A$1:$H$175</definedName>
    <definedName name="_xlnm.Print_Area" localSheetId="16">'2020'!$A$1:$J$176</definedName>
    <definedName name="_xlnm.Print_Area" localSheetId="17">'2021'!$A$1:$G$170</definedName>
    <definedName name="_xlnm.Print_Area" localSheetId="18">'2022'!$A$1:$K$168</definedName>
    <definedName name="balan.xls" hidden="1">'[13]7.24'!$D$6:$D$27</definedName>
    <definedName name="eee" localSheetId="8">'[1]19.18-19'!#REF!</definedName>
    <definedName name="eee" localSheetId="9">'[1]19.18-19'!#REF!</definedName>
    <definedName name="eee" localSheetId="10">'[1]19.18-19'!#REF!</definedName>
    <definedName name="eee" localSheetId="11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 localSheetId="15">'[1]19.18-19'!#REF!</definedName>
    <definedName name="eee" localSheetId="16">'[1]19.18-19'!#REF!</definedName>
    <definedName name="eee" localSheetId="17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 localSheetId="10">#REF!</definedName>
    <definedName name="GUION" localSheetId="11">#REF!</definedName>
    <definedName name="GUION" localSheetId="12">#REF!</definedName>
    <definedName name="GUION" localSheetId="13">#REF!</definedName>
    <definedName name="GUION" localSheetId="14">#REF!</definedName>
    <definedName name="GUION" localSheetId="15">#REF!</definedName>
    <definedName name="GUION" localSheetId="16">#REF!</definedName>
    <definedName name="GUION" localSheetId="17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 localSheetId="10">#REF!</definedName>
    <definedName name="Imprimir_área_IM" localSheetId="11">#REF!</definedName>
    <definedName name="Imprimir_área_IM" localSheetId="12">#REF!</definedName>
    <definedName name="Imprimir_área_IM" localSheetId="13">#REF!</definedName>
    <definedName name="Imprimir_área_IM" localSheetId="14">#REF!</definedName>
    <definedName name="Imprimir_área_IM" localSheetId="15">#REF!</definedName>
    <definedName name="Imprimir_área_IM" localSheetId="16">#REF!</definedName>
    <definedName name="Imprimir_área_IM" localSheetId="17">#REF!</definedName>
    <definedName name="Imprimir_área_IM">#REF!</definedName>
    <definedName name="kk" localSheetId="8" hidden="1">'[6]19.14-15'!#REF!</definedName>
    <definedName name="kk" localSheetId="9" hidden="1">'[6]19.14-15'!#REF!</definedName>
    <definedName name="kk" localSheetId="10" hidden="1">'[6]19.14-15'!#REF!</definedName>
    <definedName name="kk" localSheetId="11" hidden="1">'[6]19.14-15'!#REF!</definedName>
    <definedName name="kk" localSheetId="12" hidden="1">'[6]19.14-15'!#REF!</definedName>
    <definedName name="kk" localSheetId="13" hidden="1">'[6]19.14-15'!#REF!</definedName>
    <definedName name="kk" localSheetId="14" hidden="1">'[6]19.14-15'!#REF!</definedName>
    <definedName name="kk" localSheetId="15" hidden="1">'[6]19.14-15'!#REF!</definedName>
    <definedName name="kk" localSheetId="16" hidden="1">'[6]19.14-15'!#REF!</definedName>
    <definedName name="kk" localSheetId="17" hidden="1">'[6]19.14-15'!#REF!</definedName>
    <definedName name="kk" hidden="1">'[6]19.14-15'!#REF!</definedName>
    <definedName name="kkjkj" localSheetId="8">#REF!</definedName>
    <definedName name="kkjkj" localSheetId="9">#REF!</definedName>
    <definedName name="kkjkj" localSheetId="10">#REF!</definedName>
    <definedName name="kkjkj" localSheetId="11">#REF!</definedName>
    <definedName name="kkjkj" localSheetId="12">#REF!</definedName>
    <definedName name="kkjkj" localSheetId="13">#REF!</definedName>
    <definedName name="kkjkj" localSheetId="14">#REF!</definedName>
    <definedName name="kkjkj" localSheetId="15">#REF!</definedName>
    <definedName name="kkjkj" localSheetId="16">#REF!</definedName>
    <definedName name="kkjkj" localSheetId="17">#REF!</definedName>
    <definedName name="kkjkj">#REF!</definedName>
    <definedName name="PEP" localSheetId="4">[9]GANADE1!$B$79</definedName>
    <definedName name="PEP">[10]GANADE1!$B$79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0">#REF!</definedName>
    <definedName name="RUTINA" localSheetId="11">#REF!</definedName>
    <definedName name="RUTINA" localSheetId="12">#REF!</definedName>
    <definedName name="RUTINA" localSheetId="13">#REF!</definedName>
    <definedName name="RUTINA" localSheetId="14">#REF!</definedName>
    <definedName name="RUTINA" localSheetId="15">#REF!</definedName>
    <definedName name="RUTINA" localSheetId="16">#REF!</definedName>
    <definedName name="RUTINA" localSheetId="17">#REF!</definedName>
    <definedName name="RUTIN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" i="25" l="1"/>
  <c r="B130" i="25"/>
  <c r="C111" i="25"/>
  <c r="D111" i="25"/>
  <c r="B111" i="25"/>
  <c r="B88" i="25"/>
  <c r="C88" i="25"/>
  <c r="D88" i="25"/>
  <c r="E88" i="25"/>
  <c r="C166" i="25"/>
  <c r="B166" i="25"/>
  <c r="C146" i="25"/>
  <c r="F54" i="25"/>
  <c r="D54" i="25"/>
  <c r="D69" i="25" s="1"/>
  <c r="B54" i="25"/>
  <c r="B69" i="25" s="1"/>
  <c r="B31" i="25"/>
  <c r="F69" i="25" l="1"/>
  <c r="B31" i="18"/>
  <c r="B49" i="24" l="1"/>
  <c r="D49" i="24"/>
  <c r="F49" i="24"/>
  <c r="B31" i="24"/>
  <c r="C170" i="24"/>
  <c r="B170" i="24"/>
  <c r="C148" i="24"/>
  <c r="B148" i="24"/>
  <c r="B131" i="24"/>
  <c r="E91" i="24"/>
  <c r="D91" i="24"/>
  <c r="C91" i="24"/>
  <c r="B91" i="24"/>
  <c r="F68" i="24"/>
  <c r="D68" i="24"/>
  <c r="B68" i="24"/>
  <c r="F54" i="24"/>
  <c r="D54" i="24"/>
  <c r="B54" i="24"/>
  <c r="B136" i="23"/>
  <c r="D118" i="23"/>
  <c r="C118" i="23"/>
  <c r="B118" i="23"/>
  <c r="F72" i="23"/>
  <c r="D72" i="23"/>
  <c r="B72" i="23"/>
  <c r="F57" i="23"/>
  <c r="D57" i="23"/>
  <c r="B57" i="23"/>
  <c r="F51" i="23"/>
  <c r="D51" i="23"/>
  <c r="B51" i="23"/>
  <c r="B69" i="24" l="1"/>
  <c r="D69" i="24"/>
  <c r="F69" i="24"/>
  <c r="C176" i="23"/>
  <c r="B176" i="23"/>
  <c r="C154" i="23"/>
  <c r="B154" i="23"/>
  <c r="E97" i="23"/>
  <c r="D97" i="23"/>
  <c r="C97" i="23"/>
  <c r="B97" i="23"/>
  <c r="F74" i="23"/>
  <c r="D74" i="23"/>
  <c r="B74" i="23"/>
  <c r="B33" i="23"/>
  <c r="C175" i="22"/>
  <c r="B175" i="22"/>
  <c r="C153" i="22"/>
  <c r="B153" i="22"/>
  <c r="E97" i="22"/>
  <c r="D97" i="22"/>
  <c r="C97" i="22"/>
  <c r="B97" i="22"/>
  <c r="B33" i="22"/>
  <c r="B174" i="21"/>
  <c r="C174" i="21"/>
  <c r="B152" i="21"/>
  <c r="E96" i="21"/>
  <c r="D74" i="22" l="1"/>
  <c r="F74" i="22"/>
  <c r="B74" i="22"/>
  <c r="F69" i="21"/>
  <c r="D69" i="21"/>
  <c r="F68" i="21"/>
  <c r="D68" i="21"/>
  <c r="F67" i="21"/>
  <c r="D67" i="21"/>
  <c r="F66" i="21"/>
  <c r="D66" i="21"/>
  <c r="F65" i="21"/>
  <c r="D65" i="21"/>
  <c r="F64" i="21"/>
  <c r="D64" i="21"/>
  <c r="D63" i="21"/>
  <c r="F62" i="21"/>
  <c r="D62" i="21"/>
  <c r="F61" i="21"/>
  <c r="D61" i="21"/>
  <c r="D60" i="21"/>
  <c r="F59" i="21"/>
  <c r="D59" i="21"/>
  <c r="D55" i="21"/>
  <c r="F54" i="21"/>
  <c r="D54" i="21"/>
  <c r="F53" i="21"/>
  <c r="D53" i="21"/>
  <c r="F48" i="21"/>
  <c r="D48" i="21"/>
  <c r="F47" i="21"/>
  <c r="D47" i="21"/>
  <c r="F46" i="21"/>
  <c r="D46" i="21"/>
  <c r="F45" i="21"/>
  <c r="D45" i="21"/>
  <c r="F44" i="21"/>
  <c r="D44" i="21"/>
  <c r="F43" i="21"/>
  <c r="D43" i="21"/>
  <c r="D41" i="21"/>
  <c r="C152" i="21" l="1"/>
  <c r="D96" i="21"/>
  <c r="C96" i="21"/>
  <c r="B96" i="21"/>
  <c r="B71" i="21"/>
  <c r="F56" i="21"/>
  <c r="B56" i="21"/>
  <c r="D56" i="21"/>
  <c r="B50" i="21"/>
  <c r="F50" i="21"/>
  <c r="B33" i="21"/>
  <c r="B73" i="21" l="1"/>
  <c r="D50" i="21"/>
  <c r="F71" i="21"/>
  <c r="F73" i="21" s="1"/>
  <c r="D71" i="21"/>
  <c r="C177" i="20"/>
  <c r="C155" i="20"/>
  <c r="D73" i="21" l="1"/>
  <c r="C99" i="20"/>
  <c r="B73" i="20" l="1"/>
  <c r="F71" i="20"/>
  <c r="D71" i="20"/>
  <c r="F70" i="20"/>
  <c r="D70" i="20"/>
  <c r="F69" i="20"/>
  <c r="D69" i="20"/>
  <c r="F68" i="20"/>
  <c r="D68" i="20"/>
  <c r="F67" i="20"/>
  <c r="D67" i="20"/>
  <c r="F66" i="20"/>
  <c r="D66" i="20"/>
  <c r="D65" i="20"/>
  <c r="F64" i="20"/>
  <c r="D64" i="20"/>
  <c r="F63" i="20"/>
  <c r="D63" i="20"/>
  <c r="D62" i="20"/>
  <c r="F61" i="20"/>
  <c r="D61" i="20"/>
  <c r="B58" i="20"/>
  <c r="D57" i="20"/>
  <c r="F56" i="20"/>
  <c r="D56" i="20"/>
  <c r="F55" i="20"/>
  <c r="D55" i="20"/>
  <c r="B52" i="20"/>
  <c r="F50" i="20"/>
  <c r="D50" i="20"/>
  <c r="F48" i="20"/>
  <c r="D48" i="20"/>
  <c r="F47" i="20"/>
  <c r="D47" i="20"/>
  <c r="F46" i="20"/>
  <c r="D46" i="20"/>
  <c r="F45" i="20"/>
  <c r="D45" i="20"/>
  <c r="F44" i="20"/>
  <c r="D44" i="20"/>
  <c r="D42" i="20"/>
  <c r="D99" i="20"/>
  <c r="B99" i="20"/>
  <c r="B34" i="20"/>
  <c r="C96" i="19"/>
  <c r="D96" i="19"/>
  <c r="B96" i="19"/>
  <c r="B31" i="19"/>
  <c r="C148" i="16"/>
  <c r="B148" i="16"/>
  <c r="B131" i="16"/>
  <c r="D113" i="16"/>
  <c r="C113" i="16"/>
  <c r="B113" i="16"/>
  <c r="B72" i="16"/>
  <c r="E70" i="16"/>
  <c r="C70" i="16"/>
  <c r="E69" i="16"/>
  <c r="C69" i="16"/>
  <c r="E68" i="16"/>
  <c r="C68" i="16"/>
  <c r="E67" i="16"/>
  <c r="C67" i="16"/>
  <c r="E66" i="16"/>
  <c r="C66" i="16"/>
  <c r="E65" i="16"/>
  <c r="C65" i="16"/>
  <c r="C64" i="16"/>
  <c r="E63" i="16"/>
  <c r="C63" i="16"/>
  <c r="E62" i="16"/>
  <c r="C62" i="16"/>
  <c r="C72" i="16" s="1"/>
  <c r="D72" i="16" s="1"/>
  <c r="E60" i="16"/>
  <c r="C60" i="16"/>
  <c r="B57" i="16"/>
  <c r="C56" i="16"/>
  <c r="E55" i="16"/>
  <c r="C55" i="16"/>
  <c r="E54" i="16"/>
  <c r="E57" i="16" s="1"/>
  <c r="F57" i="16" s="1"/>
  <c r="C54" i="16"/>
  <c r="C57" i="16" s="1"/>
  <c r="D57" i="16" s="1"/>
  <c r="B51" i="16"/>
  <c r="C50" i="16"/>
  <c r="E48" i="16"/>
  <c r="C48" i="16"/>
  <c r="E46" i="16"/>
  <c r="C46" i="16"/>
  <c r="E45" i="16"/>
  <c r="C45" i="16"/>
  <c r="E44" i="16"/>
  <c r="C44" i="16"/>
  <c r="E43" i="16"/>
  <c r="C43" i="16"/>
  <c r="E42" i="16"/>
  <c r="C42" i="16"/>
  <c r="C41" i="16"/>
  <c r="C174" i="15"/>
  <c r="B174" i="15"/>
  <c r="C152" i="15"/>
  <c r="B152" i="15"/>
  <c r="B134" i="15"/>
  <c r="D116" i="15"/>
  <c r="C116" i="15"/>
  <c r="B116" i="15"/>
  <c r="E74" i="15"/>
  <c r="C74" i="15"/>
  <c r="B74" i="15"/>
  <c r="E59" i="15"/>
  <c r="C59" i="15"/>
  <c r="B59" i="15"/>
  <c r="E53" i="15"/>
  <c r="C53" i="15"/>
  <c r="B53" i="15"/>
  <c r="B139" i="14"/>
  <c r="E60" i="14"/>
  <c r="B60" i="14"/>
  <c r="C60" i="14"/>
  <c r="D60" i="14" s="1"/>
  <c r="E53" i="14"/>
  <c r="B53" i="14"/>
  <c r="C53" i="14"/>
  <c r="D53" i="14" s="1"/>
  <c r="B51" i="11"/>
  <c r="C76" i="15" l="1"/>
  <c r="C51" i="16"/>
  <c r="F74" i="15"/>
  <c r="F53" i="15"/>
  <c r="F53" i="14"/>
  <c r="E51" i="16"/>
  <c r="E76" i="15"/>
  <c r="F60" i="14"/>
  <c r="F59" i="15"/>
  <c r="B76" i="15"/>
  <c r="D74" i="15"/>
  <c r="D53" i="15"/>
  <c r="B74" i="16"/>
  <c r="E72" i="16"/>
  <c r="F72" i="16" s="1"/>
  <c r="C74" i="16"/>
  <c r="D51" i="16"/>
  <c r="D59" i="15"/>
  <c r="D52" i="20"/>
  <c r="B75" i="20"/>
  <c r="F73" i="20"/>
  <c r="F52" i="20"/>
  <c r="D73" i="20"/>
  <c r="F58" i="20"/>
  <c r="D58" i="20"/>
  <c r="E74" i="16" l="1"/>
  <c r="F51" i="16"/>
  <c r="F75" i="20"/>
  <c r="D75" i="20"/>
</calcChain>
</file>

<file path=xl/sharedStrings.xml><?xml version="1.0" encoding="utf-8"?>
<sst xmlns="http://schemas.openxmlformats.org/spreadsheetml/2006/main" count="3008" uniqueCount="375">
  <si>
    <t xml:space="preserve">Se puede acceder a la información más detallada en los Anuarios de Estadística Forestal de los años correspondientes. </t>
  </si>
  <si>
    <t xml:space="preserve">Se presentan resumenes nacionales y por comunidad autónoma. </t>
  </si>
  <si>
    <t>TOTAL</t>
  </si>
  <si>
    <t>ESPAÑA</t>
  </si>
  <si>
    <t>Galicia</t>
  </si>
  <si>
    <t>Cantabria</t>
  </si>
  <si>
    <t>País Vasco</t>
  </si>
  <si>
    <t>La Rioja</t>
  </si>
  <si>
    <t>Aragón</t>
  </si>
  <si>
    <t>Cataluña</t>
  </si>
  <si>
    <t>Castilla y León</t>
  </si>
  <si>
    <t>Castilla La Mancha</t>
  </si>
  <si>
    <t>Comunidad Valenciana</t>
  </si>
  <si>
    <t>Extremadura</t>
  </si>
  <si>
    <t>Andalucía</t>
  </si>
  <si>
    <t>Canarias</t>
  </si>
  <si>
    <t>Total</t>
  </si>
  <si>
    <t>Comunidad de Madrid</t>
  </si>
  <si>
    <t>Comunidad Foral de Navarra</t>
  </si>
  <si>
    <t>Islas Baleares</t>
  </si>
  <si>
    <t>Principado de Asturias</t>
  </si>
  <si>
    <t>Región de Murcia</t>
  </si>
  <si>
    <t>Especie</t>
  </si>
  <si>
    <t>s.d.</t>
  </si>
  <si>
    <t xml:space="preserve">La operación de Estadística Anual de Caza recoge: </t>
  </si>
  <si>
    <t>Licencias expedidas</t>
  </si>
  <si>
    <t>Número, peso y valor de las capturas por especie. Resumen nacional</t>
  </si>
  <si>
    <t>Númeo de capturas por tipo de caza y comunidad autónoma</t>
  </si>
  <si>
    <t>Producción de especies cinegéticas</t>
  </si>
  <si>
    <t>Sueltas de especies cinegéticas</t>
  </si>
  <si>
    <t>Número y superficie de terrenos cinegéticos, por tipología de terreno y por comunidad autónoma</t>
  </si>
  <si>
    <t>Número de licencias expedidas y vigentes y valor económico, 2005</t>
  </si>
  <si>
    <t>Caza</t>
  </si>
  <si>
    <t>Expedidas</t>
  </si>
  <si>
    <t>Vigentes</t>
  </si>
  <si>
    <t xml:space="preserve">Número de licencias </t>
  </si>
  <si>
    <t>Valor económico (euros)</t>
  </si>
  <si>
    <t>Caza: licencias expedidas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</si>
  <si>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</si>
  <si>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</si>
  <si>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</si>
  <si>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</si>
  <si>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</si>
  <si>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</si>
  <si>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</si>
  <si>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</si>
  <si>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</si>
  <si>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</si>
  <si>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</si>
  <si>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</si>
  <si>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</si>
  <si>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</si>
  <si>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capturas</t>
  </si>
  <si>
    <t>(kg)</t>
  </si>
  <si>
    <t>(kg/pieza)</t>
  </si>
  <si>
    <t>(euros)</t>
  </si>
  <si>
    <t>(euros/pieza)</t>
  </si>
  <si>
    <t>CAZA MAYOR</t>
  </si>
  <si>
    <t xml:space="preserve"> Otros</t>
  </si>
  <si>
    <t>TOTAL CAZA MAYOR</t>
  </si>
  <si>
    <t>CAZA MENOR DE MAMÍFEROS</t>
  </si>
  <si>
    <t xml:space="preserve"> Otra caza menor (mamíferos)</t>
  </si>
  <si>
    <t>TOTAL CAZA MENOR DE MAMÍFEROS</t>
  </si>
  <si>
    <t>CAZA MENOR DE AVES</t>
  </si>
  <si>
    <t xml:space="preserve"> Otra caza volatil</t>
  </si>
  <si>
    <t>TOTAL CAZA MENOR DE AVES</t>
  </si>
  <si>
    <t>Total caza mayor</t>
  </si>
  <si>
    <t>Total caza menor de mamíferos</t>
  </si>
  <si>
    <t>Total caza menor de aves</t>
  </si>
  <si>
    <t>Comunidades Autónomas</t>
  </si>
  <si>
    <t>Número de licencias expedidas y vigentes y valor económico, 2006</t>
  </si>
  <si>
    <t>Número de capturas</t>
  </si>
  <si>
    <t>Valor (euros)</t>
  </si>
  <si>
    <t>Precio medio       (euros/ud)</t>
  </si>
  <si>
    <t>Caza mayor</t>
  </si>
  <si>
    <t xml:space="preserve"> Ciervo</t>
  </si>
  <si>
    <t>Corzo</t>
  </si>
  <si>
    <t>Cabra montés</t>
  </si>
  <si>
    <t>Gamo</t>
  </si>
  <si>
    <t>Rebeco</t>
  </si>
  <si>
    <t>Arruí</t>
  </si>
  <si>
    <t>Muflón</t>
  </si>
  <si>
    <t xml:space="preserve"> Jabalí</t>
  </si>
  <si>
    <t xml:space="preserve">Lobo </t>
  </si>
  <si>
    <t>Otros</t>
  </si>
  <si>
    <t>Caza menor de mamíferos</t>
  </si>
  <si>
    <t xml:space="preserve"> Liebre</t>
  </si>
  <si>
    <t xml:space="preserve"> Conejo</t>
  </si>
  <si>
    <t>Zorro</t>
  </si>
  <si>
    <t>Caza menor de aves</t>
  </si>
  <si>
    <t>Paloma</t>
  </si>
  <si>
    <t>Acuáticas y anátidas</t>
  </si>
  <si>
    <t>Córvidos</t>
  </si>
  <si>
    <t>Estornino</t>
  </si>
  <si>
    <t>Faisán</t>
  </si>
  <si>
    <t>Tórtola común</t>
  </si>
  <si>
    <t>Zorzal</t>
  </si>
  <si>
    <t>Realizadas por la Administración</t>
  </si>
  <si>
    <t>De otras procedencias</t>
  </si>
  <si>
    <t>Total (número)</t>
  </si>
  <si>
    <t>Número de ejemplares</t>
  </si>
  <si>
    <t>Ciervo</t>
  </si>
  <si>
    <t>Codorniz</t>
  </si>
  <si>
    <t>Conejo</t>
  </si>
  <si>
    <t>Jabalí</t>
  </si>
  <si>
    <t>Liebre</t>
  </si>
  <si>
    <t>Paloma zurita</t>
  </si>
  <si>
    <t>Perdiz</t>
  </si>
  <si>
    <t>Total especies cinegéticas</t>
  </si>
  <si>
    <t>Sueltas de especies cinegéticas (nº de ejemplares soltados), 2006</t>
  </si>
  <si>
    <t xml:space="preserve">Número </t>
  </si>
  <si>
    <t>Cabra Montés</t>
  </si>
  <si>
    <t>TOTAL ESPECIES CINEGÉTICAS</t>
  </si>
  <si>
    <t>Producción en granjas cinegéticas para repoblación, 2006</t>
  </si>
  <si>
    <t>Tipo de terreno</t>
  </si>
  <si>
    <t>Cercado / vallado</t>
  </si>
  <si>
    <t>Coto Privado de Caza</t>
  </si>
  <si>
    <t>Coto Regional de Caza / Coto Municipal</t>
  </si>
  <si>
    <t>Coto Social / Coto Deportivo</t>
  </si>
  <si>
    <t>Cotos Intensivos de Caza</t>
  </si>
  <si>
    <t>Refugio de Caza</t>
  </si>
  <si>
    <t>Refugio de fauna</t>
  </si>
  <si>
    <t>Reserva de Caza</t>
  </si>
  <si>
    <t>Zona de Caza Controlada</t>
  </si>
  <si>
    <t>Zonas de seguridad</t>
  </si>
  <si>
    <t>Total Terrenos Cinegéticos</t>
  </si>
  <si>
    <t>Superficie (ha)</t>
  </si>
  <si>
    <t>Número de licencias expedidas y vigentes y valor económico, 2007</t>
  </si>
  <si>
    <t>Licencias caza expedidas</t>
  </si>
  <si>
    <t>Total general</t>
  </si>
  <si>
    <t xml:space="preserve">Total caza menor de mamíferos </t>
  </si>
  <si>
    <t>Acuáticas + anátidas</t>
  </si>
  <si>
    <t>Becada</t>
  </si>
  <si>
    <t>Otra caza volatil</t>
  </si>
  <si>
    <t>Número de capturas, peso total, peso medio, valor económico y precio medio según especie cinegéticas, 2007</t>
  </si>
  <si>
    <t>Caza menor de mamíferos sin especificar</t>
  </si>
  <si>
    <t>Sueltas de especies cinegéticas (nº de ejemplares soltados), 2007</t>
  </si>
  <si>
    <t>Producción en granjas cinegéticas para repoblación, 2007</t>
  </si>
  <si>
    <t>Número de licencias expedidas y vigentes y valor económico, 2008</t>
  </si>
  <si>
    <t xml:space="preserve">– </t>
  </si>
  <si>
    <t xml:space="preserve"> ARAGÓN </t>
  </si>
  <si>
    <t>Acuáticas (incluye anátidas)</t>
  </si>
  <si>
    <t>Otra caza volátil</t>
  </si>
  <si>
    <t>Número de capturas, peso total, peso medio, valor económico y precio medio según especie cinegéticas, 2008</t>
  </si>
  <si>
    <t>Sueltas realizadas por la Administración</t>
  </si>
  <si>
    <t>Sueltas de otras procedencias</t>
  </si>
  <si>
    <t>Peso (kilogramos)</t>
  </si>
  <si>
    <t>Acuáticas</t>
  </si>
  <si>
    <t>Sueltas de especies cinegéticas, 2008</t>
  </si>
  <si>
    <t>Total Caza Mayor</t>
  </si>
  <si>
    <t xml:space="preserve">Conejo </t>
  </si>
  <si>
    <t>Total Caza Menor</t>
  </si>
  <si>
    <t>Anátidas</t>
  </si>
  <si>
    <t>Total Caza Volátil</t>
  </si>
  <si>
    <t>Producción en granjas cinegéticas para repoblación, 2008</t>
  </si>
  <si>
    <t>Tipo de terreno / masa</t>
  </si>
  <si>
    <t>TERRENOS CERCADOS</t>
  </si>
  <si>
    <t>COTO PRIVADO</t>
  </si>
  <si>
    <t>COTO LOCAL (Coto Municipal)</t>
  </si>
  <si>
    <t>COTO SOCIAL</t>
  </si>
  <si>
    <t>COTO DEPORTIVO</t>
  </si>
  <si>
    <t>COTO INTENSIVO DE CAZA</t>
  </si>
  <si>
    <t>EXPLOTACIONES CINEGÉTICAS COMERCIALES</t>
  </si>
  <si>
    <t>RESERVA DE CAZA</t>
  </si>
  <si>
    <t>ZONA DE CAZA CONTROLADA</t>
  </si>
  <si>
    <t>ZONA DE SEGURIDAD</t>
  </si>
  <si>
    <t>REFUGIO DE CAZA / FAUNA</t>
  </si>
  <si>
    <t>TERRENOS NO CINEGÉTICOS</t>
  </si>
  <si>
    <t>Número de licencias expedidas y vigentes y valor económico, 2009</t>
  </si>
  <si>
    <t>Lobo</t>
  </si>
  <si>
    <t>Avefría</t>
  </si>
  <si>
    <t>Tórtola comun</t>
  </si>
  <si>
    <t>Número de capturas, peso total, peso medio, valor económico y precio medio según especie cinegéticas, 2009</t>
  </si>
  <si>
    <t>Otras_caza volátil</t>
  </si>
  <si>
    <t>Sueltas de especies cinegéticas (nº de ejemplares soltados), 2009</t>
  </si>
  <si>
    <t>Producción en granjas cinegéticas para repoblación, 2009</t>
  </si>
  <si>
    <t>COTO PRIVADO DE CAZA</t>
  </si>
  <si>
    <t>COTO LOCAL (COTO MUNICIPAL)</t>
  </si>
  <si>
    <t>Número de licencias expedidas y vigentes y valor económico, 2010</t>
  </si>
  <si>
    <t xml:space="preserve"> ARAGÓN (solo Teruel)</t>
  </si>
  <si>
    <t>Número de capturas, peso total, peso medio, valor económico y precio medio según especie cinegéticas, 2010</t>
  </si>
  <si>
    <t>Notas:</t>
  </si>
  <si>
    <t>Aragón (solo Zaragoza y Huesca),  Extremadura, Galicia, Principado de Asturias.</t>
  </si>
  <si>
    <t>Sueltas de especies cinegéticas (nº de ejemplares soltados), 2010</t>
  </si>
  <si>
    <t>OTROS</t>
  </si>
  <si>
    <t>EN 2005 NO SE RECOGÍA INFORMACIÓN SOBRE SUELTAS NI PRODUCCIÓN DE ESPECIES CINEGÉTICAS NI TERRENOS CINEGÉTICOS</t>
  </si>
  <si>
    <t>Producción en granjas cinegéticas para repoblación, 2010</t>
  </si>
  <si>
    <t xml:space="preserve"> ISLAS BALEARES</t>
  </si>
  <si>
    <t xml:space="preserve"> COMUNIDAD DE MADRID</t>
  </si>
  <si>
    <t xml:space="preserve"> COMUNIDAD VALENCIANA</t>
  </si>
  <si>
    <t>GALICIA</t>
  </si>
  <si>
    <t>Castilla - La Mancha</t>
  </si>
  <si>
    <t>Comunidades autónomas</t>
  </si>
  <si>
    <t>Faltan las cifras de las siguientes comunidades autónomas:</t>
  </si>
  <si>
    <t>ISLAS BALEARES</t>
  </si>
  <si>
    <t>COMUNIDAD FORAL DE NAVARRA</t>
  </si>
  <si>
    <t xml:space="preserve"> COMUNIDAD FORAL DE NAVARRA</t>
  </si>
  <si>
    <t>COMUNIDAD DE MADRID</t>
  </si>
  <si>
    <t>La información ha sido suministrada por las comunidades autónomas</t>
  </si>
  <si>
    <t>Peso total (kg)</t>
  </si>
  <si>
    <t>Peso medio (kg/ud)</t>
  </si>
  <si>
    <t>NOTA: FALTA LOS DATOS DE LA COMUNIDAD VALENCIANA</t>
  </si>
  <si>
    <t>Cifras estimadas ya que se han completado con las licencias de años anteriores de las comunidades autónomas que no han proporcionado la información en 2008</t>
  </si>
  <si>
    <t>NOTA - FALTAN LOS DATOS DE LAS SIGUIENTES COMUNIDADES AUTÓNOMAS: Aragón,  Extremadura, Comunidad Valenciana, Canarias, País Vasco, Principado de Asturias.</t>
  </si>
  <si>
    <t>NOTA - FALTAN LOS DATOS DE LAS SIGUIENTES COMUNIDADES AUTÓNOMAS: Aragón,  Extremadura, Comunidad Valenciana, Principado de Asturias</t>
  </si>
  <si>
    <t>NOTA - FALTAN LOS DATOS DE LAS SIGUIENTES COMUNIDADES AUTÓNOMAS: Galicia, Extremadura, Asturias y parte de Aragón.</t>
  </si>
  <si>
    <t>Cifras estimadas ya que se han completado con las licencias de años anteriores de las comunidades autónomas que no han proporcionado la información en 2010</t>
  </si>
  <si>
    <t>Cifras estimadas ya que se han completado con las licencias de años anteriores de las comunidades autónomas que no han proporcionado la información en 2009</t>
  </si>
  <si>
    <t>NOTA - FALTAN LOS DATOS DE LAS SIGUIENTES COMUNIDADES AUTÓNOMAS: Asturias, Comunidad Valenciana y las provincias de Álava y Guipuzcoa</t>
  </si>
  <si>
    <t>Cifras estimadas ya que se han completado con las licencias de años anteriores de las comunidades autónomas que no han proporcionado la información en 2011</t>
  </si>
  <si>
    <t xml:space="preserve"> PAÍS VASCO (solo Vizcaya)</t>
  </si>
  <si>
    <t>Cabra asilvestrada</t>
  </si>
  <si>
    <t>Número de capturas, peso total, peso medio, valor económico y precio medio según especie cinegéticas, 2011</t>
  </si>
  <si>
    <t>Número de licencias expedidas y vigentes y valor económico, 2011</t>
  </si>
  <si>
    <t>Sueltas de especies cinegéticas (nº de ejemplares soltados), 2011</t>
  </si>
  <si>
    <t>Otras caza menor de aves</t>
  </si>
  <si>
    <t>Comunidad Valenciana, Principado de Asturias y las provincias de Álava y Guipuzcoa</t>
  </si>
  <si>
    <t>Producción en granjas cinegéticas para repoblación, 2011</t>
  </si>
  <si>
    <t>Número de licencias expedidas y vigentes y valor económico, 2012</t>
  </si>
  <si>
    <t>NOTA - FALTAN LOS DATOS DE LAS SIGUIENTES COMUNIDADES AUTÓNOMAS: Asturias, Comunidad Valenciana y la provincia de Álava</t>
  </si>
  <si>
    <t>Cifras estimadas ya que se han completado con las licencias de años anteriores de las comunidades autónomas que no han proporcionado la información en 2012</t>
  </si>
  <si>
    <t>Número de capturas, peso total, peso medio, valor económico y precio medio según especie cinegéticas, 2012</t>
  </si>
  <si>
    <t>Sueltas de especies cinegéticas (nº de ejemplares soltados), 2012</t>
  </si>
  <si>
    <t>Producción en granjas cinegéticas para repoblación, 2012</t>
  </si>
  <si>
    <t>COTO REGIONAL</t>
  </si>
  <si>
    <t>COTO LOCAL / COTO MUNICIPAL</t>
  </si>
  <si>
    <t>TERRENOS NO CINEGÉTICOS (Vedados, Terrenos Cercados y Zonas de Seguridad)</t>
  </si>
  <si>
    <t>Número de licencias expedidas y vigentes y valor económico, 2013</t>
  </si>
  <si>
    <t>Número de capturas, peso total, peso medio, valor económico y precio medio según especie cinegéticas, 2013</t>
  </si>
  <si>
    <t>Sueltas de especies cinegéticas (nº de ejemplares soltados), 2013</t>
  </si>
  <si>
    <t>Producción en granjas cinegéticas para repoblación, 2013</t>
  </si>
  <si>
    <t>COTO REGIONAL O AUTONÓMICO</t>
  </si>
  <si>
    <t>COTO MUNICIPAL</t>
  </si>
  <si>
    <t>Número de licencias expedidas y vigentes y valor económico, 2014</t>
  </si>
  <si>
    <t>Número de capturas, peso total, peso medio, valor económico y precio medio según especie cinegéticas, 2014</t>
  </si>
  <si>
    <t>Sueltas de especies cinegéticas (nº de ejemplares soltados), 2014</t>
  </si>
  <si>
    <t>Producción en granjas cinegéticas para repoblación, 2014</t>
  </si>
  <si>
    <t>Número de licencias expedidas y vigentes y valor económico, 2015</t>
  </si>
  <si>
    <t>Número de capturas, peso total, peso medio, valor económico y precio medio según especie cinegéticas, 2015</t>
  </si>
  <si>
    <t>Sueltas de especies cinegéticas (nº de ejemplares soltados), 2015</t>
  </si>
  <si>
    <t>Producción en granjas cinegéticas para repoblación, 2015</t>
  </si>
  <si>
    <t>Peso medio        (kg/ud)</t>
  </si>
  <si>
    <t>Peso total        (kg)</t>
  </si>
  <si>
    <t>Precio medio       (€/ud)</t>
  </si>
  <si>
    <t>Valor económico      (€/ud)</t>
  </si>
  <si>
    <t>Cabra salvaje mallorquina (Boc)</t>
  </si>
  <si>
    <t>Varias especies (Baleares)</t>
  </si>
  <si>
    <t>CAZA MENOR</t>
  </si>
  <si>
    <t>INTERAUTONÓMICAS</t>
  </si>
  <si>
    <t>Peso total    (kg)</t>
  </si>
  <si>
    <t>Valor económico       (€/ud)</t>
  </si>
  <si>
    <t>Número de licencias expedidas y vigentes y valor económico, 2016</t>
  </si>
  <si>
    <t>Número de capturas, peso total, peso medio, valor económico y precio medio según especie cinegéticas, 2016</t>
  </si>
  <si>
    <t>Sueltas de especies cinegéticas (nº de ejemplares soltados), 2016</t>
  </si>
  <si>
    <t>Producción en granjas cinegéticas para repoblación, 2016</t>
  </si>
  <si>
    <t>Número de licencias expedidas y vigentes y valor económico, 2017</t>
  </si>
  <si>
    <t>Número de capturas, peso total, peso medio, valor económico y precio medio según especie cinegéticas, 2017</t>
  </si>
  <si>
    <t>Sueltas de especies cinegéticas (nº de ejemplares soltados), 2017</t>
  </si>
  <si>
    <t>Producción en granjas cinegéticas para repoblación, 2017</t>
  </si>
  <si>
    <t>Nota: no se han recogido las estadísticas de caza de Asturias de 2017. Se han sumado los valores de 2016 en licencias y terrenos cinegéticos</t>
  </si>
  <si>
    <t xml:space="preserve"> P. DE ASTURIAS (2016)</t>
  </si>
  <si>
    <t>Principado de Asturias (2016)</t>
  </si>
  <si>
    <t>Número de licencias expedidas y vigentes y valor económico, 2018</t>
  </si>
  <si>
    <t xml:space="preserve"> CANARIAS (2017-2018)</t>
  </si>
  <si>
    <t xml:space="preserve"> CANTABRIA (2017)</t>
  </si>
  <si>
    <t>Número de capturas, peso total, peso medio, valor económico y precio medio según especie cinegéticas, 2018</t>
  </si>
  <si>
    <t>Precio medio (€/ud)</t>
  </si>
  <si>
    <t>Valor económico (€/ud)</t>
  </si>
  <si>
    <t>Total capturas</t>
  </si>
  <si>
    <t>Sueltas de especies cinegéticas (nº de ejemplares soltados), 2018</t>
  </si>
  <si>
    <t>Producción en granjas cinegéticas para repoblación, 2018</t>
  </si>
  <si>
    <t>Canarias (2017)</t>
  </si>
  <si>
    <t>Cantabria (2017)</t>
  </si>
  <si>
    <t>Número de licencias expedidas y vigentes y valor económico, 2019</t>
  </si>
  <si>
    <t>Número de capturas, peso total, peso medio, valor económico y precio medio según especie cinegéticas, 2019</t>
  </si>
  <si>
    <t>Sueltas de especies cinegéticas (nº de ejemplares soltados), 2019</t>
  </si>
  <si>
    <t>Producción en granjas cinegéticas para repoblación, 2019</t>
  </si>
  <si>
    <t>Nota: no se han recogido las estadísticas de caza de Cantabria ni las de Canarias. Se han sumado los valores de 2017 en licencias y terrenos cinegéticos.</t>
  </si>
  <si>
    <t xml:space="preserve"> P. DE ASTURIAS (2018)</t>
  </si>
  <si>
    <t>Principado de Asturias (2018)</t>
  </si>
  <si>
    <t>Nota: no se han recogido las estadísticas de caza de Principado de Asturias. Se han sumado los valores de 2018 en licencias y terrenos cinegéticos.</t>
  </si>
  <si>
    <t>Número de licencias expedidas y vigentes y valor económico, 2020</t>
  </si>
  <si>
    <t>Número de capturas, peso total, peso medio, valor económico y precio medio según especie cinegéticas, 2020</t>
  </si>
  <si>
    <t>Sueltas de especies cinegéticas (nº de ejemplares soltados), 2020</t>
  </si>
  <si>
    <t>Producción en granjas cinegéticas para repoblación, 2020</t>
  </si>
  <si>
    <t>Número de licencias expedidas y vigentes y valor económico, 2021</t>
  </si>
  <si>
    <t>Número de capturas, peso total, peso medio, valor económico y precio medio según especie cinegéticas, 2021</t>
  </si>
  <si>
    <t>Sueltas de especies cinegéticas (nº de ejemplares soltados), 2021</t>
  </si>
  <si>
    <t>Producción en granjas cinegéticas para repoblación, 2021</t>
  </si>
  <si>
    <t>…</t>
  </si>
  <si>
    <t>Otras especies de caza volátil</t>
  </si>
  <si>
    <t xml:space="preserve">Total caza menor de aves </t>
  </si>
  <si>
    <t>COMUNIDAD AUTÓNOMA</t>
  </si>
  <si>
    <t>Caza Mayor</t>
  </si>
  <si>
    <t>Caza Menor de Aves</t>
  </si>
  <si>
    <t>Caza Menor de Mamíferos</t>
  </si>
  <si>
    <t>Asturias</t>
  </si>
  <si>
    <t>Baleares</t>
  </si>
  <si>
    <t>C. Valenciana</t>
  </si>
  <si>
    <t>Castilla-La Mancha</t>
  </si>
  <si>
    <t>Madrid</t>
  </si>
  <si>
    <t>Murcia</t>
  </si>
  <si>
    <t>Navarra</t>
  </si>
  <si>
    <t xml:space="preserve">TERRENOS NO CINEGÉTICOS </t>
  </si>
  <si>
    <t>ESTADÍSTICA ANUAL DE CAZA 2022</t>
  </si>
  <si>
    <t>Producción en granjas cinegéticas para repoblación</t>
  </si>
  <si>
    <t>Sueltas de especies cinegéticas (nº de ejemplares soltados)</t>
  </si>
  <si>
    <t>Número y superficie de terrenos cinegéticos por tipología del terreno y total por comunidad autónoma</t>
  </si>
  <si>
    <t>Número de licencias expedidas y vigentes y valor económico</t>
  </si>
  <si>
    <t>Número de capturas, peso total, peso medio, valor económico y precio medio según especie cinegéticas</t>
  </si>
  <si>
    <t>Número y superficie de terrenos cinegéticos por tipología del terreno y total por comunidad autónoma, 2021</t>
  </si>
  <si>
    <t>Número y superficie de terrenos cinegéticos por tipología del terreno y total por comunidad autónoma, 2020</t>
  </si>
  <si>
    <t>Número y superficie de terrenos cinegéticos por tipología del terreno y total por comunidad autónoma, 2019</t>
  </si>
  <si>
    <t xml:space="preserve">     </t>
  </si>
  <si>
    <t>Caza menor de aves sin especificar</t>
  </si>
  <si>
    <t>Otra caza menor de mamíferos</t>
  </si>
  <si>
    <t>Número de capturas, peso total, peso medio, valor económico y precio medio según especie cinegética, 2005</t>
  </si>
  <si>
    <r>
      <t xml:space="preserve"> Perdiz (</t>
    </r>
    <r>
      <rPr>
        <i/>
        <sz val="8"/>
        <rFont val="Arial"/>
        <family val="2"/>
      </rPr>
      <t>Alectoris rufa</t>
    </r>
    <r>
      <rPr>
        <sz val="8"/>
        <rFont val="Arial"/>
        <family val="2"/>
      </rPr>
      <t>)</t>
    </r>
  </si>
  <si>
    <r>
      <t xml:space="preserve"> Codorniz (</t>
    </r>
    <r>
      <rPr>
        <i/>
        <sz val="8"/>
        <rFont val="Arial"/>
        <family val="2"/>
      </rPr>
      <t>Coturnix coturnix</t>
    </r>
    <r>
      <rPr>
        <sz val="8"/>
        <rFont val="Arial"/>
        <family val="2"/>
      </rPr>
      <t>)</t>
    </r>
  </si>
  <si>
    <r>
      <t xml:space="preserve"> Liebre (</t>
    </r>
    <r>
      <rPr>
        <i/>
        <sz val="8"/>
        <rFont val="Arial"/>
        <family val="2"/>
      </rPr>
      <t>Lepus spp.</t>
    </r>
    <r>
      <rPr>
        <sz val="8"/>
        <rFont val="Arial"/>
        <family val="2"/>
      </rPr>
      <t>)</t>
    </r>
  </si>
  <si>
    <r>
      <t xml:space="preserve"> Conejo (</t>
    </r>
    <r>
      <rPr>
        <i/>
        <sz val="8"/>
        <rFont val="Arial"/>
        <family val="2"/>
      </rPr>
      <t>Oryctolagus cuniculos</t>
    </r>
    <r>
      <rPr>
        <sz val="8"/>
        <rFont val="Arial"/>
        <family val="2"/>
      </rPr>
      <t>)</t>
    </r>
  </si>
  <si>
    <r>
      <t xml:space="preserve"> Ciervo (</t>
    </r>
    <r>
      <rPr>
        <i/>
        <sz val="8"/>
        <rFont val="Arial"/>
        <family val="2"/>
      </rPr>
      <t>Cervus elaphus</t>
    </r>
    <r>
      <rPr>
        <sz val="8"/>
        <rFont val="Arial"/>
        <family val="2"/>
      </rPr>
      <t>)</t>
    </r>
  </si>
  <si>
    <r>
      <t>Corzo (</t>
    </r>
    <r>
      <rPr>
        <i/>
        <sz val="8"/>
        <rFont val="Arial"/>
        <family val="2"/>
      </rPr>
      <t>Capreolus capreolus</t>
    </r>
    <r>
      <rPr>
        <sz val="8"/>
        <rFont val="Arial"/>
        <family val="2"/>
      </rPr>
      <t>)</t>
    </r>
  </si>
  <si>
    <r>
      <t>Cabra montés (</t>
    </r>
    <r>
      <rPr>
        <i/>
        <sz val="8"/>
        <rFont val="Arial"/>
        <family val="2"/>
      </rPr>
      <t>Capra pyrenaica</t>
    </r>
    <r>
      <rPr>
        <sz val="8"/>
        <rFont val="Arial"/>
        <family val="2"/>
      </rPr>
      <t>)</t>
    </r>
  </si>
  <si>
    <r>
      <t>Gamo (</t>
    </r>
    <r>
      <rPr>
        <i/>
        <sz val="8"/>
        <rFont val="Arial"/>
        <family val="2"/>
      </rPr>
      <t>Dama dama</t>
    </r>
    <r>
      <rPr>
        <sz val="8"/>
        <rFont val="Arial"/>
        <family val="2"/>
      </rPr>
      <t>)</t>
    </r>
  </si>
  <si>
    <r>
      <t>Rebeco (</t>
    </r>
    <r>
      <rPr>
        <i/>
        <sz val="8"/>
        <rFont val="Arial"/>
        <family val="2"/>
      </rPr>
      <t>Rupicapra rupicapra</t>
    </r>
    <r>
      <rPr>
        <sz val="8"/>
        <rFont val="Arial"/>
        <family val="2"/>
      </rPr>
      <t>)</t>
    </r>
  </si>
  <si>
    <r>
      <t>Arruí (</t>
    </r>
    <r>
      <rPr>
        <i/>
        <sz val="8"/>
        <rFont val="Arial"/>
        <family val="2"/>
      </rPr>
      <t>Ammotragus lervia</t>
    </r>
    <r>
      <rPr>
        <sz val="8"/>
        <rFont val="Arial"/>
        <family val="2"/>
      </rPr>
      <t>)</t>
    </r>
  </si>
  <si>
    <r>
      <t>Muflón (</t>
    </r>
    <r>
      <rPr>
        <i/>
        <sz val="8"/>
        <rFont val="Arial"/>
        <family val="2"/>
      </rPr>
      <t>Ovis musimon</t>
    </r>
    <r>
      <rPr>
        <sz val="8"/>
        <rFont val="Arial"/>
        <family val="2"/>
      </rPr>
      <t>)</t>
    </r>
  </si>
  <si>
    <r>
      <t xml:space="preserve"> Jabalí (</t>
    </r>
    <r>
      <rPr>
        <i/>
        <sz val="8"/>
        <rFont val="Arial"/>
        <family val="2"/>
      </rPr>
      <t>Sus srofa</t>
    </r>
    <r>
      <rPr>
        <sz val="8"/>
        <rFont val="Arial"/>
        <family val="2"/>
      </rPr>
      <t>)</t>
    </r>
  </si>
  <si>
    <t>Número de capturas, peso total, peso medio, valor económico y precio medio según especie cinegéticas, 2006</t>
  </si>
  <si>
    <t>Número y superficie de terrenos cinegéticos por tipología del terreno y total por comunidad autónoma, 2006</t>
  </si>
  <si>
    <t>Número y superficie de terrenos cinegéticos por tipología del terreno y total por comunidad autónoma, 2007</t>
  </si>
  <si>
    <r>
      <t>Ciervo (</t>
    </r>
    <r>
      <rPr>
        <i/>
        <sz val="8"/>
        <rFont val="Arial"/>
        <family val="2"/>
      </rPr>
      <t>Cervus elaphus</t>
    </r>
    <r>
      <rPr>
        <sz val="8"/>
        <rFont val="Arial"/>
        <family val="2"/>
      </rPr>
      <t>)</t>
    </r>
  </si>
  <si>
    <r>
      <t>Jabalí (</t>
    </r>
    <r>
      <rPr>
        <i/>
        <sz val="8"/>
        <rFont val="Arial"/>
        <family val="2"/>
      </rPr>
      <t>Sus srofa</t>
    </r>
    <r>
      <rPr>
        <sz val="8"/>
        <rFont val="Arial"/>
        <family val="2"/>
      </rPr>
      <t>)</t>
    </r>
  </si>
  <si>
    <r>
      <t>Lobo (</t>
    </r>
    <r>
      <rPr>
        <i/>
        <sz val="8"/>
        <rFont val="Arial"/>
        <family val="2"/>
      </rPr>
      <t>Canis lupus</t>
    </r>
    <r>
      <rPr>
        <sz val="8"/>
        <rFont val="Arial"/>
        <family val="2"/>
      </rPr>
      <t>)</t>
    </r>
  </si>
  <si>
    <r>
      <t>Liebre (</t>
    </r>
    <r>
      <rPr>
        <i/>
        <sz val="8"/>
        <rFont val="Arial"/>
        <family val="2"/>
      </rPr>
      <t>Lepus spp.</t>
    </r>
    <r>
      <rPr>
        <sz val="8"/>
        <rFont val="Arial"/>
        <family val="2"/>
      </rPr>
      <t>)</t>
    </r>
  </si>
  <si>
    <r>
      <t>Conejo (</t>
    </r>
    <r>
      <rPr>
        <i/>
        <sz val="8"/>
        <rFont val="Arial"/>
        <family val="2"/>
      </rPr>
      <t>Oryctolagus cuniculos</t>
    </r>
    <r>
      <rPr>
        <sz val="8"/>
        <rFont val="Arial"/>
        <family val="2"/>
      </rPr>
      <t>)</t>
    </r>
  </si>
  <si>
    <r>
      <t>Zorro (</t>
    </r>
    <r>
      <rPr>
        <i/>
        <sz val="8"/>
        <rFont val="Arial"/>
        <family val="2"/>
      </rPr>
      <t>Vulpes vulpes</t>
    </r>
    <r>
      <rPr>
        <sz val="8"/>
        <rFont val="Arial"/>
        <family val="2"/>
      </rPr>
      <t>)</t>
    </r>
  </si>
  <si>
    <r>
      <t>Perdiz (</t>
    </r>
    <r>
      <rPr>
        <i/>
        <sz val="8"/>
        <rFont val="Arial"/>
        <family val="2"/>
      </rPr>
      <t>Alectoris rufa</t>
    </r>
    <r>
      <rPr>
        <sz val="8"/>
        <rFont val="Arial"/>
        <family val="2"/>
      </rPr>
      <t>)</t>
    </r>
  </si>
  <si>
    <r>
      <t>Codorniz (</t>
    </r>
    <r>
      <rPr>
        <i/>
        <sz val="8"/>
        <rFont val="Arial"/>
        <family val="2"/>
      </rPr>
      <t>Coturnix coturnix</t>
    </r>
    <r>
      <rPr>
        <sz val="8"/>
        <rFont val="Arial"/>
        <family val="2"/>
      </rPr>
      <t>)</t>
    </r>
  </si>
  <si>
    <r>
      <t>Paloma (</t>
    </r>
    <r>
      <rPr>
        <i/>
        <sz val="8"/>
        <rFont val="Arial"/>
        <family val="2"/>
      </rPr>
      <t>Columba spp.</t>
    </r>
    <r>
      <rPr>
        <sz val="8"/>
        <rFont val="Arial"/>
        <family val="2"/>
      </rPr>
      <t>)</t>
    </r>
  </si>
  <si>
    <r>
      <t>Becada (</t>
    </r>
    <r>
      <rPr>
        <i/>
        <sz val="8"/>
        <rFont val="Arial"/>
        <family val="2"/>
      </rPr>
      <t>Scolopax rusticola</t>
    </r>
    <r>
      <rPr>
        <sz val="8"/>
        <rFont val="Arial"/>
        <family val="2"/>
      </rPr>
      <t>)</t>
    </r>
  </si>
  <si>
    <r>
      <t>Estornino (</t>
    </r>
    <r>
      <rPr>
        <i/>
        <sz val="8"/>
        <rFont val="Arial"/>
        <family val="2"/>
      </rPr>
      <t>Sturnus spp.</t>
    </r>
    <r>
      <rPr>
        <sz val="8"/>
        <rFont val="Arial"/>
        <family val="2"/>
      </rPr>
      <t>)</t>
    </r>
  </si>
  <si>
    <r>
      <t>Faisán (</t>
    </r>
    <r>
      <rPr>
        <i/>
        <sz val="8"/>
        <rFont val="Arial"/>
        <family val="2"/>
      </rPr>
      <t>Phasianus colchicus</t>
    </r>
    <r>
      <rPr>
        <sz val="8"/>
        <rFont val="Arial"/>
        <family val="2"/>
      </rPr>
      <t xml:space="preserve">) </t>
    </r>
  </si>
  <si>
    <r>
      <t>Tórtola común (</t>
    </r>
    <r>
      <rPr>
        <i/>
        <sz val="8"/>
        <rFont val="Arial"/>
        <family val="2"/>
      </rPr>
      <t>Streptopelia turtur</t>
    </r>
    <r>
      <rPr>
        <sz val="8"/>
        <rFont val="Arial"/>
        <family val="2"/>
      </rPr>
      <t>)</t>
    </r>
  </si>
  <si>
    <r>
      <t>Zorzal (</t>
    </r>
    <r>
      <rPr>
        <i/>
        <sz val="8"/>
        <rFont val="Arial"/>
        <family val="2"/>
      </rPr>
      <t>Turdus spp.</t>
    </r>
    <r>
      <rPr>
        <sz val="8"/>
        <rFont val="Arial"/>
        <family val="2"/>
      </rPr>
      <t>)</t>
    </r>
  </si>
  <si>
    <t>Número y superficie de terrenos cinegéticos por tipología del terreno y total por comunidad autónoma, 2008</t>
  </si>
  <si>
    <t>Número y superficie de terrenos cinegéticos por tipología del terreno y total por comunidad autónoma, 2009</t>
  </si>
  <si>
    <t>Número y superficie de terrenos cinegéticos por tipología del terreno y total por comunidad autónoma, 2010</t>
  </si>
  <si>
    <t>Número y superficie de terrenos cinegéticos por tipología del terreno y total por comunidad autónoma, 2011</t>
  </si>
  <si>
    <t>Número y superficie de terrenos cinegéticos por tipología del terreno y total por comunidad autónoma, 2012</t>
  </si>
  <si>
    <t>Número y superficie de terrenos cinegéticos por tipología del terreno y total por comunidad autónoma, 2013</t>
  </si>
  <si>
    <t>Número y superficie de terrenos cinegéticos por tipología del terreno y total por comunidad autónoma, 2014</t>
  </si>
  <si>
    <t>Número y superficie de terrenos cinegéticos por tipología del terreno y total por comunidad autónoma, 2015</t>
  </si>
  <si>
    <t>Número y superficie de terrenos cinegéticos por tipología del terreno y total por comunidad autónoma, 2016</t>
  </si>
  <si>
    <t>Número y superficie de terrenos cinegéticos por tipología del terreno y total por comunidad autónoma, 2017</t>
  </si>
  <si>
    <t>Número y superficie de terrenos cinegéticos por tipología del terreno y total por comunidad autónoma, 2018</t>
  </si>
  <si>
    <t>Nota: no se han recogido las estadísticas de caza de Cantabria, Principado de Asturias, ni las de Canarias. Se han sumado los valores de 2017 
en licencias y terrenos cinegéticos o los de 2018 en el caso de Principado de Asturias.</t>
  </si>
  <si>
    <t>ESTADÍSTICA ANUAL DE CAZA 2005</t>
  </si>
  <si>
    <t>ESTADÍSTICA ANUAL DE CAZA 2006</t>
  </si>
  <si>
    <t>ESTADÍSTICA ANUAL DE CAZA 2007</t>
  </si>
  <si>
    <t>ESTADÍSTICA ANUAL DE CAZA 2008</t>
  </si>
  <si>
    <t>ESTADÍSTICA ANUAL DE CAZA 2009</t>
  </si>
  <si>
    <t>ESTADÍSTICA ANUAL DE CAZA 2010</t>
  </si>
  <si>
    <t>ESTADÍSTICA ANUAL DE CAZA 2011</t>
  </si>
  <si>
    <t>ESTADÍSTICA ANUAL DE CAZA 2012</t>
  </si>
  <si>
    <t>ESTADÍSTICA ANUAL DE CAZA 2013</t>
  </si>
  <si>
    <t>ESTADÍSTICA ANUAL DE CAZA 2014</t>
  </si>
  <si>
    <t>ESTADÍSTICA ANUAL DE CAZA 2015</t>
  </si>
  <si>
    <t>ESTADÍSTICA ANUAL DE CAZA 2016</t>
  </si>
  <si>
    <t>ESTADÍSTICA ANUAL DE CAZA 2017</t>
  </si>
  <si>
    <t>ESTADÍSTICA ANUAL DE CAZA 2018</t>
  </si>
  <si>
    <t>ESTADÍSTICA ANUAL DE CAZA 2019</t>
  </si>
  <si>
    <t>ESTADÍSTICA ANUAL DE CAZA 2020</t>
  </si>
  <si>
    <t>ESTADÍSTICA ANUAL DE CAZA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</si>
</sst>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__;\–#,##0__;0__;@__"/>
    <numFmt numFmtId="168" formatCode="_-* #,##0.00\ [$€]_-;\-* #,##0.00\ [$€]_-;_-* &quot;-&quot;??\ [$€]_-;_-@_-"/>
    <numFmt numFmtId="169" formatCode="_-* #,##0_-;\-* #,##0_-;_-* &quot;-&quot;??_-;_-@_-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  <font>
      <b/>
      <sz val="8"/>
      <color rgb="FFFFFEFD"/>
      <name val="Arial"/>
      <family val="2"/>
    </font>
    <font>
      <b/>
      <sz val="8"/>
      <color rgb="FF181717"/>
      <name val="Arial"/>
      <family val="2"/>
    </font>
    <font>
      <sz val="8"/>
      <color rgb="FF181717"/>
      <name val="Arial"/>
      <family val="2"/>
    </font>
    <font>
      <b/>
      <sz val="8"/>
      <color rgb="FFFFFFFF"/>
      <name val="Arial"/>
      <family val="2"/>
    </font>
    <font>
      <sz val="8"/>
      <color theme="5" tint="-0.249977111117893"/>
      <name val="Arial"/>
      <family val="2"/>
    </font>
    <font>
      <b/>
      <sz val="11"/>
      <color rgb="FF296137"/>
      <name val="Arial"/>
      <family val="2"/>
    </font>
    <font>
      <b/>
      <sz val="11"/>
      <color rgb="FF81A93A"/>
      <name val="Arial"/>
      <family val="2"/>
    </font>
    <font>
      <b/>
      <sz val="11"/>
      <color theme="6" tint="-0.249977111117893"/>
      <name val="Arial"/>
      <family val="2"/>
    </font>
    <font>
      <sz val="14"/>
      <name val="Arial"/>
      <family val="2"/>
    </font>
    <font>
      <b/>
      <sz val="14"/>
      <color rgb="FF296137"/>
      <name val="Arial"/>
      <family val="2"/>
    </font>
    <font>
      <sz val="10"/>
      <color theme="6" tint="-0.249977111117893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296137"/>
        <bgColor indexed="64"/>
      </patternFill>
    </fill>
    <fill>
      <patternFill patternType="solid">
        <fgColor rgb="FFFFFDE5"/>
        <bgColor indexed="64"/>
      </patternFill>
    </fill>
    <fill>
      <patternFill patternType="solid">
        <fgColor rgb="FF8B3B27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rgb="FFF9D3BA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medium">
        <color rgb="FFFFFEFD"/>
      </right>
      <top/>
      <bottom/>
      <diagonal/>
    </border>
    <border>
      <left/>
      <right/>
      <top/>
      <bottom style="medium">
        <color rgb="FFFFFEFD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296137"/>
      </bottom>
      <diagonal/>
    </border>
    <border>
      <left/>
      <right style="medium">
        <color rgb="FFE9E8E7"/>
      </right>
      <top/>
      <bottom style="medium">
        <color rgb="FF296137"/>
      </bottom>
      <diagonal/>
    </border>
    <border>
      <left style="medium">
        <color rgb="FFFFFEFD"/>
      </left>
      <right/>
      <top/>
      <bottom style="medium">
        <color rgb="FFFFFEFD"/>
      </bottom>
      <diagonal/>
    </border>
    <border>
      <left style="medium">
        <color rgb="FFFFFEFD"/>
      </left>
      <right style="medium">
        <color rgb="FFFFFEFD"/>
      </right>
      <top/>
      <bottom/>
      <diagonal/>
    </border>
    <border>
      <left style="medium">
        <color rgb="FFFFFEFD"/>
      </left>
      <right style="medium">
        <color theme="0"/>
      </right>
      <top style="medium">
        <color rgb="FFFFFEFD"/>
      </top>
      <bottom/>
      <diagonal/>
    </border>
    <border>
      <left style="medium">
        <color theme="0"/>
      </left>
      <right style="medium">
        <color rgb="FFFFFEFD"/>
      </right>
      <top style="medium">
        <color rgb="FFFFFEFD"/>
      </top>
      <bottom/>
      <diagonal/>
    </border>
    <border>
      <left/>
      <right style="medium">
        <color rgb="FFFFFEFD"/>
      </right>
      <top style="medium">
        <color indexed="17"/>
      </top>
      <bottom/>
      <diagonal/>
    </border>
    <border>
      <left style="medium">
        <color rgb="FFFFFEFD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rgb="FFFFFEFD"/>
      </right>
      <top style="medium">
        <color indexed="17"/>
      </top>
      <bottom style="thin">
        <color indexed="17"/>
      </bottom>
      <diagonal/>
    </border>
  </borders>
  <cellStyleXfs count="5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21" fillId="23" borderId="0"/>
    <xf numFmtId="0" fontId="21" fillId="23" borderId="0"/>
    <xf numFmtId="0" fontId="12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  <xf numFmtId="43" fontId="25" fillId="0" borderId="0" applyFont="0" applyFill="0" applyBorder="0" applyAlignment="0" applyProtection="0"/>
  </cellStyleXfs>
  <cellXfs count="93">
    <xf numFmtId="0" fontId="0" fillId="0" borderId="0" xfId="0"/>
    <xf numFmtId="0" fontId="12" fillId="23" borderId="0" xfId="42" applyFont="1" applyFill="1"/>
    <xf numFmtId="165" fontId="12" fillId="23" borderId="0" xfId="42" applyNumberFormat="1" applyFont="1" applyFill="1"/>
    <xf numFmtId="0" fontId="23" fillId="0" borderId="0" xfId="0" applyFont="1"/>
    <xf numFmtId="0" fontId="12" fillId="23" borderId="0" xfId="36"/>
    <xf numFmtId="0" fontId="0" fillId="23" borderId="0" xfId="40" applyFont="1"/>
    <xf numFmtId="0" fontId="0" fillId="23" borderId="10" xfId="40" applyFont="1" applyBorder="1"/>
    <xf numFmtId="0" fontId="23" fillId="23" borderId="0" xfId="40" applyFont="1"/>
    <xf numFmtId="0" fontId="0" fillId="23" borderId="0" xfId="0" applyFill="1"/>
    <xf numFmtId="0" fontId="12" fillId="0" borderId="0" xfId="0" applyFont="1"/>
    <xf numFmtId="0" fontId="22" fillId="23" borderId="0" xfId="36" quotePrefix="1" applyFont="1"/>
    <xf numFmtId="0" fontId="22" fillId="23" borderId="0" xfId="36" applyFont="1"/>
    <xf numFmtId="0" fontId="12" fillId="23" borderId="10" xfId="36" applyBorder="1"/>
    <xf numFmtId="0" fontId="23" fillId="23" borderId="0" xfId="36" applyFont="1"/>
    <xf numFmtId="0" fontId="0" fillId="23" borderId="10" xfId="0" applyFill="1" applyBorder="1"/>
    <xf numFmtId="0" fontId="12" fillId="23" borderId="0" xfId="42" applyFont="1" applyFill="1" applyAlignment="1">
      <alignment horizontal="left" wrapText="1"/>
    </xf>
    <xf numFmtId="0" fontId="0" fillId="0" borderId="10" xfId="0" applyBorder="1"/>
    <xf numFmtId="0" fontId="22" fillId="0" borderId="0" xfId="0" applyFont="1"/>
    <xf numFmtId="0" fontId="23" fillId="23" borderId="0" xfId="42" applyFont="1" applyFill="1"/>
    <xf numFmtId="0" fontId="12" fillId="23" borderId="11" xfId="42" applyFont="1" applyFill="1" applyBorder="1"/>
    <xf numFmtId="165" fontId="12" fillId="23" borderId="11" xfId="42" applyNumberFormat="1" applyFont="1" applyFill="1" applyBorder="1"/>
    <xf numFmtId="0" fontId="22" fillId="0" borderId="0" xfId="0" applyFont="1" applyAlignment="1">
      <alignment vertical="center" wrapText="1"/>
    </xf>
    <xf numFmtId="4" fontId="0" fillId="23" borderId="0" xfId="0" applyNumberFormat="1" applyFill="1"/>
    <xf numFmtId="167" fontId="12" fillId="23" borderId="0" xfId="42" applyNumberFormat="1" applyFont="1" applyFill="1"/>
    <xf numFmtId="0" fontId="23" fillId="25" borderId="0" xfId="42" applyFont="1" applyFill="1"/>
    <xf numFmtId="167" fontId="23" fillId="25" borderId="0" xfId="0" applyNumberFormat="1" applyFont="1" applyFill="1" applyAlignment="1">
      <alignment horizontal="right"/>
    </xf>
    <xf numFmtId="3" fontId="12" fillId="23" borderId="0" xfId="36" applyNumberFormat="1"/>
    <xf numFmtId="0" fontId="1" fillId="23" borderId="0" xfId="36" applyFont="1"/>
    <xf numFmtId="0" fontId="26" fillId="26" borderId="0" xfId="0" applyFont="1" applyFill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27" fillId="27" borderId="15" xfId="0" applyFont="1" applyFill="1" applyBorder="1" applyAlignment="1">
      <alignment vertical="center" wrapText="1"/>
    </xf>
    <xf numFmtId="3" fontId="28" fillId="0" borderId="15" xfId="0" applyNumberFormat="1" applyFont="1" applyBorder="1" applyAlignment="1">
      <alignment horizontal="center" vertical="center" wrapText="1"/>
    </xf>
    <xf numFmtId="3" fontId="28" fillId="0" borderId="16" xfId="0" applyNumberFormat="1" applyFont="1" applyBorder="1" applyAlignment="1">
      <alignment horizontal="center" vertical="center" wrapText="1"/>
    </xf>
    <xf numFmtId="0" fontId="29" fillId="28" borderId="0" xfId="0" applyFont="1" applyFill="1" applyAlignment="1">
      <alignment vertical="center" wrapText="1"/>
    </xf>
    <xf numFmtId="169" fontId="29" fillId="28" borderId="0" xfId="52" applyNumberFormat="1" applyFont="1" applyFill="1" applyAlignment="1">
      <alignment horizontal="right" vertical="center" wrapText="1"/>
    </xf>
    <xf numFmtId="3" fontId="30" fillId="29" borderId="15" xfId="0" applyNumberFormat="1" applyFont="1" applyFill="1" applyBorder="1" applyAlignment="1">
      <alignment horizontal="right" vertical="center" wrapText="1"/>
    </xf>
    <xf numFmtId="169" fontId="28" fillId="29" borderId="15" xfId="52" applyNumberFormat="1" applyFont="1" applyFill="1" applyBorder="1" applyAlignment="1">
      <alignment horizontal="right" vertical="center" wrapText="1"/>
    </xf>
    <xf numFmtId="0" fontId="27" fillId="30" borderId="0" xfId="0" applyFont="1" applyFill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3" fontId="28" fillId="0" borderId="15" xfId="0" applyNumberFormat="1" applyFont="1" applyBorder="1" applyAlignment="1">
      <alignment horizontal="right" vertical="center" wrapText="1"/>
    </xf>
    <xf numFmtId="0" fontId="28" fillId="0" borderId="15" xfId="0" applyFont="1" applyBorder="1" applyAlignment="1">
      <alignment horizontal="right" vertical="center" wrapText="1"/>
    </xf>
    <xf numFmtId="3" fontId="27" fillId="27" borderId="15" xfId="0" applyNumberFormat="1" applyFont="1" applyFill="1" applyBorder="1" applyAlignment="1">
      <alignment horizontal="right" vertical="center" wrapText="1"/>
    </xf>
    <xf numFmtId="169" fontId="27" fillId="30" borderId="0" xfId="52" applyNumberFormat="1" applyFont="1" applyFill="1" applyAlignment="1">
      <alignment vertical="center" wrapText="1"/>
    </xf>
    <xf numFmtId="3" fontId="27" fillId="27" borderId="15" xfId="0" applyNumberFormat="1" applyFont="1" applyFill="1" applyBorder="1" applyAlignment="1">
      <alignment horizontal="left" vertical="center" wrapText="1"/>
    </xf>
    <xf numFmtId="0" fontId="26" fillId="26" borderId="12" xfId="0" applyFont="1" applyFill="1" applyBorder="1" applyAlignment="1">
      <alignment horizontal="center" vertical="center" wrapText="1"/>
    </xf>
    <xf numFmtId="169" fontId="28" fillId="0" borderId="15" xfId="52" applyNumberFormat="1" applyFont="1" applyBorder="1" applyAlignment="1">
      <alignment horizontal="right" vertical="center" wrapText="1"/>
    </xf>
    <xf numFmtId="169" fontId="29" fillId="28" borderId="0" xfId="52" applyNumberFormat="1" applyFont="1" applyFill="1" applyAlignment="1">
      <alignment vertical="center" wrapText="1"/>
    </xf>
    <xf numFmtId="0" fontId="32" fillId="0" borderId="0" xfId="36" applyFont="1" applyFill="1" applyAlignment="1">
      <alignment horizontal="left"/>
    </xf>
    <xf numFmtId="0" fontId="26" fillId="26" borderId="19" xfId="0" applyFont="1" applyFill="1" applyBorder="1" applyAlignment="1">
      <alignment horizontal="center" vertical="center" wrapText="1"/>
    </xf>
    <xf numFmtId="0" fontId="26" fillId="26" borderId="20" xfId="0" applyFont="1" applyFill="1" applyBorder="1" applyAlignment="1">
      <alignment horizontal="center" vertical="center" wrapText="1"/>
    </xf>
    <xf numFmtId="0" fontId="32" fillId="0" borderId="0" xfId="36" quotePrefix="1" applyFont="1" applyFill="1" applyAlignment="1"/>
    <xf numFmtId="169" fontId="28" fillId="0" borderId="15" xfId="52" applyNumberFormat="1" applyFont="1" applyBorder="1" applyAlignment="1">
      <alignment vertical="center" wrapText="1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23" borderId="0" xfId="36" applyFont="1"/>
    <xf numFmtId="0" fontId="35" fillId="0" borderId="0" xfId="0" applyFont="1" applyAlignment="1">
      <alignment horizontal="left" vertical="center" indent="2"/>
    </xf>
    <xf numFmtId="0" fontId="34" fillId="23" borderId="0" xfId="42" applyFont="1" applyFill="1"/>
    <xf numFmtId="0" fontId="33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/>
    </xf>
    <xf numFmtId="0" fontId="23" fillId="25" borderId="0" xfId="42" applyFont="1" applyFill="1" applyBorder="1"/>
    <xf numFmtId="167" fontId="12" fillId="25" borderId="0" xfId="0" applyNumberFormat="1" applyFont="1" applyFill="1" applyBorder="1" applyAlignment="1">
      <alignment horizontal="right"/>
    </xf>
    <xf numFmtId="0" fontId="12" fillId="25" borderId="0" xfId="42" applyFont="1" applyFill="1" applyBorder="1"/>
    <xf numFmtId="0" fontId="33" fillId="0" borderId="0" xfId="0" applyFont="1" applyFill="1" applyAlignment="1"/>
    <xf numFmtId="0" fontId="12" fillId="0" borderId="0" xfId="42" applyFont="1" applyFill="1" applyBorder="1"/>
    <xf numFmtId="167" fontId="12" fillId="0" borderId="0" xfId="0" applyNumberFormat="1" applyFont="1" applyFill="1" applyBorder="1" applyAlignment="1">
      <alignment horizontal="right"/>
    </xf>
    <xf numFmtId="43" fontId="28" fillId="0" borderId="15" xfId="52" applyFont="1" applyBorder="1" applyAlignment="1">
      <alignment horizontal="right" vertical="center" wrapText="1"/>
    </xf>
    <xf numFmtId="43" fontId="29" fillId="28" borderId="0" xfId="52" applyFont="1" applyFill="1" applyAlignment="1">
      <alignment horizontal="right" vertical="center" wrapText="1"/>
    </xf>
    <xf numFmtId="43" fontId="29" fillId="28" borderId="0" xfId="52" applyFont="1" applyFill="1" applyAlignment="1">
      <alignment vertical="center" wrapText="1"/>
    </xf>
    <xf numFmtId="0" fontId="33" fillId="0" borderId="0" xfId="0" applyFont="1" applyFill="1" applyBorder="1" applyAlignment="1"/>
    <xf numFmtId="43" fontId="12" fillId="23" borderId="0" xfId="52" applyFont="1" applyFill="1"/>
    <xf numFmtId="43" fontId="12" fillId="0" borderId="0" xfId="52" applyFont="1" applyFill="1" applyBorder="1" applyAlignment="1">
      <alignment horizontal="right"/>
    </xf>
    <xf numFmtId="169" fontId="27" fillId="27" borderId="15" xfId="52" applyNumberFormat="1" applyFont="1" applyFill="1" applyBorder="1" applyAlignment="1">
      <alignment horizontal="right" vertical="center" wrapText="1"/>
    </xf>
    <xf numFmtId="169" fontId="12" fillId="25" borderId="0" xfId="52" applyNumberFormat="1" applyFont="1" applyFill="1" applyBorder="1" applyAlignment="1">
      <alignment horizontal="right"/>
    </xf>
    <xf numFmtId="169" fontId="12" fillId="23" borderId="0" xfId="52" applyNumberFormat="1" applyFont="1" applyFill="1" applyAlignment="1">
      <alignment horizontal="left" wrapText="1"/>
    </xf>
    <xf numFmtId="169" fontId="12" fillId="23" borderId="0" xfId="52" applyNumberFormat="1" applyFont="1" applyFill="1"/>
    <xf numFmtId="0" fontId="2" fillId="25" borderId="0" xfId="42" applyFont="1" applyFill="1" applyBorder="1"/>
    <xf numFmtId="0" fontId="38" fillId="25" borderId="0" xfId="42" applyFont="1" applyFill="1" applyBorder="1"/>
    <xf numFmtId="0" fontId="23" fillId="23" borderId="0" xfId="36" applyFont="1" applyAlignment="1"/>
    <xf numFmtId="0" fontId="26" fillId="26" borderId="12" xfId="0" applyFont="1" applyFill="1" applyBorder="1" applyAlignment="1">
      <alignment horizontal="center" vertical="center" wrapText="1"/>
    </xf>
    <xf numFmtId="0" fontId="26" fillId="26" borderId="17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2" xfId="0" applyFont="1" applyFill="1" applyBorder="1" applyAlignment="1">
      <alignment vertical="center" wrapText="1"/>
    </xf>
    <xf numFmtId="0" fontId="26" fillId="26" borderId="21" xfId="0" applyFont="1" applyFill="1" applyBorder="1" applyAlignment="1">
      <alignment horizontal="center" vertical="center" wrapText="1"/>
    </xf>
    <xf numFmtId="43" fontId="26" fillId="26" borderId="12" xfId="52" applyFont="1" applyFill="1" applyBorder="1" applyAlignment="1">
      <alignment horizontal="center" vertical="center" wrapText="1"/>
    </xf>
    <xf numFmtId="43" fontId="26" fillId="26" borderId="12" xfId="52" applyFont="1" applyFill="1" applyBorder="1" applyAlignment="1">
      <alignment vertical="center" wrapText="1"/>
    </xf>
    <xf numFmtId="0" fontId="26" fillId="26" borderId="22" xfId="0" applyFont="1" applyFill="1" applyBorder="1" applyAlignment="1">
      <alignment horizontal="center" vertical="center" wrapText="1"/>
    </xf>
    <xf numFmtId="0" fontId="26" fillId="26" borderId="23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left"/>
    </xf>
    <xf numFmtId="0" fontId="23" fillId="23" borderId="0" xfId="36" applyFont="1" applyAlignment="1">
      <alignment horizontal="left" vertical="top" wrapText="1"/>
    </xf>
    <xf numFmtId="0" fontId="26" fillId="26" borderId="21" xfId="0" applyFont="1" applyFill="1" applyBorder="1" applyAlignment="1">
      <alignment horizontal="left" vertical="center" wrapText="1"/>
    </xf>
    <xf numFmtId="0" fontId="26" fillId="26" borderId="12" xfId="0" applyFont="1" applyFill="1" applyBorder="1" applyAlignment="1">
      <alignment horizontal="left" vertical="center" wrapText="1"/>
    </xf>
    <xf numFmtId="0" fontId="26" fillId="26" borderId="18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52" builtinId="3"/>
    <cellStyle name="Millares 2" xfId="33"/>
    <cellStyle name="Neutral" xfId="34" builtinId="28" customBuiltin="1"/>
    <cellStyle name="Normal" xfId="0" builtinId="0"/>
    <cellStyle name="Normal 2" xfId="35"/>
    <cellStyle name="Normal 2 2" xfId="36"/>
    <cellStyle name="Normal 2 4" xfId="37"/>
    <cellStyle name="Normal 2_2008" xfId="38"/>
    <cellStyle name="Normal 3" xfId="39"/>
    <cellStyle name="Normal 4" xfId="40"/>
    <cellStyle name="Normal 6" xfId="41"/>
    <cellStyle name="Normal_EXAGRI3" xfId="42"/>
    <cellStyle name="Notas" xfId="43" builtinId="10" customBuiltin="1"/>
    <cellStyle name="pepe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2" xfId="49" builtinId="17" customBuiltin="1"/>
    <cellStyle name="Título 3" xfId="50" builtinId="18" customBuiltin="1"/>
    <cellStyle name="Total" xfId="51" builtinId="25" customBuiltin="1"/>
  </cellStyles>
  <dxfs count="0"/>
  <tableStyles count="0" defaultTableStyle="TableStyleMedium9" defaultPivotStyle="PivotStyleLight16"/>
  <colors>
    <mruColors>
      <color rgb="FF81A950"/>
      <color rgb="FF81A9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544E10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910A9\A98cap20.xl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A10" sqref="A10"/>
    </sheetView>
  </sheetViews>
  <sheetFormatPr baseColWidth="10" defaultRowHeight="12.75" x14ac:dyDescent="0.2"/>
  <sheetData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29</v>
      </c>
    </row>
    <row r="7" spans="1:1" x14ac:dyDescent="0.2">
      <c r="A7" t="s">
        <v>28</v>
      </c>
    </row>
    <row r="8" spans="1:1" x14ac:dyDescent="0.2">
      <c r="A8" t="s">
        <v>30</v>
      </c>
    </row>
    <row r="10" spans="1:1" x14ac:dyDescent="0.2">
      <c r="A10" t="s">
        <v>198</v>
      </c>
    </row>
    <row r="12" spans="1:1" x14ac:dyDescent="0.2">
      <c r="A12" t="s">
        <v>1</v>
      </c>
    </row>
    <row r="14" spans="1:1" x14ac:dyDescent="0.2">
      <c r="A14" t="s">
        <v>0</v>
      </c>
    </row>
  </sheetData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view="pageBreakPreview" zoomScale="115" zoomScaleNormal="75" zoomScaleSheetLayoutView="115" workbookViewId="0">
      <selection sqref="A1:XFD1"/>
    </sheetView>
  </sheetViews>
  <sheetFormatPr baseColWidth="10" defaultColWidth="11.42578125" defaultRowHeight="12.75" x14ac:dyDescent="0.2"/>
  <cols>
    <col min="1" max="1" width="23.28515625" style="4" customWidth="1"/>
    <col min="2" max="2" width="23.140625" style="4" customWidth="1"/>
    <col min="3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366</v>
      </c>
      <c r="I1" s="56"/>
      <c r="J1" s="56"/>
      <c r="K1" s="56"/>
      <c r="L1" s="56"/>
      <c r="M1" s="56"/>
      <c r="N1" s="56"/>
      <c r="O1" s="56"/>
    </row>
    <row r="2" spans="1:15" s="54" customFormat="1" ht="18" x14ac:dyDescent="0.25">
      <c r="B2" s="1"/>
      <c r="C2" s="1"/>
      <c r="I2" s="56"/>
      <c r="J2" s="56"/>
      <c r="K2" s="56"/>
      <c r="L2" s="56"/>
      <c r="M2" s="56"/>
      <c r="N2" s="56"/>
      <c r="O2" s="56"/>
    </row>
    <row r="3" spans="1:15" s="58" customFormat="1" ht="15" x14ac:dyDescent="0.25">
      <c r="A3" s="87" t="s">
        <v>227</v>
      </c>
      <c r="B3" s="87"/>
      <c r="C3" s="87"/>
      <c r="D3" s="87"/>
      <c r="E3" s="1"/>
      <c r="F3" s="1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848243</v>
      </c>
      <c r="C7" s="32">
        <v>727362</v>
      </c>
      <c r="D7" s="19"/>
    </row>
    <row r="8" spans="1:15" s="1" customFormat="1" ht="12.75" customHeight="1" thickBot="1" x14ac:dyDescent="0.25">
      <c r="A8" s="30" t="s">
        <v>36</v>
      </c>
      <c r="B8" s="31">
        <v>20187199.263088576</v>
      </c>
      <c r="C8" s="32"/>
      <c r="D8" s="19"/>
      <c r="H8" s="23"/>
    </row>
    <row r="9" spans="1:15" s="1" customFormat="1" ht="15.6" customHeight="1" x14ac:dyDescent="0.2">
      <c r="A9" s="13"/>
      <c r="B9" s="4"/>
      <c r="C9" s="4"/>
      <c r="D9" s="4"/>
      <c r="E9" s="4"/>
    </row>
    <row r="12" spans="1:15" ht="12.75" customHeight="1" x14ac:dyDescent="0.2">
      <c r="A12" s="78" t="s">
        <v>192</v>
      </c>
      <c r="B12" s="78" t="s">
        <v>37</v>
      </c>
    </row>
    <row r="13" spans="1:15" x14ac:dyDescent="0.2">
      <c r="A13" s="78" t="s">
        <v>38</v>
      </c>
      <c r="B13" s="78"/>
    </row>
    <row r="14" spans="1:15" ht="13.5" thickBot="1" x14ac:dyDescent="0.25">
      <c r="A14" s="30" t="s">
        <v>50</v>
      </c>
      <c r="B14" s="36">
        <v>252779</v>
      </c>
    </row>
    <row r="15" spans="1:15" ht="13.5" thickBot="1" x14ac:dyDescent="0.25">
      <c r="A15" s="30" t="s">
        <v>43</v>
      </c>
      <c r="B15" s="36">
        <v>49375</v>
      </c>
    </row>
    <row r="16" spans="1:15" ht="13.5" thickBot="1" x14ac:dyDescent="0.25">
      <c r="A16" s="30" t="s">
        <v>51</v>
      </c>
      <c r="B16" s="36">
        <v>16834</v>
      </c>
    </row>
    <row r="17" spans="1:2" ht="13.5" thickBot="1" x14ac:dyDescent="0.25">
      <c r="A17" s="30" t="s">
        <v>40</v>
      </c>
      <c r="B17" s="36">
        <v>5671</v>
      </c>
    </row>
    <row r="18" spans="1:2" ht="13.5" thickBot="1" x14ac:dyDescent="0.25">
      <c r="A18" s="30" t="s">
        <v>46</v>
      </c>
      <c r="B18" s="36">
        <v>89382</v>
      </c>
    </row>
    <row r="19" spans="1:2" ht="13.5" thickBot="1" x14ac:dyDescent="0.25">
      <c r="A19" s="30" t="s">
        <v>45</v>
      </c>
      <c r="B19" s="36">
        <v>101620</v>
      </c>
    </row>
    <row r="20" spans="1:2" ht="13.5" thickBot="1" x14ac:dyDescent="0.25">
      <c r="A20" s="30" t="s">
        <v>44</v>
      </c>
      <c r="B20" s="36">
        <v>59812</v>
      </c>
    </row>
    <row r="21" spans="1:2" ht="13.5" thickBot="1" x14ac:dyDescent="0.25">
      <c r="A21" s="30" t="s">
        <v>188</v>
      </c>
      <c r="B21" s="36">
        <v>15726</v>
      </c>
    </row>
    <row r="22" spans="1:2" ht="23.25" thickBot="1" x14ac:dyDescent="0.25">
      <c r="A22" s="30" t="s">
        <v>196</v>
      </c>
      <c r="B22" s="36">
        <v>25583</v>
      </c>
    </row>
    <row r="23" spans="1:2" ht="13.5" thickBot="1" x14ac:dyDescent="0.25">
      <c r="A23" s="30" t="s">
        <v>189</v>
      </c>
      <c r="B23" s="36">
        <v>51228</v>
      </c>
    </row>
    <row r="24" spans="1:2" ht="13.5" thickBot="1" x14ac:dyDescent="0.25">
      <c r="A24" s="30" t="s">
        <v>49</v>
      </c>
      <c r="B24" s="36">
        <v>54461</v>
      </c>
    </row>
    <row r="25" spans="1:2" ht="13.5" thickBot="1" x14ac:dyDescent="0.25">
      <c r="A25" s="30" t="s">
        <v>190</v>
      </c>
      <c r="B25" s="36">
        <v>46312</v>
      </c>
    </row>
    <row r="26" spans="1:2" ht="13.5" thickBot="1" x14ac:dyDescent="0.25">
      <c r="A26" s="30" t="s">
        <v>187</v>
      </c>
      <c r="B26" s="36">
        <v>14188</v>
      </c>
    </row>
    <row r="27" spans="1:2" ht="13.5" thickBot="1" x14ac:dyDescent="0.25">
      <c r="A27" s="30" t="s">
        <v>42</v>
      </c>
      <c r="B27" s="36">
        <v>8355</v>
      </c>
    </row>
    <row r="28" spans="1:2" ht="13.5" thickBot="1" x14ac:dyDescent="0.25">
      <c r="A28" s="30" t="s">
        <v>41</v>
      </c>
      <c r="B28" s="36">
        <v>38351</v>
      </c>
    </row>
    <row r="29" spans="1:2" ht="13.5" thickBot="1" x14ac:dyDescent="0.25">
      <c r="A29" s="30" t="s">
        <v>39</v>
      </c>
      <c r="B29" s="36">
        <v>7353</v>
      </c>
    </row>
    <row r="30" spans="1:2" ht="13.5" thickBot="1" x14ac:dyDescent="0.25">
      <c r="A30" s="30" t="s">
        <v>48</v>
      </c>
      <c r="B30" s="36">
        <v>11213</v>
      </c>
    </row>
    <row r="31" spans="1:2" ht="13.5" thickBot="1" x14ac:dyDescent="0.25">
      <c r="A31" s="30"/>
      <c r="B31" s="35"/>
    </row>
    <row r="32" spans="1:2" x14ac:dyDescent="0.2">
      <c r="A32" s="33" t="s">
        <v>3</v>
      </c>
      <c r="B32" s="34">
        <v>848243</v>
      </c>
    </row>
    <row r="35" spans="1:11" s="58" customFormat="1" ht="15" x14ac:dyDescent="0.25">
      <c r="A35" s="87" t="s">
        <v>228</v>
      </c>
      <c r="B35" s="87"/>
      <c r="C35" s="87"/>
      <c r="D35" s="87"/>
      <c r="E35" s="4"/>
      <c r="G35" s="4"/>
    </row>
    <row r="36" spans="1:11" s="8" customFormat="1" ht="13.5" thickBot="1" x14ac:dyDescent="0.25">
      <c r="A36" s="14"/>
      <c r="B36" s="14"/>
      <c r="C36" s="14"/>
      <c r="D36" s="14"/>
      <c r="E36" s="14"/>
      <c r="F36" s="14"/>
    </row>
    <row r="37" spans="1:11" s="1" customFormat="1" ht="15" customHeight="1" x14ac:dyDescent="0.2">
      <c r="A37" s="78" t="s">
        <v>22</v>
      </c>
      <c r="B37" s="78" t="s">
        <v>71</v>
      </c>
      <c r="C37" s="78" t="s">
        <v>199</v>
      </c>
      <c r="D37" s="78" t="s">
        <v>200</v>
      </c>
      <c r="E37" s="78" t="s">
        <v>72</v>
      </c>
      <c r="F37" s="78" t="s">
        <v>73</v>
      </c>
    </row>
    <row r="38" spans="1:11" s="1" customFormat="1" ht="25.9" customHeight="1" x14ac:dyDescent="0.2">
      <c r="A38" s="78"/>
      <c r="B38" s="78"/>
      <c r="C38" s="78"/>
      <c r="D38" s="78"/>
      <c r="E38" s="78"/>
      <c r="F38" s="78"/>
    </row>
    <row r="39" spans="1:11" s="1" customFormat="1" ht="13.15" customHeight="1" x14ac:dyDescent="0.2">
      <c r="A39" s="37" t="s">
        <v>74</v>
      </c>
      <c r="B39" s="37"/>
      <c r="C39" s="37"/>
      <c r="D39" s="37"/>
      <c r="E39" s="37"/>
      <c r="F39" s="37"/>
      <c r="G39" s="2"/>
    </row>
    <row r="40" spans="1:11" s="1" customFormat="1" ht="13.5" thickBot="1" x14ac:dyDescent="0.25">
      <c r="A40" s="38" t="s">
        <v>80</v>
      </c>
      <c r="B40" s="45">
        <v>422</v>
      </c>
      <c r="C40" s="45"/>
      <c r="D40" s="45"/>
      <c r="E40" s="45"/>
      <c r="F40" s="45"/>
      <c r="G40" s="2"/>
    </row>
    <row r="41" spans="1:11" s="1" customFormat="1" ht="13.5" thickBot="1" x14ac:dyDescent="0.25">
      <c r="A41" s="38" t="s">
        <v>211</v>
      </c>
      <c r="B41" s="45">
        <v>5800</v>
      </c>
      <c r="C41" s="45">
        <f t="shared" ref="C41:C46" si="0">B41*D41</f>
        <v>187514</v>
      </c>
      <c r="D41" s="45">
        <v>32.33</v>
      </c>
      <c r="E41" s="45"/>
      <c r="F41" s="45"/>
      <c r="G41" s="2"/>
    </row>
    <row r="42" spans="1:11" s="1" customFormat="1" ht="13.5" thickBot="1" x14ac:dyDescent="0.25">
      <c r="A42" s="38" t="s">
        <v>111</v>
      </c>
      <c r="B42" s="45">
        <v>6463</v>
      </c>
      <c r="C42" s="45">
        <f t="shared" si="0"/>
        <v>323150</v>
      </c>
      <c r="D42" s="45">
        <v>50</v>
      </c>
      <c r="E42" s="45">
        <f>B42*F42</f>
        <v>323150</v>
      </c>
      <c r="F42" s="45">
        <v>50</v>
      </c>
      <c r="G42" s="2"/>
      <c r="H42" s="23"/>
      <c r="I42" s="23"/>
      <c r="J42" s="23"/>
      <c r="K42" s="23"/>
    </row>
    <row r="43" spans="1:11" s="1" customFormat="1" ht="13.5" thickBot="1" x14ac:dyDescent="0.25">
      <c r="A43" s="38" t="s">
        <v>101</v>
      </c>
      <c r="B43" s="45">
        <v>139205</v>
      </c>
      <c r="C43" s="45">
        <f t="shared" si="0"/>
        <v>12250040</v>
      </c>
      <c r="D43" s="45">
        <v>88</v>
      </c>
      <c r="E43" s="45">
        <f>B43*F43</f>
        <v>24500080</v>
      </c>
      <c r="F43" s="45">
        <v>176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76</v>
      </c>
      <c r="B44" s="45">
        <v>41853</v>
      </c>
      <c r="C44" s="45">
        <f t="shared" si="0"/>
        <v>878913</v>
      </c>
      <c r="D44" s="45">
        <v>21</v>
      </c>
      <c r="E44" s="45">
        <f>B44*F44</f>
        <v>2636739</v>
      </c>
      <c r="F44" s="45">
        <v>63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78</v>
      </c>
      <c r="B45" s="45">
        <v>16225</v>
      </c>
      <c r="C45" s="45">
        <f t="shared" si="0"/>
        <v>892375</v>
      </c>
      <c r="D45" s="45">
        <v>55</v>
      </c>
      <c r="E45" s="45">
        <f>B45*F45</f>
        <v>1606275</v>
      </c>
      <c r="F45" s="45">
        <v>99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104</v>
      </c>
      <c r="B46" s="45">
        <v>268655</v>
      </c>
      <c r="C46" s="45">
        <f t="shared" si="0"/>
        <v>15313335</v>
      </c>
      <c r="D46" s="45">
        <v>57</v>
      </c>
      <c r="E46" s="45">
        <f>B46*F46</f>
        <v>15313335</v>
      </c>
      <c r="F46" s="45">
        <v>57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169</v>
      </c>
      <c r="B47" s="45">
        <v>86</v>
      </c>
      <c r="C47" s="45"/>
      <c r="D47" s="45"/>
      <c r="E47" s="45"/>
      <c r="F47" s="45"/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81</v>
      </c>
      <c r="B48" s="45">
        <v>10432</v>
      </c>
      <c r="C48" s="45">
        <f>B48*D48</f>
        <v>417280</v>
      </c>
      <c r="D48" s="45">
        <v>40</v>
      </c>
      <c r="E48" s="45">
        <f>B48*F48</f>
        <v>166912</v>
      </c>
      <c r="F48" s="45">
        <v>16</v>
      </c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79</v>
      </c>
      <c r="B49" s="45">
        <v>1352</v>
      </c>
      <c r="C49" s="45"/>
      <c r="D49" s="45"/>
      <c r="E49" s="45"/>
      <c r="F49" s="45"/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84</v>
      </c>
      <c r="B50" s="45">
        <v>39</v>
      </c>
      <c r="C50" s="45">
        <f>B50*D50</f>
        <v>1950</v>
      </c>
      <c r="D50" s="45">
        <v>50</v>
      </c>
      <c r="E50" s="45"/>
      <c r="F50" s="45"/>
      <c r="G50" s="2"/>
      <c r="H50" s="23"/>
      <c r="I50" s="23"/>
      <c r="J50" s="23"/>
      <c r="K50" s="23"/>
    </row>
    <row r="51" spans="1:11" s="1" customFormat="1" ht="13.5" thickBot="1" x14ac:dyDescent="0.25">
      <c r="A51" s="43" t="s">
        <v>66</v>
      </c>
      <c r="B51" s="71">
        <f>SUM(B40:B50)</f>
        <v>490532</v>
      </c>
      <c r="C51" s="71">
        <f>SUM(C41:C50)</f>
        <v>30264557</v>
      </c>
      <c r="D51" s="71">
        <f>C51/(B41+B42+B43+B44+B45+B46+B48)</f>
        <v>61.937194172313369</v>
      </c>
      <c r="E51" s="71">
        <f>SUM(E42:E48)</f>
        <v>44546491</v>
      </c>
      <c r="F51" s="71">
        <f>E51/(B42+B43+B44+B45+B46+B48)</f>
        <v>92.260659482678278</v>
      </c>
      <c r="G51" s="2"/>
      <c r="H51" s="23"/>
      <c r="I51" s="23"/>
      <c r="J51" s="23"/>
      <c r="K51" s="23"/>
    </row>
    <row r="52" spans="1:11" s="1" customFormat="1" x14ac:dyDescent="0.2">
      <c r="A52" s="61"/>
      <c r="B52" s="72"/>
      <c r="C52" s="72"/>
      <c r="D52" s="72"/>
      <c r="E52" s="72"/>
      <c r="F52" s="72"/>
      <c r="G52" s="2"/>
      <c r="H52" s="23"/>
      <c r="I52" s="23"/>
      <c r="J52" s="23"/>
      <c r="K52" s="23"/>
    </row>
    <row r="53" spans="1:11" s="1" customFormat="1" x14ac:dyDescent="0.2">
      <c r="A53" s="37" t="s">
        <v>85</v>
      </c>
      <c r="B53" s="42"/>
      <c r="C53" s="42"/>
      <c r="D53" s="42"/>
      <c r="E53" s="42"/>
      <c r="F53" s="42"/>
      <c r="G53" s="2"/>
      <c r="H53" s="23"/>
      <c r="I53" s="23"/>
      <c r="J53" s="23"/>
      <c r="K53" s="23"/>
    </row>
    <row r="54" spans="1:11" s="1" customFormat="1" ht="13.5" thickBot="1" x14ac:dyDescent="0.25">
      <c r="A54" s="38" t="s">
        <v>103</v>
      </c>
      <c r="B54" s="45">
        <v>6206914</v>
      </c>
      <c r="C54" s="45">
        <f>B54*D54</f>
        <v>6206914</v>
      </c>
      <c r="D54" s="45">
        <v>1</v>
      </c>
      <c r="E54" s="45">
        <f>B54*F54</f>
        <v>13965556.5</v>
      </c>
      <c r="F54" s="45">
        <v>2.25</v>
      </c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105</v>
      </c>
      <c r="B55" s="45">
        <v>819798</v>
      </c>
      <c r="C55" s="45">
        <f>B55*D55</f>
        <v>1639596</v>
      </c>
      <c r="D55" s="45">
        <v>2</v>
      </c>
      <c r="E55" s="45">
        <f>B55*F55</f>
        <v>4098990</v>
      </c>
      <c r="F55" s="45">
        <v>5</v>
      </c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88</v>
      </c>
      <c r="B56" s="45">
        <v>214081</v>
      </c>
      <c r="C56" s="45">
        <f>B56*D56</f>
        <v>1284486</v>
      </c>
      <c r="D56" s="45">
        <v>6</v>
      </c>
      <c r="E56" s="45"/>
      <c r="F56" s="45"/>
      <c r="G56" s="2"/>
      <c r="H56" s="23"/>
      <c r="I56" s="23"/>
      <c r="J56" s="23"/>
      <c r="K56" s="23"/>
    </row>
    <row r="57" spans="1:11" s="1" customFormat="1" ht="23.25" thickBot="1" x14ac:dyDescent="0.25">
      <c r="A57" s="43" t="s">
        <v>67</v>
      </c>
      <c r="B57" s="71">
        <f>SUM(B54:B56)</f>
        <v>7240793</v>
      </c>
      <c r="C57" s="71">
        <f>SUM(C54:C56)</f>
        <v>9130996</v>
      </c>
      <c r="D57" s="71">
        <f>C57/B57</f>
        <v>1.261049169614433</v>
      </c>
      <c r="E57" s="71">
        <f>SUM(E54:E55)</f>
        <v>18064546.5</v>
      </c>
      <c r="F57" s="71">
        <f>E57/(B54+B55)</f>
        <v>2.5708391776979047</v>
      </c>
      <c r="G57" s="2"/>
      <c r="H57" s="23"/>
      <c r="I57" s="23"/>
      <c r="J57" s="23"/>
      <c r="K57" s="23"/>
    </row>
    <row r="58" spans="1:11" s="1" customFormat="1" x14ac:dyDescent="0.2">
      <c r="A58" s="59"/>
      <c r="B58" s="72"/>
      <c r="C58" s="72"/>
      <c r="D58" s="72"/>
      <c r="E58" s="72"/>
      <c r="F58" s="72"/>
      <c r="G58" s="2"/>
      <c r="H58" s="23"/>
      <c r="I58" s="23"/>
      <c r="J58" s="23"/>
      <c r="K58" s="23"/>
    </row>
    <row r="59" spans="1:11" s="1" customFormat="1" x14ac:dyDescent="0.2">
      <c r="A59" s="37" t="s">
        <v>89</v>
      </c>
      <c r="B59" s="42"/>
      <c r="C59" s="42"/>
      <c r="D59" s="42"/>
      <c r="E59" s="42"/>
      <c r="F59" s="42"/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91</v>
      </c>
      <c r="B60" s="45">
        <v>247974</v>
      </c>
      <c r="C60" s="45">
        <f>B60*D60</f>
        <v>247974</v>
      </c>
      <c r="D60" s="45">
        <v>1</v>
      </c>
      <c r="E60" s="45">
        <f>B60*F60</f>
        <v>1983792</v>
      </c>
      <c r="F60" s="45">
        <v>8</v>
      </c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170</v>
      </c>
      <c r="B61" s="45">
        <v>10267</v>
      </c>
      <c r="C61" s="45"/>
      <c r="D61" s="45"/>
      <c r="E61" s="45"/>
      <c r="F61" s="45"/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132</v>
      </c>
      <c r="B62" s="45">
        <v>101896</v>
      </c>
      <c r="C62" s="45">
        <f t="shared" ref="C62:C70" si="1">B62*D62</f>
        <v>30568.799999999999</v>
      </c>
      <c r="D62" s="45">
        <v>0.3</v>
      </c>
      <c r="E62" s="45">
        <f>B62*F62</f>
        <v>229266</v>
      </c>
      <c r="F62" s="45">
        <v>2.25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102</v>
      </c>
      <c r="B63" s="45">
        <v>1169305</v>
      </c>
      <c r="C63" s="45">
        <f t="shared" si="1"/>
        <v>140316.6</v>
      </c>
      <c r="D63" s="45">
        <v>0.12</v>
      </c>
      <c r="E63" s="45">
        <f>B63*F63</f>
        <v>1753957.5</v>
      </c>
      <c r="F63" s="45">
        <v>1.5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92</v>
      </c>
      <c r="B64" s="45">
        <v>440246</v>
      </c>
      <c r="C64" s="45">
        <f t="shared" si="1"/>
        <v>440246</v>
      </c>
      <c r="D64" s="45">
        <v>1</v>
      </c>
      <c r="E64" s="45"/>
      <c r="F64" s="45"/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93</v>
      </c>
      <c r="B65" s="45">
        <v>354351</v>
      </c>
      <c r="C65" s="45">
        <f t="shared" si="1"/>
        <v>31891.59</v>
      </c>
      <c r="D65" s="45">
        <v>0.09</v>
      </c>
      <c r="E65" s="45">
        <f t="shared" ref="E65:E70" si="2">B65*F65</f>
        <v>177175.5</v>
      </c>
      <c r="F65" s="45">
        <v>0.5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94</v>
      </c>
      <c r="B66" s="45">
        <v>104822</v>
      </c>
      <c r="C66" s="45">
        <f t="shared" si="1"/>
        <v>157233</v>
      </c>
      <c r="D66" s="45">
        <v>1.5</v>
      </c>
      <c r="E66" s="45">
        <f t="shared" si="2"/>
        <v>235849.5</v>
      </c>
      <c r="F66" s="45">
        <v>2.25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90</v>
      </c>
      <c r="B67" s="45">
        <v>2092725</v>
      </c>
      <c r="C67" s="45">
        <f t="shared" si="1"/>
        <v>1255635</v>
      </c>
      <c r="D67" s="45">
        <v>0.6</v>
      </c>
      <c r="E67" s="45">
        <f t="shared" si="2"/>
        <v>3139087.5</v>
      </c>
      <c r="F67" s="45">
        <v>1.5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107</v>
      </c>
      <c r="B68" s="45">
        <v>2423519</v>
      </c>
      <c r="C68" s="45">
        <f t="shared" si="1"/>
        <v>969407.60000000009</v>
      </c>
      <c r="D68" s="45">
        <v>0.4</v>
      </c>
      <c r="E68" s="45">
        <f t="shared" si="2"/>
        <v>4847038</v>
      </c>
      <c r="F68" s="45">
        <v>2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171</v>
      </c>
      <c r="B69" s="45">
        <v>769283</v>
      </c>
      <c r="C69" s="45">
        <f t="shared" si="1"/>
        <v>153856.6</v>
      </c>
      <c r="D69" s="45">
        <v>0.2</v>
      </c>
      <c r="E69" s="45">
        <f t="shared" si="2"/>
        <v>769283</v>
      </c>
      <c r="F69" s="45">
        <v>1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96</v>
      </c>
      <c r="B70" s="45">
        <v>5956031</v>
      </c>
      <c r="C70" s="45">
        <f t="shared" si="1"/>
        <v>595603.1</v>
      </c>
      <c r="D70" s="45">
        <v>0.1</v>
      </c>
      <c r="E70" s="45">
        <f t="shared" si="2"/>
        <v>2978015.5</v>
      </c>
      <c r="F70" s="45">
        <v>0.5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84</v>
      </c>
      <c r="B71" s="45">
        <v>251704</v>
      </c>
      <c r="C71" s="45"/>
      <c r="D71" s="45"/>
      <c r="E71" s="45"/>
      <c r="F71" s="45"/>
      <c r="G71" s="2"/>
      <c r="H71" s="23"/>
      <c r="I71" s="23"/>
      <c r="J71" s="23"/>
      <c r="K71" s="23"/>
    </row>
    <row r="72" spans="1:11" s="1" customFormat="1" ht="13.5" thickBot="1" x14ac:dyDescent="0.25">
      <c r="A72" s="43" t="s">
        <v>68</v>
      </c>
      <c r="B72" s="71">
        <f>SUM(B60:B71)</f>
        <v>13922123</v>
      </c>
      <c r="C72" s="71">
        <f>SUM(C60:C70)</f>
        <v>4022732.2900000005</v>
      </c>
      <c r="D72" s="71">
        <f>C72/(B60+B62+B63+B64+B65+B66+B67+B68+B69+B70)</f>
        <v>0.29448664187631296</v>
      </c>
      <c r="E72" s="71">
        <f>SUM(E60:E70)</f>
        <v>16113464.5</v>
      </c>
      <c r="F72" s="71">
        <f>E72/(B60+B62+B63+B65+B66+B67+B68+B69+B70)</f>
        <v>1.2188789012569379</v>
      </c>
      <c r="G72" s="2"/>
      <c r="H72" s="23"/>
      <c r="I72" s="23"/>
      <c r="J72" s="23"/>
      <c r="K72" s="23"/>
    </row>
    <row r="73" spans="1:11" s="1" customFormat="1" x14ac:dyDescent="0.2">
      <c r="A73" s="61"/>
      <c r="B73" s="72"/>
      <c r="C73" s="72"/>
      <c r="D73" s="72"/>
      <c r="E73" s="72"/>
      <c r="F73" s="72"/>
      <c r="G73" s="2"/>
      <c r="H73" s="23"/>
      <c r="I73" s="23"/>
      <c r="J73" s="23"/>
      <c r="K73" s="23"/>
    </row>
    <row r="74" spans="1:11" s="1" customFormat="1" x14ac:dyDescent="0.2">
      <c r="A74" s="33" t="s">
        <v>2</v>
      </c>
      <c r="B74" s="34">
        <f>B51+B57+B72</f>
        <v>21653448</v>
      </c>
      <c r="C74" s="46">
        <f>C51+C57+C72</f>
        <v>43418285.289999999</v>
      </c>
      <c r="D74" s="34"/>
      <c r="E74" s="46">
        <f>E51+E57+E72</f>
        <v>78724502</v>
      </c>
      <c r="F74" s="34"/>
      <c r="H74" s="23"/>
      <c r="I74" s="23"/>
      <c r="J74" s="23"/>
      <c r="K74" s="23"/>
    </row>
    <row r="76" spans="1:11" s="1" customFormat="1" ht="15" customHeight="1" x14ac:dyDescent="0.2">
      <c r="A76" s="78" t="s">
        <v>192</v>
      </c>
      <c r="B76" s="78" t="s">
        <v>66</v>
      </c>
      <c r="C76" s="78" t="s">
        <v>67</v>
      </c>
      <c r="D76" s="78" t="s">
        <v>68</v>
      </c>
    </row>
    <row r="77" spans="1:11" s="1" customFormat="1" ht="25.9" customHeight="1" x14ac:dyDescent="0.2">
      <c r="A77" s="78"/>
      <c r="B77" s="78"/>
      <c r="C77" s="78"/>
      <c r="D77" s="78"/>
    </row>
    <row r="78" spans="1:11" s="1" customFormat="1" ht="13.15" customHeight="1" thickBot="1" x14ac:dyDescent="0.25">
      <c r="A78" s="38" t="s">
        <v>50</v>
      </c>
      <c r="B78" s="45">
        <v>108082</v>
      </c>
      <c r="C78" s="45">
        <v>1841281</v>
      </c>
      <c r="D78" s="45">
        <v>3713069</v>
      </c>
    </row>
    <row r="79" spans="1:11" s="1" customFormat="1" ht="13.5" thickBot="1" x14ac:dyDescent="0.25">
      <c r="A79" s="38" t="s">
        <v>43</v>
      </c>
      <c r="B79" s="45">
        <v>53515</v>
      </c>
      <c r="C79" s="45">
        <v>430499</v>
      </c>
      <c r="D79" s="45">
        <v>905876</v>
      </c>
    </row>
    <row r="80" spans="1:11" s="1" customFormat="1" ht="13.5" thickBot="1" x14ac:dyDescent="0.25">
      <c r="A80" s="38" t="s">
        <v>51</v>
      </c>
      <c r="B80" s="45">
        <v>130</v>
      </c>
      <c r="C80" s="45"/>
      <c r="D80" s="45"/>
    </row>
    <row r="81" spans="1:4" s="1" customFormat="1" ht="13.5" thickBot="1" x14ac:dyDescent="0.25">
      <c r="A81" s="38" t="s">
        <v>40</v>
      </c>
      <c r="B81" s="45">
        <v>3727</v>
      </c>
      <c r="C81" s="45">
        <v>1522</v>
      </c>
      <c r="D81" s="45"/>
    </row>
    <row r="82" spans="1:4" s="1" customFormat="1" ht="13.5" thickBot="1" x14ac:dyDescent="0.25">
      <c r="A82" s="38" t="s">
        <v>46</v>
      </c>
      <c r="B82" s="45">
        <v>95150</v>
      </c>
      <c r="C82" s="45">
        <v>2273918</v>
      </c>
      <c r="D82" s="45">
        <v>2187498</v>
      </c>
    </row>
    <row r="83" spans="1:4" s="1" customFormat="1" ht="13.5" thickBot="1" x14ac:dyDescent="0.25">
      <c r="A83" s="38" t="s">
        <v>45</v>
      </c>
      <c r="B83" s="45">
        <v>46247</v>
      </c>
      <c r="C83" s="45">
        <v>280282</v>
      </c>
      <c r="D83" s="45">
        <v>1019302</v>
      </c>
    </row>
    <row r="84" spans="1:4" s="1" customFormat="1" ht="13.5" thickBot="1" x14ac:dyDescent="0.25">
      <c r="A84" s="38" t="s">
        <v>44</v>
      </c>
      <c r="B84" s="45">
        <v>40227</v>
      </c>
      <c r="C84" s="45">
        <v>181318</v>
      </c>
      <c r="D84" s="45">
        <v>1220600</v>
      </c>
    </row>
    <row r="85" spans="1:4" s="1" customFormat="1" ht="13.5" thickBot="1" x14ac:dyDescent="0.25">
      <c r="A85" s="38" t="s">
        <v>188</v>
      </c>
      <c r="B85" s="45">
        <v>7761</v>
      </c>
      <c r="C85" s="45">
        <v>516437</v>
      </c>
      <c r="D85" s="45">
        <v>459910</v>
      </c>
    </row>
    <row r="86" spans="1:4" s="1" customFormat="1" ht="23.25" thickBot="1" x14ac:dyDescent="0.25">
      <c r="A86" s="38" t="s">
        <v>195</v>
      </c>
      <c r="B86" s="45">
        <v>7361</v>
      </c>
      <c r="C86" s="45">
        <v>105281</v>
      </c>
      <c r="D86" s="45">
        <v>212440</v>
      </c>
    </row>
    <row r="87" spans="1:4" s="1" customFormat="1" ht="13.5" thickBot="1" x14ac:dyDescent="0.25">
      <c r="A87" s="38" t="s">
        <v>47</v>
      </c>
      <c r="B87" s="45">
        <v>31084</v>
      </c>
      <c r="C87" s="45">
        <v>1218308</v>
      </c>
      <c r="D87" s="45">
        <v>2357160</v>
      </c>
    </row>
    <row r="88" spans="1:4" s="1" customFormat="1" ht="13.5" thickBot="1" x14ac:dyDescent="0.25">
      <c r="A88" s="38" t="s">
        <v>49</v>
      </c>
      <c r="B88" s="45">
        <v>50939</v>
      </c>
      <c r="C88" s="45">
        <v>196310</v>
      </c>
      <c r="D88" s="45">
        <v>1101328</v>
      </c>
    </row>
    <row r="89" spans="1:4" s="1" customFormat="1" ht="13.5" thickBot="1" x14ac:dyDescent="0.25">
      <c r="A89" s="38" t="s">
        <v>38</v>
      </c>
      <c r="B89" s="45">
        <v>21642</v>
      </c>
      <c r="C89" s="45">
        <v>66150</v>
      </c>
      <c r="D89" s="45">
        <v>53702</v>
      </c>
    </row>
    <row r="90" spans="1:4" s="1" customFormat="1" ht="13.5" thickBot="1" x14ac:dyDescent="0.25">
      <c r="A90" s="38" t="s">
        <v>187</v>
      </c>
      <c r="B90" s="45">
        <v>5839</v>
      </c>
      <c r="C90" s="45">
        <v>59432</v>
      </c>
      <c r="D90" s="45">
        <v>453608</v>
      </c>
    </row>
    <row r="91" spans="1:4" s="1" customFormat="1" ht="13.5" thickBot="1" x14ac:dyDescent="0.25">
      <c r="A91" s="38" t="s">
        <v>42</v>
      </c>
      <c r="B91" s="45">
        <v>4498</v>
      </c>
      <c r="C91" s="45">
        <v>66330</v>
      </c>
      <c r="D91" s="45">
        <v>123525</v>
      </c>
    </row>
    <row r="92" spans="1:4" s="1" customFormat="1" ht="13.5" thickBot="1" x14ac:dyDescent="0.25">
      <c r="A92" s="38" t="s">
        <v>41</v>
      </c>
      <c r="B92" s="45">
        <v>5476</v>
      </c>
      <c r="C92" s="45">
        <v>3234</v>
      </c>
      <c r="D92" s="45">
        <v>95176</v>
      </c>
    </row>
    <row r="93" spans="1:4" s="1" customFormat="1" ht="13.5" thickBot="1" x14ac:dyDescent="0.25">
      <c r="A93" s="38" t="s">
        <v>39</v>
      </c>
      <c r="B93" s="45">
        <v>8854</v>
      </c>
      <c r="C93" s="45">
        <v>494</v>
      </c>
      <c r="D93" s="45">
        <v>18929</v>
      </c>
    </row>
    <row r="94" spans="1:4" s="1" customFormat="1" ht="13.5" thickBot="1" x14ac:dyDescent="0.25">
      <c r="A94" s="38" t="s">
        <v>48</v>
      </c>
      <c r="B94" s="45"/>
      <c r="C94" s="45"/>
      <c r="D94" s="45"/>
    </row>
    <row r="95" spans="1:4" s="1" customFormat="1" ht="13.5" thickBot="1" x14ac:dyDescent="0.25">
      <c r="A95" s="38"/>
      <c r="B95" s="45"/>
      <c r="C95" s="45"/>
      <c r="D95" s="45"/>
    </row>
    <row r="96" spans="1:4" s="1" customFormat="1" x14ac:dyDescent="0.2">
      <c r="A96" s="33" t="s">
        <v>3</v>
      </c>
      <c r="B96" s="34">
        <v>490532</v>
      </c>
      <c r="C96" s="46">
        <v>7240796</v>
      </c>
      <c r="D96" s="34">
        <v>13922123</v>
      </c>
    </row>
    <row r="97" spans="1:11" x14ac:dyDescent="0.2">
      <c r="G97" s="1"/>
      <c r="H97"/>
      <c r="I97"/>
      <c r="J97"/>
      <c r="K97"/>
    </row>
    <row r="98" spans="1:11" s="58" customFormat="1" ht="15" x14ac:dyDescent="0.25">
      <c r="A98" s="87" t="s">
        <v>229</v>
      </c>
      <c r="B98" s="87"/>
      <c r="C98" s="87"/>
      <c r="D98" s="87"/>
      <c r="E98" s="1"/>
      <c r="F98" s="1"/>
      <c r="G98" s="1"/>
    </row>
    <row r="99" spans="1:11" customFormat="1" ht="13.5" thickBot="1" x14ac:dyDescent="0.25">
      <c r="A99" s="1"/>
      <c r="B99" s="1"/>
      <c r="C99" s="1"/>
      <c r="D99" s="1"/>
      <c r="E99" s="1"/>
      <c r="F99" s="1"/>
      <c r="G99" s="1"/>
    </row>
    <row r="100" spans="1:11" customFormat="1" ht="23.25" thickBot="1" x14ac:dyDescent="0.25">
      <c r="A100" s="82" t="s">
        <v>22</v>
      </c>
      <c r="B100" s="44" t="s">
        <v>97</v>
      </c>
      <c r="C100" s="44" t="s">
        <v>98</v>
      </c>
      <c r="D100" s="78" t="s">
        <v>99</v>
      </c>
      <c r="E100" s="1"/>
      <c r="F100" s="1"/>
      <c r="G100" s="1"/>
    </row>
    <row r="101" spans="1:11" customFormat="1" x14ac:dyDescent="0.2">
      <c r="A101" s="78"/>
      <c r="B101" s="48" t="s">
        <v>100</v>
      </c>
      <c r="C101" s="49" t="s">
        <v>100</v>
      </c>
      <c r="D101" s="78"/>
      <c r="E101" s="1"/>
      <c r="F101" s="1"/>
      <c r="G101" s="1"/>
    </row>
    <row r="102" spans="1:11" customFormat="1" ht="13.5" customHeight="1" thickBot="1" x14ac:dyDescent="0.25">
      <c r="A102" s="38" t="s">
        <v>101</v>
      </c>
      <c r="B102" s="45">
        <v>90</v>
      </c>
      <c r="C102" s="45">
        <v>808</v>
      </c>
      <c r="D102" s="45">
        <v>898</v>
      </c>
      <c r="E102" s="1"/>
      <c r="F102" s="1"/>
      <c r="G102" s="1"/>
    </row>
    <row r="103" spans="1:11" customFormat="1" ht="13.5" customHeight="1" thickBot="1" x14ac:dyDescent="0.25">
      <c r="A103" s="38" t="s">
        <v>76</v>
      </c>
      <c r="B103" s="45"/>
      <c r="C103" s="45">
        <v>129</v>
      </c>
      <c r="D103" s="45">
        <v>129</v>
      </c>
      <c r="E103" s="1"/>
      <c r="F103" s="1"/>
      <c r="G103" s="1"/>
    </row>
    <row r="104" spans="1:11" customFormat="1" ht="13.5" thickBot="1" x14ac:dyDescent="0.25">
      <c r="A104" s="38" t="s">
        <v>78</v>
      </c>
      <c r="B104" s="45"/>
      <c r="C104" s="45">
        <v>65</v>
      </c>
      <c r="D104" s="45">
        <v>65</v>
      </c>
      <c r="E104" s="1"/>
      <c r="F104" s="1"/>
      <c r="G104" s="1"/>
    </row>
    <row r="105" spans="1:11" customFormat="1" ht="13.5" thickBot="1" x14ac:dyDescent="0.25">
      <c r="A105" s="38" t="s">
        <v>104</v>
      </c>
      <c r="B105" s="45">
        <v>28</v>
      </c>
      <c r="C105" s="45">
        <v>726</v>
      </c>
      <c r="D105" s="45">
        <v>754</v>
      </c>
      <c r="E105" s="1"/>
      <c r="F105" s="1"/>
      <c r="G105" s="1"/>
    </row>
    <row r="106" spans="1:11" customFormat="1" ht="13.5" thickBot="1" x14ac:dyDescent="0.25">
      <c r="A106" s="38" t="s">
        <v>103</v>
      </c>
      <c r="B106" s="45">
        <v>13181</v>
      </c>
      <c r="C106" s="45">
        <v>168995</v>
      </c>
      <c r="D106" s="45">
        <v>182176</v>
      </c>
      <c r="E106" s="1"/>
      <c r="F106" s="1"/>
      <c r="G106" s="1"/>
    </row>
    <row r="107" spans="1:11" customFormat="1" ht="13.5" thickBot="1" x14ac:dyDescent="0.25">
      <c r="A107" s="38" t="s">
        <v>105</v>
      </c>
      <c r="B107" s="45"/>
      <c r="C107" s="45">
        <v>423</v>
      </c>
      <c r="D107" s="45">
        <v>423</v>
      </c>
      <c r="E107" s="1"/>
      <c r="F107" s="1"/>
      <c r="G107" s="1"/>
    </row>
    <row r="108" spans="1:11" customFormat="1" ht="13.5" thickBot="1" x14ac:dyDescent="0.25">
      <c r="A108" s="38" t="s">
        <v>91</v>
      </c>
      <c r="B108" s="45"/>
      <c r="C108" s="45">
        <v>9053</v>
      </c>
      <c r="D108" s="45">
        <v>9053</v>
      </c>
      <c r="E108" s="1"/>
      <c r="F108" s="1"/>
      <c r="G108" s="1"/>
    </row>
    <row r="109" spans="1:11" customFormat="1" ht="13.5" thickBot="1" x14ac:dyDescent="0.25">
      <c r="A109" s="38" t="s">
        <v>102</v>
      </c>
      <c r="B109" s="45">
        <v>4421</v>
      </c>
      <c r="C109" s="45">
        <v>38040</v>
      </c>
      <c r="D109" s="45">
        <v>42461</v>
      </c>
      <c r="E109" s="1"/>
      <c r="F109" s="1"/>
      <c r="G109" s="1"/>
    </row>
    <row r="110" spans="1:11" customFormat="1" ht="13.5" thickBot="1" x14ac:dyDescent="0.25">
      <c r="A110" s="38" t="s">
        <v>94</v>
      </c>
      <c r="B110" s="45">
        <v>20731</v>
      </c>
      <c r="C110" s="45">
        <v>61641</v>
      </c>
      <c r="D110" s="45">
        <v>82372</v>
      </c>
      <c r="E110" s="1"/>
      <c r="F110" s="1"/>
      <c r="G110" s="1"/>
    </row>
    <row r="111" spans="1:11" customFormat="1" ht="13.5" thickBot="1" x14ac:dyDescent="0.25">
      <c r="A111" s="38" t="s">
        <v>313</v>
      </c>
      <c r="B111" s="45"/>
      <c r="C111" s="45">
        <v>25879</v>
      </c>
      <c r="D111" s="45">
        <v>25879</v>
      </c>
      <c r="E111" s="1"/>
      <c r="F111" s="1"/>
      <c r="G111" s="1"/>
    </row>
    <row r="112" spans="1:11" customFormat="1" ht="13.5" thickBot="1" x14ac:dyDescent="0.25">
      <c r="A112" s="38" t="s">
        <v>107</v>
      </c>
      <c r="B112" s="45">
        <v>103722</v>
      </c>
      <c r="C112" s="45">
        <v>1248336</v>
      </c>
      <c r="D112" s="45">
        <v>1352058</v>
      </c>
      <c r="E112" s="1"/>
      <c r="F112" s="1"/>
      <c r="G112" s="1"/>
    </row>
    <row r="113" spans="1:11" customFormat="1" x14ac:dyDescent="0.2">
      <c r="A113" s="33" t="s">
        <v>108</v>
      </c>
      <c r="B113" s="34">
        <f>SUM(B102:B112)</f>
        <v>142173</v>
      </c>
      <c r="C113" s="46">
        <f>SUM(C102:C112)</f>
        <v>1554095</v>
      </c>
      <c r="D113" s="34">
        <f>SUM(D102:D112)</f>
        <v>1696268</v>
      </c>
      <c r="E113" s="1"/>
      <c r="F113" s="1"/>
      <c r="G113" s="1"/>
    </row>
    <row r="114" spans="1:11" x14ac:dyDescent="0.2">
      <c r="A114" s="8"/>
      <c r="E114" s="1"/>
      <c r="F114" s="1"/>
      <c r="G114" s="1"/>
    </row>
    <row r="115" spans="1:11" x14ac:dyDescent="0.2">
      <c r="E115" s="1"/>
      <c r="F115" s="1"/>
      <c r="G115" s="1"/>
      <c r="H115"/>
      <c r="I115"/>
      <c r="J115"/>
      <c r="K115"/>
    </row>
    <row r="116" spans="1:11" s="58" customFormat="1" ht="15" x14ac:dyDescent="0.25">
      <c r="A116" s="87" t="s">
        <v>230</v>
      </c>
      <c r="B116" s="87"/>
      <c r="C116" s="87"/>
      <c r="D116" s="87"/>
      <c r="E116" s="1"/>
      <c r="F116" s="1"/>
      <c r="G116" s="1"/>
    </row>
    <row r="117" spans="1:11" customFormat="1" x14ac:dyDescent="0.2">
      <c r="A117" s="1"/>
      <c r="B117" s="1"/>
      <c r="C117" s="1"/>
      <c r="D117" s="1"/>
      <c r="E117" s="1"/>
      <c r="F117" s="1"/>
      <c r="G117" s="1"/>
    </row>
    <row r="118" spans="1:11" customFormat="1" x14ac:dyDescent="0.2">
      <c r="A118" s="44" t="s">
        <v>22</v>
      </c>
      <c r="B118" s="44" t="s">
        <v>110</v>
      </c>
      <c r="C118" s="1"/>
      <c r="D118" s="1"/>
      <c r="E118" s="1"/>
      <c r="F118" s="1"/>
      <c r="G118" s="1"/>
    </row>
    <row r="119" spans="1:11" customFormat="1" ht="13.5" thickBot="1" x14ac:dyDescent="0.25">
      <c r="A119" s="38" t="s">
        <v>77</v>
      </c>
      <c r="B119" s="45">
        <v>15</v>
      </c>
      <c r="C119" s="1"/>
      <c r="D119" s="1"/>
      <c r="E119" s="1"/>
      <c r="F119" s="1"/>
      <c r="G119" s="1"/>
    </row>
    <row r="120" spans="1:11" customFormat="1" ht="13.5" thickBot="1" x14ac:dyDescent="0.25">
      <c r="A120" s="38" t="s">
        <v>101</v>
      </c>
      <c r="B120" s="45">
        <v>839</v>
      </c>
      <c r="C120" s="1"/>
      <c r="D120" s="1"/>
      <c r="E120" s="1"/>
      <c r="F120" s="1"/>
      <c r="G120" s="1"/>
    </row>
    <row r="121" spans="1:11" customFormat="1" ht="13.5" thickBot="1" x14ac:dyDescent="0.25">
      <c r="A121" s="38" t="s">
        <v>76</v>
      </c>
      <c r="B121" s="45">
        <v>16</v>
      </c>
      <c r="C121" s="1"/>
      <c r="D121" s="1"/>
      <c r="E121" s="1"/>
      <c r="F121" s="1"/>
      <c r="G121" s="1"/>
    </row>
    <row r="122" spans="1:11" customFormat="1" ht="13.5" thickBot="1" x14ac:dyDescent="0.25">
      <c r="A122" s="38" t="s">
        <v>78</v>
      </c>
      <c r="B122" s="45">
        <v>19</v>
      </c>
      <c r="C122" s="1"/>
      <c r="D122" s="1"/>
      <c r="E122" s="1"/>
      <c r="F122" s="1"/>
      <c r="G122" s="1"/>
    </row>
    <row r="123" spans="1:11" customFormat="1" ht="17.25" customHeight="1" thickBot="1" x14ac:dyDescent="0.25">
      <c r="A123" s="38" t="s">
        <v>104</v>
      </c>
      <c r="B123" s="45">
        <v>1146</v>
      </c>
      <c r="C123" s="1"/>
      <c r="D123" s="1"/>
      <c r="E123" s="1"/>
      <c r="F123" s="1"/>
      <c r="G123" s="1"/>
    </row>
    <row r="124" spans="1:11" customFormat="1" ht="13.5" thickBot="1" x14ac:dyDescent="0.25">
      <c r="A124" s="38" t="s">
        <v>81</v>
      </c>
      <c r="B124" s="45">
        <v>84</v>
      </c>
      <c r="C124" s="1"/>
      <c r="D124" s="1"/>
      <c r="E124" s="1"/>
      <c r="F124" s="1"/>
      <c r="G124" s="1"/>
    </row>
    <row r="125" spans="1:11" customFormat="1" ht="12.75" customHeight="1" thickBot="1" x14ac:dyDescent="0.25">
      <c r="A125" s="38" t="s">
        <v>103</v>
      </c>
      <c r="B125" s="45">
        <v>72887</v>
      </c>
      <c r="C125" s="1"/>
      <c r="D125" s="1"/>
      <c r="E125" s="1"/>
      <c r="F125" s="1"/>
      <c r="G125" s="1"/>
    </row>
    <row r="126" spans="1:11" customFormat="1" ht="13.5" thickBot="1" x14ac:dyDescent="0.25">
      <c r="A126" s="38" t="s">
        <v>105</v>
      </c>
      <c r="B126" s="45">
        <v>590</v>
      </c>
      <c r="C126" s="1"/>
      <c r="D126" s="1"/>
      <c r="E126" s="1"/>
      <c r="F126" s="1"/>
      <c r="G126" s="1"/>
    </row>
    <row r="127" spans="1:11" customFormat="1" ht="13.5" thickBot="1" x14ac:dyDescent="0.25">
      <c r="A127" s="38" t="s">
        <v>102</v>
      </c>
      <c r="B127" s="45">
        <v>88550</v>
      </c>
      <c r="C127" s="1"/>
      <c r="D127" s="1"/>
      <c r="E127" s="1"/>
      <c r="F127" s="1"/>
      <c r="G127" s="1"/>
    </row>
    <row r="128" spans="1:11" customFormat="1" ht="13.5" thickBot="1" x14ac:dyDescent="0.25">
      <c r="A128" s="38" t="s">
        <v>94</v>
      </c>
      <c r="B128" s="45">
        <v>16210</v>
      </c>
      <c r="C128" s="1"/>
      <c r="D128" s="1"/>
      <c r="E128" s="1"/>
      <c r="F128" s="1"/>
      <c r="G128" s="1"/>
    </row>
    <row r="129" spans="1:11" customFormat="1" ht="13.5" thickBot="1" x14ac:dyDescent="0.25">
      <c r="A129" s="38" t="s">
        <v>90</v>
      </c>
      <c r="B129" s="45">
        <v>5580</v>
      </c>
      <c r="C129" s="1"/>
      <c r="D129" s="1"/>
      <c r="E129" s="1"/>
      <c r="F129" s="1"/>
      <c r="G129" s="1"/>
      <c r="H129" s="3"/>
      <c r="I129" s="3"/>
      <c r="J129" s="3"/>
      <c r="K129" s="3"/>
    </row>
    <row r="130" spans="1:11" s="3" customFormat="1" ht="12.75" customHeight="1" thickBot="1" x14ac:dyDescent="0.25">
      <c r="A130" s="38" t="s">
        <v>107</v>
      </c>
      <c r="B130" s="45">
        <v>972929</v>
      </c>
      <c r="C130" s="1"/>
      <c r="D130" s="1"/>
      <c r="E130" s="1"/>
      <c r="F130" s="1"/>
      <c r="G130" s="1"/>
      <c r="H130" s="4"/>
      <c r="I130" s="4"/>
      <c r="J130" s="4"/>
      <c r="K130" s="4"/>
    </row>
    <row r="131" spans="1:11" ht="18" customHeight="1" x14ac:dyDescent="0.2">
      <c r="A131" s="33" t="s">
        <v>112</v>
      </c>
      <c r="B131" s="34">
        <f>SUM(B119:B130)</f>
        <v>1158865</v>
      </c>
      <c r="G131" s="1"/>
    </row>
    <row r="132" spans="1:11" x14ac:dyDescent="0.2">
      <c r="A132" s="8"/>
      <c r="G132" s="1"/>
    </row>
    <row r="133" spans="1:11" x14ac:dyDescent="0.2">
      <c r="G133" s="1"/>
      <c r="H133"/>
      <c r="I133"/>
      <c r="J133"/>
      <c r="K133"/>
    </row>
    <row r="134" spans="1:11" s="58" customFormat="1" ht="15" x14ac:dyDescent="0.25">
      <c r="A134" s="62" t="s">
        <v>351</v>
      </c>
      <c r="B134" s="62"/>
      <c r="C134" s="62"/>
      <c r="D134" s="62"/>
      <c r="G134" s="1"/>
    </row>
    <row r="135" spans="1:11" customFormat="1" x14ac:dyDescent="0.2">
      <c r="A135" s="1"/>
      <c r="B135" s="1"/>
      <c r="C135" s="1"/>
      <c r="D135" s="1"/>
      <c r="E135" s="1"/>
      <c r="F135" s="1"/>
      <c r="G135" s="1"/>
    </row>
    <row r="136" spans="1:11" customFormat="1" x14ac:dyDescent="0.2">
      <c r="A136" s="44" t="s">
        <v>114</v>
      </c>
      <c r="B136" s="44" t="s">
        <v>110</v>
      </c>
      <c r="C136" s="44" t="s">
        <v>126</v>
      </c>
      <c r="D136" s="1"/>
      <c r="E136" s="1"/>
      <c r="F136" s="1"/>
      <c r="G136" s="1"/>
    </row>
    <row r="137" spans="1:11" customFormat="1" ht="13.5" thickBot="1" x14ac:dyDescent="0.25">
      <c r="A137" s="38" t="s">
        <v>163</v>
      </c>
      <c r="B137" s="45">
        <v>85</v>
      </c>
      <c r="C137" s="51">
        <v>1548762</v>
      </c>
      <c r="D137" s="1"/>
      <c r="E137" s="1"/>
      <c r="F137" s="1"/>
      <c r="G137" s="1"/>
    </row>
    <row r="138" spans="1:11" customFormat="1" ht="23.25" thickBot="1" x14ac:dyDescent="0.25">
      <c r="A138" s="38" t="s">
        <v>231</v>
      </c>
      <c r="B138" s="45">
        <v>72</v>
      </c>
      <c r="C138" s="51">
        <v>767470</v>
      </c>
      <c r="D138" s="1"/>
      <c r="E138" s="1"/>
      <c r="F138" s="1"/>
      <c r="G138" s="1"/>
    </row>
    <row r="139" spans="1:11" customFormat="1" ht="13.5" thickBot="1" x14ac:dyDescent="0.25">
      <c r="A139" s="38" t="s">
        <v>159</v>
      </c>
      <c r="B139" s="45">
        <v>645</v>
      </c>
      <c r="C139" s="51">
        <v>1743766</v>
      </c>
      <c r="D139" s="1"/>
      <c r="E139" s="1"/>
      <c r="F139" s="1"/>
      <c r="G139" s="1"/>
    </row>
    <row r="140" spans="1:11" customFormat="1" ht="23.25" thickBot="1" x14ac:dyDescent="0.25">
      <c r="A140" s="38" t="s">
        <v>164</v>
      </c>
      <c r="B140" s="45">
        <v>700</v>
      </c>
      <c r="C140" s="51">
        <v>940462</v>
      </c>
      <c r="D140" s="1"/>
      <c r="E140" s="1"/>
      <c r="F140" s="1"/>
      <c r="G140" s="1"/>
    </row>
    <row r="141" spans="1:11" customFormat="1" ht="13.5" thickBot="1" x14ac:dyDescent="0.25">
      <c r="A141" s="38" t="s">
        <v>232</v>
      </c>
      <c r="B141" s="45">
        <v>664</v>
      </c>
      <c r="C141" s="51">
        <v>2447624</v>
      </c>
      <c r="D141" s="1"/>
      <c r="E141" s="1"/>
      <c r="F141" s="1"/>
      <c r="G141" s="1"/>
    </row>
    <row r="142" spans="1:11" customFormat="1" ht="13.5" thickBot="1" x14ac:dyDescent="0.25">
      <c r="A142" s="38" t="s">
        <v>176</v>
      </c>
      <c r="B142" s="45">
        <v>26970</v>
      </c>
      <c r="C142" s="51">
        <v>28982523</v>
      </c>
      <c r="D142" s="1"/>
      <c r="E142" s="1"/>
      <c r="F142" s="1"/>
      <c r="G142" s="1"/>
    </row>
    <row r="143" spans="1:11" customFormat="1" ht="13.5" thickBot="1" x14ac:dyDescent="0.25">
      <c r="A143" s="38" t="s">
        <v>160</v>
      </c>
      <c r="B143" s="45">
        <v>2362</v>
      </c>
      <c r="C143" s="51">
        <v>6345449</v>
      </c>
      <c r="D143" s="1"/>
      <c r="E143" s="1"/>
      <c r="F143" s="1"/>
      <c r="G143" s="1"/>
    </row>
    <row r="144" spans="1:11" customFormat="1" ht="13.5" thickBot="1" x14ac:dyDescent="0.25">
      <c r="A144" s="38" t="s">
        <v>161</v>
      </c>
      <c r="B144" s="45">
        <v>612</v>
      </c>
      <c r="C144" s="51">
        <v>434771</v>
      </c>
      <c r="D144" s="1"/>
      <c r="E144" s="1"/>
      <c r="F144" s="1"/>
      <c r="G144" s="1"/>
    </row>
    <row r="145" spans="1:7" customFormat="1" ht="13.5" thickBot="1" x14ac:dyDescent="0.25">
      <c r="A145" s="38" t="s">
        <v>166</v>
      </c>
      <c r="B145" s="45">
        <v>60</v>
      </c>
      <c r="C145" s="51">
        <v>55146</v>
      </c>
      <c r="D145" s="1"/>
      <c r="E145" s="1"/>
      <c r="F145" s="1"/>
      <c r="G145" s="1"/>
    </row>
    <row r="146" spans="1:7" customFormat="1" ht="34.5" thickBot="1" x14ac:dyDescent="0.25">
      <c r="A146" s="38" t="s">
        <v>226</v>
      </c>
      <c r="B146" s="45">
        <v>262</v>
      </c>
      <c r="C146" s="51">
        <v>442494</v>
      </c>
      <c r="D146" s="1"/>
      <c r="E146" s="1"/>
      <c r="F146" s="1"/>
      <c r="G146" s="1"/>
    </row>
    <row r="147" spans="1:7" customFormat="1" ht="13.5" thickBot="1" x14ac:dyDescent="0.25">
      <c r="A147" s="38"/>
      <c r="B147" s="45"/>
      <c r="C147" s="51"/>
      <c r="D147" s="1"/>
      <c r="E147" s="1"/>
      <c r="F147" s="1"/>
      <c r="G147" s="1"/>
    </row>
    <row r="148" spans="1:7" customFormat="1" x14ac:dyDescent="0.2">
      <c r="A148" s="33" t="s">
        <v>16</v>
      </c>
      <c r="B148" s="34">
        <f>SUM(B137:B147)</f>
        <v>32432</v>
      </c>
      <c r="C148" s="46">
        <f>SUM(C137:C147)</f>
        <v>43708467</v>
      </c>
      <c r="D148" s="1"/>
      <c r="E148" s="1"/>
      <c r="F148" s="1"/>
      <c r="G148" s="1"/>
    </row>
    <row r="149" spans="1:7" customFormat="1" ht="13.5" thickBot="1" x14ac:dyDescent="0.25">
      <c r="A149" s="1"/>
      <c r="B149" s="1"/>
      <c r="C149" s="1"/>
      <c r="D149" s="1"/>
      <c r="E149" s="1"/>
      <c r="F149" s="1"/>
      <c r="G149" s="1"/>
    </row>
    <row r="150" spans="1:7" customFormat="1" x14ac:dyDescent="0.2">
      <c r="A150" s="82" t="s">
        <v>192</v>
      </c>
      <c r="B150" s="82" t="s">
        <v>110</v>
      </c>
      <c r="C150" s="82" t="s">
        <v>126</v>
      </c>
      <c r="D150" s="1"/>
      <c r="E150" s="1"/>
      <c r="F150" s="1"/>
      <c r="G150" s="1"/>
    </row>
    <row r="151" spans="1:7" customFormat="1" x14ac:dyDescent="0.2">
      <c r="A151" s="78"/>
      <c r="B151" s="78" t="s">
        <v>110</v>
      </c>
      <c r="C151" s="78" t="s">
        <v>126</v>
      </c>
      <c r="D151" s="1"/>
      <c r="E151" s="1"/>
      <c r="F151" s="1"/>
      <c r="G151" s="1"/>
    </row>
    <row r="152" spans="1:7" customFormat="1" ht="13.5" thickBot="1" x14ac:dyDescent="0.25">
      <c r="A152" s="38" t="s">
        <v>14</v>
      </c>
      <c r="B152" s="45">
        <v>7485</v>
      </c>
      <c r="C152" s="51">
        <v>7056594</v>
      </c>
      <c r="D152" s="1"/>
      <c r="E152" s="1"/>
      <c r="F152" s="1"/>
      <c r="G152" s="1"/>
    </row>
    <row r="153" spans="1:7" customFormat="1" ht="13.5" thickBot="1" x14ac:dyDescent="0.25">
      <c r="A153" s="38" t="s">
        <v>8</v>
      </c>
      <c r="B153" s="45">
        <v>1431</v>
      </c>
      <c r="C153" s="51">
        <v>4491895</v>
      </c>
      <c r="D153" s="1"/>
      <c r="E153" s="1"/>
      <c r="F153" s="1"/>
      <c r="G153" s="1"/>
    </row>
    <row r="154" spans="1:7" customFormat="1" ht="13.5" thickBot="1" x14ac:dyDescent="0.25">
      <c r="A154" s="38" t="s">
        <v>15</v>
      </c>
      <c r="B154" s="45">
        <v>107</v>
      </c>
      <c r="C154" s="51">
        <v>379382</v>
      </c>
      <c r="D154" s="1"/>
      <c r="E154" s="1"/>
      <c r="F154" s="1"/>
      <c r="G154" s="1"/>
    </row>
    <row r="155" spans="1:7" customFormat="1" ht="13.5" thickBot="1" x14ac:dyDescent="0.25">
      <c r="A155" s="38" t="s">
        <v>5</v>
      </c>
      <c r="B155" s="45">
        <v>109</v>
      </c>
      <c r="C155" s="51">
        <v>472912</v>
      </c>
      <c r="D155" s="1"/>
      <c r="E155" s="1"/>
      <c r="F155" s="1"/>
      <c r="G155" s="1"/>
    </row>
    <row r="156" spans="1:7" customFormat="1" ht="13.5" thickBot="1" x14ac:dyDescent="0.25">
      <c r="A156" s="38" t="s">
        <v>11</v>
      </c>
      <c r="B156" s="45">
        <v>5961</v>
      </c>
      <c r="C156" s="51">
        <v>7017932</v>
      </c>
      <c r="D156" s="1"/>
      <c r="E156" s="1"/>
      <c r="F156" s="1"/>
      <c r="G156" s="1"/>
    </row>
    <row r="157" spans="1:7" customFormat="1" ht="13.5" thickBot="1" x14ac:dyDescent="0.25">
      <c r="A157" s="38" t="s">
        <v>10</v>
      </c>
      <c r="B157" s="45">
        <v>5612</v>
      </c>
      <c r="C157" s="51">
        <v>8430117</v>
      </c>
      <c r="D157" s="1"/>
      <c r="E157" s="1"/>
      <c r="F157" s="1"/>
      <c r="G157" s="1"/>
    </row>
    <row r="158" spans="1:7" customFormat="1" ht="13.5" thickBot="1" x14ac:dyDescent="0.25">
      <c r="A158" s="38" t="s">
        <v>9</v>
      </c>
      <c r="B158" s="45">
        <v>1411</v>
      </c>
      <c r="C158" s="51">
        <v>2964988</v>
      </c>
      <c r="D158" s="1"/>
      <c r="E158" s="1"/>
      <c r="F158" s="1"/>
      <c r="G158" s="1"/>
    </row>
    <row r="159" spans="1:7" customFormat="1" ht="13.5" thickBot="1" x14ac:dyDescent="0.25">
      <c r="A159" s="38" t="s">
        <v>17</v>
      </c>
      <c r="B159" s="45">
        <v>784</v>
      </c>
      <c r="C159" s="51">
        <v>591572</v>
      </c>
      <c r="D159" s="1"/>
      <c r="E159" s="1"/>
      <c r="F159" s="1"/>
      <c r="G159" s="1"/>
    </row>
    <row r="160" spans="1:7" customFormat="1" ht="13.5" thickBot="1" x14ac:dyDescent="0.25">
      <c r="A160" s="38" t="s">
        <v>18</v>
      </c>
      <c r="B160" s="45">
        <v>248</v>
      </c>
      <c r="C160" s="51">
        <v>954914</v>
      </c>
      <c r="D160" s="1"/>
      <c r="E160" s="1"/>
      <c r="F160" s="1"/>
      <c r="G160" s="1"/>
    </row>
    <row r="161" spans="1:11" customFormat="1" ht="13.5" thickBot="1" x14ac:dyDescent="0.25">
      <c r="A161" s="38" t="s">
        <v>12</v>
      </c>
      <c r="B161" s="45">
        <v>1025</v>
      </c>
      <c r="C161" s="51">
        <v>1915512</v>
      </c>
      <c r="D161" s="1"/>
      <c r="E161" s="1"/>
      <c r="F161" s="1"/>
      <c r="G161" s="1"/>
    </row>
    <row r="162" spans="1:11" customFormat="1" ht="13.5" thickBot="1" x14ac:dyDescent="0.25">
      <c r="A162" s="38" t="s">
        <v>13</v>
      </c>
      <c r="B162" s="45">
        <v>3981</v>
      </c>
      <c r="C162" s="51">
        <v>3586867</v>
      </c>
      <c r="D162" s="1"/>
      <c r="E162" s="1"/>
      <c r="F162" s="1"/>
      <c r="G162" s="1"/>
    </row>
    <row r="163" spans="1:11" customFormat="1" ht="13.5" thickBot="1" x14ac:dyDescent="0.25">
      <c r="A163" s="38" t="s">
        <v>4</v>
      </c>
      <c r="B163" s="45">
        <v>479</v>
      </c>
      <c r="C163" s="51">
        <v>2662488</v>
      </c>
      <c r="D163" s="1"/>
      <c r="E163" s="1"/>
      <c r="F163" s="1"/>
      <c r="G163" s="1"/>
    </row>
    <row r="164" spans="1:11" customFormat="1" ht="13.5" thickBot="1" x14ac:dyDescent="0.25">
      <c r="A164" s="38" t="s">
        <v>19</v>
      </c>
      <c r="B164" s="45">
        <v>2074</v>
      </c>
      <c r="C164" s="51">
        <v>374004</v>
      </c>
      <c r="D164" s="1"/>
      <c r="E164" s="1"/>
      <c r="F164" s="1"/>
      <c r="G164" s="1"/>
    </row>
    <row r="165" spans="1:11" customFormat="1" ht="13.5" thickBot="1" x14ac:dyDescent="0.25">
      <c r="A165" s="38" t="s">
        <v>7</v>
      </c>
      <c r="B165" s="45">
        <v>192</v>
      </c>
      <c r="C165" s="51">
        <v>536956</v>
      </c>
      <c r="D165" s="1"/>
      <c r="E165" s="1"/>
      <c r="F165" s="1"/>
      <c r="G165" s="1"/>
    </row>
    <row r="166" spans="1:11" customFormat="1" ht="13.5" thickBot="1" x14ac:dyDescent="0.25">
      <c r="A166" s="38" t="s">
        <v>6</v>
      </c>
      <c r="B166" s="45">
        <v>180</v>
      </c>
      <c r="C166" s="51">
        <v>547954</v>
      </c>
      <c r="D166" s="1"/>
      <c r="E166" s="1"/>
      <c r="F166" s="1"/>
      <c r="G166" s="1"/>
    </row>
    <row r="167" spans="1:11" customFormat="1" ht="13.5" thickBot="1" x14ac:dyDescent="0.25">
      <c r="A167" s="38" t="s">
        <v>20</v>
      </c>
      <c r="B167" s="45">
        <v>123</v>
      </c>
      <c r="C167" s="51">
        <v>972583</v>
      </c>
      <c r="D167" s="1"/>
      <c r="E167" s="1"/>
      <c r="F167" s="1"/>
      <c r="G167" s="1"/>
    </row>
    <row r="168" spans="1:11" customFormat="1" ht="13.5" thickBot="1" x14ac:dyDescent="0.25">
      <c r="A168" s="38" t="s">
        <v>21</v>
      </c>
      <c r="B168" s="45">
        <v>1230</v>
      </c>
      <c r="C168" s="51">
        <v>751797</v>
      </c>
      <c r="D168" s="1"/>
      <c r="E168" s="1"/>
      <c r="F168" s="1"/>
      <c r="G168" s="1"/>
    </row>
    <row r="169" spans="1:11" customFormat="1" ht="13.5" thickBot="1" x14ac:dyDescent="0.25">
      <c r="A169" s="38"/>
      <c r="B169" s="45"/>
      <c r="C169" s="51"/>
      <c r="D169" s="1"/>
      <c r="E169" s="1"/>
      <c r="F169" s="1"/>
      <c r="G169" s="1"/>
    </row>
    <row r="170" spans="1:11" customFormat="1" x14ac:dyDescent="0.2">
      <c r="A170" s="33" t="s">
        <v>3</v>
      </c>
      <c r="B170" s="34">
        <v>32432</v>
      </c>
      <c r="C170" s="46">
        <v>43708467</v>
      </c>
      <c r="D170" s="1"/>
      <c r="E170" s="1"/>
      <c r="F170" s="1"/>
      <c r="G170" s="1"/>
      <c r="H170" s="4"/>
      <c r="I170" s="4"/>
      <c r="J170" s="4"/>
      <c r="K170" s="4"/>
    </row>
  </sheetData>
  <mergeCells count="23">
    <mergeCell ref="E37:E38"/>
    <mergeCell ref="F37:F38"/>
    <mergeCell ref="A5:A6"/>
    <mergeCell ref="B5:C5"/>
    <mergeCell ref="A12:A13"/>
    <mergeCell ref="B12:B13"/>
    <mergeCell ref="A35:D35"/>
    <mergeCell ref="A116:D116"/>
    <mergeCell ref="A150:A151"/>
    <mergeCell ref="B150:B151"/>
    <mergeCell ref="C150:C151"/>
    <mergeCell ref="A3:D3"/>
    <mergeCell ref="A100:A101"/>
    <mergeCell ref="D100:D101"/>
    <mergeCell ref="A37:A38"/>
    <mergeCell ref="B37:B38"/>
    <mergeCell ref="C37:C38"/>
    <mergeCell ref="D37:D38"/>
    <mergeCell ref="A76:A77"/>
    <mergeCell ref="B76:B77"/>
    <mergeCell ref="C76:C77"/>
    <mergeCell ref="D76:D77"/>
    <mergeCell ref="A98:D98"/>
  </mergeCells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97" max="6" man="1"/>
    <brk id="13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view="pageBreakPreview" zoomScaleNormal="75" zoomScaleSheetLayoutView="100" workbookViewId="0">
      <selection sqref="A1:XFD1"/>
    </sheetView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6" width="15" style="4" customWidth="1"/>
    <col min="7" max="7" width="11.42578125" style="1"/>
    <col min="8" max="8" width="13" style="1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367</v>
      </c>
      <c r="G1" s="1"/>
      <c r="H1" s="1"/>
      <c r="I1" s="56"/>
      <c r="J1" s="56"/>
      <c r="K1" s="56"/>
      <c r="L1" s="56"/>
      <c r="M1" s="56"/>
      <c r="N1" s="56"/>
      <c r="O1" s="56"/>
    </row>
    <row r="3" spans="1:15" s="58" customFormat="1" ht="15" x14ac:dyDescent="0.25">
      <c r="A3" s="87" t="s">
        <v>233</v>
      </c>
      <c r="B3" s="87"/>
      <c r="C3" s="87"/>
      <c r="D3" s="87"/>
      <c r="E3" s="4"/>
      <c r="F3" s="4"/>
      <c r="G3" s="1"/>
      <c r="H3" s="1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851894</v>
      </c>
      <c r="C7" s="32">
        <v>697137</v>
      </c>
      <c r="D7" s="19"/>
    </row>
    <row r="8" spans="1:15" s="1" customFormat="1" ht="12.75" customHeight="1" thickBot="1" x14ac:dyDescent="0.25">
      <c r="A8" s="30" t="s">
        <v>36</v>
      </c>
      <c r="B8" s="31">
        <v>20532080.935138144</v>
      </c>
      <c r="C8" s="32"/>
      <c r="D8" s="19"/>
    </row>
    <row r="9" spans="1:15" s="1" customFormat="1" ht="15.6" customHeight="1" x14ac:dyDescent="0.2">
      <c r="A9" s="13"/>
      <c r="B9" s="4"/>
      <c r="C9" s="4"/>
      <c r="D9" s="4"/>
      <c r="E9" s="4"/>
    </row>
    <row r="11" spans="1:15" ht="12.75" customHeight="1" x14ac:dyDescent="0.2">
      <c r="A11" s="78" t="s">
        <v>192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50</v>
      </c>
      <c r="B13" s="36">
        <v>250087</v>
      </c>
    </row>
    <row r="14" spans="1:15" ht="13.5" thickBot="1" x14ac:dyDescent="0.25">
      <c r="A14" s="30" t="s">
        <v>43</v>
      </c>
      <c r="B14" s="36">
        <v>50814</v>
      </c>
    </row>
    <row r="15" spans="1:15" ht="13.5" thickBot="1" x14ac:dyDescent="0.25">
      <c r="A15" s="30" t="s">
        <v>51</v>
      </c>
      <c r="B15" s="36">
        <v>15432</v>
      </c>
    </row>
    <row r="16" spans="1:15" ht="13.5" thickBot="1" x14ac:dyDescent="0.25">
      <c r="A16" s="30" t="s">
        <v>40</v>
      </c>
      <c r="B16" s="36">
        <v>4961</v>
      </c>
    </row>
    <row r="17" spans="1:2" ht="13.5" thickBot="1" x14ac:dyDescent="0.25">
      <c r="A17" s="30" t="s">
        <v>46</v>
      </c>
      <c r="B17" s="36">
        <v>103439</v>
      </c>
    </row>
    <row r="18" spans="1:2" ht="13.5" thickBot="1" x14ac:dyDescent="0.25">
      <c r="A18" s="30" t="s">
        <v>45</v>
      </c>
      <c r="B18" s="36">
        <v>101403</v>
      </c>
    </row>
    <row r="19" spans="1:2" ht="13.5" thickBot="1" x14ac:dyDescent="0.25">
      <c r="A19" s="30" t="s">
        <v>44</v>
      </c>
      <c r="B19" s="36">
        <v>53860</v>
      </c>
    </row>
    <row r="20" spans="1:2" ht="13.5" thickBot="1" x14ac:dyDescent="0.25">
      <c r="A20" s="30" t="s">
        <v>188</v>
      </c>
      <c r="B20" s="36">
        <v>18555</v>
      </c>
    </row>
    <row r="21" spans="1:2" ht="23.25" thickBot="1" x14ac:dyDescent="0.25">
      <c r="A21" s="30" t="s">
        <v>196</v>
      </c>
      <c r="B21" s="36">
        <v>23910</v>
      </c>
    </row>
    <row r="22" spans="1:2" ht="13.5" thickBot="1" x14ac:dyDescent="0.25">
      <c r="A22" s="30" t="s">
        <v>189</v>
      </c>
      <c r="B22" s="36">
        <v>51860</v>
      </c>
    </row>
    <row r="23" spans="1:2" ht="13.5" thickBot="1" x14ac:dyDescent="0.25">
      <c r="A23" s="30" t="s">
        <v>49</v>
      </c>
      <c r="B23" s="36">
        <v>50846</v>
      </c>
    </row>
    <row r="24" spans="1:2" ht="13.5" thickBot="1" x14ac:dyDescent="0.25">
      <c r="A24" s="30" t="s">
        <v>190</v>
      </c>
      <c r="B24" s="36">
        <v>46485</v>
      </c>
    </row>
    <row r="25" spans="1:2" ht="13.5" thickBot="1" x14ac:dyDescent="0.25">
      <c r="A25" s="30" t="s">
        <v>187</v>
      </c>
      <c r="B25" s="36">
        <v>12435</v>
      </c>
    </row>
    <row r="26" spans="1:2" ht="13.5" thickBot="1" x14ac:dyDescent="0.25">
      <c r="A26" s="30" t="s">
        <v>42</v>
      </c>
      <c r="B26" s="36">
        <v>8481</v>
      </c>
    </row>
    <row r="27" spans="1:2" ht="13.5" thickBot="1" x14ac:dyDescent="0.25">
      <c r="A27" s="30" t="s">
        <v>41</v>
      </c>
      <c r="B27" s="36">
        <v>37589</v>
      </c>
    </row>
    <row r="28" spans="1:2" ht="13.5" thickBot="1" x14ac:dyDescent="0.25">
      <c r="A28" s="30" t="s">
        <v>39</v>
      </c>
      <c r="B28" s="36">
        <v>7127</v>
      </c>
    </row>
    <row r="29" spans="1:2" ht="13.5" thickBot="1" x14ac:dyDescent="0.25">
      <c r="A29" s="30" t="s">
        <v>48</v>
      </c>
      <c r="B29" s="36">
        <v>14610</v>
      </c>
    </row>
    <row r="30" spans="1:2" ht="13.5" thickBot="1" x14ac:dyDescent="0.25">
      <c r="A30" s="30"/>
      <c r="B30" s="35"/>
    </row>
    <row r="31" spans="1:2" x14ac:dyDescent="0.2">
      <c r="A31" s="33" t="s">
        <v>3</v>
      </c>
      <c r="B31" s="34">
        <v>851894</v>
      </c>
    </row>
    <row r="34" spans="1:11" s="58" customFormat="1" ht="15" x14ac:dyDescent="0.25">
      <c r="A34" s="62" t="s">
        <v>234</v>
      </c>
      <c r="B34" s="62"/>
      <c r="C34" s="62"/>
      <c r="D34" s="62"/>
      <c r="G34" s="1"/>
      <c r="H34" s="1"/>
    </row>
    <row r="35" spans="1:11" s="8" customFormat="1" ht="13.5" thickBot="1" x14ac:dyDescent="0.25">
      <c r="A35" s="14"/>
      <c r="B35" s="14"/>
      <c r="C35" s="14"/>
      <c r="D35" s="14"/>
      <c r="E35" s="14"/>
      <c r="F35" s="14"/>
      <c r="G35" s="1"/>
      <c r="H35" s="1"/>
    </row>
    <row r="36" spans="1:11" s="1" customFormat="1" ht="15" customHeight="1" x14ac:dyDescent="0.2">
      <c r="A36" s="78" t="s">
        <v>22</v>
      </c>
      <c r="B36" s="78" t="s">
        <v>71</v>
      </c>
      <c r="C36" s="78" t="s">
        <v>241</v>
      </c>
      <c r="D36" s="78" t="s">
        <v>242</v>
      </c>
      <c r="E36" s="78" t="s">
        <v>243</v>
      </c>
      <c r="F36" s="78" t="s">
        <v>244</v>
      </c>
    </row>
    <row r="37" spans="1:11" s="1" customFormat="1" ht="25.9" customHeight="1" x14ac:dyDescent="0.2">
      <c r="A37" s="78"/>
      <c r="B37" s="78"/>
      <c r="C37" s="78"/>
      <c r="D37" s="78"/>
      <c r="E37" s="78"/>
      <c r="F37" s="78"/>
    </row>
    <row r="38" spans="1:11" s="1" customFormat="1" ht="13.15" customHeight="1" x14ac:dyDescent="0.2">
      <c r="A38" s="37" t="s">
        <v>74</v>
      </c>
      <c r="B38" s="37"/>
      <c r="C38" s="37"/>
      <c r="D38" s="37"/>
      <c r="E38" s="37"/>
      <c r="F38" s="37"/>
    </row>
    <row r="39" spans="1:11" s="1" customFormat="1" ht="13.5" thickBot="1" x14ac:dyDescent="0.25">
      <c r="A39" s="38" t="s">
        <v>80</v>
      </c>
      <c r="B39" s="39">
        <v>798</v>
      </c>
      <c r="C39" s="40">
        <v>78</v>
      </c>
      <c r="D39" s="39">
        <v>62244</v>
      </c>
      <c r="E39" s="40"/>
      <c r="F39" s="39"/>
    </row>
    <row r="40" spans="1:11" s="1" customFormat="1" ht="13.5" thickBot="1" x14ac:dyDescent="0.25">
      <c r="A40" s="38" t="s">
        <v>211</v>
      </c>
      <c r="B40" s="39">
        <v>5300</v>
      </c>
      <c r="C40" s="40"/>
      <c r="D40" s="39"/>
      <c r="E40" s="40"/>
      <c r="F40" s="39"/>
    </row>
    <row r="41" spans="1:11" s="1" customFormat="1" ht="13.5" thickBot="1" x14ac:dyDescent="0.25">
      <c r="A41" s="38" t="s">
        <v>111</v>
      </c>
      <c r="B41" s="39">
        <v>6650</v>
      </c>
      <c r="C41" s="40">
        <v>48</v>
      </c>
      <c r="D41" s="39">
        <v>319200</v>
      </c>
      <c r="E41" s="40">
        <v>50</v>
      </c>
      <c r="F41" s="39">
        <v>332500</v>
      </c>
      <c r="I41" s="23"/>
      <c r="J41" s="23"/>
      <c r="K41" s="23"/>
    </row>
    <row r="42" spans="1:11" s="1" customFormat="1" ht="13.5" thickBot="1" x14ac:dyDescent="0.25">
      <c r="A42" s="38" t="s">
        <v>245</v>
      </c>
      <c r="B42" s="39">
        <v>42</v>
      </c>
      <c r="C42" s="40"/>
      <c r="D42" s="39"/>
      <c r="E42" s="40"/>
      <c r="F42" s="39"/>
      <c r="I42" s="23"/>
      <c r="J42" s="23"/>
      <c r="K42" s="23"/>
    </row>
    <row r="43" spans="1:11" s="1" customFormat="1" ht="13.5" thickBot="1" x14ac:dyDescent="0.25">
      <c r="A43" s="38" t="s">
        <v>101</v>
      </c>
      <c r="B43" s="39">
        <v>144061</v>
      </c>
      <c r="C43" s="40">
        <v>88</v>
      </c>
      <c r="D43" s="39">
        <v>12677368</v>
      </c>
      <c r="E43" s="40">
        <v>178</v>
      </c>
      <c r="F43" s="39">
        <v>25642858</v>
      </c>
      <c r="I43" s="23"/>
      <c r="J43" s="23"/>
      <c r="K43" s="23"/>
    </row>
    <row r="44" spans="1:11" s="1" customFormat="1" ht="13.5" thickBot="1" x14ac:dyDescent="0.25">
      <c r="A44" s="38" t="s">
        <v>76</v>
      </c>
      <c r="B44" s="39">
        <v>46358</v>
      </c>
      <c r="C44" s="40">
        <v>20</v>
      </c>
      <c r="D44" s="39">
        <v>927160</v>
      </c>
      <c r="E44" s="40">
        <v>55</v>
      </c>
      <c r="F44" s="39">
        <v>2549690</v>
      </c>
      <c r="I44" s="23"/>
      <c r="J44" s="23"/>
      <c r="K44" s="23"/>
    </row>
    <row r="45" spans="1:11" s="1" customFormat="1" ht="13.5" thickBot="1" x14ac:dyDescent="0.25">
      <c r="A45" s="38" t="s">
        <v>78</v>
      </c>
      <c r="B45" s="39">
        <v>17551</v>
      </c>
      <c r="C45" s="40">
        <v>50</v>
      </c>
      <c r="D45" s="39">
        <v>877550</v>
      </c>
      <c r="E45" s="40">
        <v>88</v>
      </c>
      <c r="F45" s="39">
        <v>1544488</v>
      </c>
      <c r="I45" s="23"/>
      <c r="J45" s="23"/>
      <c r="K45" s="23"/>
    </row>
    <row r="46" spans="1:11" s="1" customFormat="1" ht="13.5" thickBot="1" x14ac:dyDescent="0.25">
      <c r="A46" s="38" t="s">
        <v>104</v>
      </c>
      <c r="B46" s="39">
        <v>274728</v>
      </c>
      <c r="C46" s="40">
        <v>53</v>
      </c>
      <c r="D46" s="39">
        <v>14560584</v>
      </c>
      <c r="E46" s="40">
        <v>53</v>
      </c>
      <c r="F46" s="39">
        <v>14560584</v>
      </c>
      <c r="I46" s="23"/>
      <c r="J46" s="23"/>
      <c r="K46" s="23"/>
    </row>
    <row r="47" spans="1:11" s="1" customFormat="1" ht="13.5" thickBot="1" x14ac:dyDescent="0.25">
      <c r="A47" s="38" t="s">
        <v>169</v>
      </c>
      <c r="B47" s="39">
        <v>90</v>
      </c>
      <c r="C47" s="40"/>
      <c r="D47" s="39"/>
      <c r="E47" s="40"/>
      <c r="F47" s="39"/>
      <c r="I47" s="23"/>
      <c r="J47" s="23"/>
      <c r="K47" s="23"/>
    </row>
    <row r="48" spans="1:11" s="1" customFormat="1" ht="13.5" thickBot="1" x14ac:dyDescent="0.25">
      <c r="A48" s="38" t="s">
        <v>81</v>
      </c>
      <c r="B48" s="39">
        <v>10621</v>
      </c>
      <c r="C48" s="40">
        <v>31</v>
      </c>
      <c r="D48" s="39">
        <v>329251</v>
      </c>
      <c r="E48" s="40">
        <v>15</v>
      </c>
      <c r="F48" s="39">
        <v>159315</v>
      </c>
      <c r="I48" s="23"/>
      <c r="J48" s="23"/>
      <c r="K48" s="23"/>
    </row>
    <row r="49" spans="1:11" s="1" customFormat="1" ht="13.5" thickBot="1" x14ac:dyDescent="0.25">
      <c r="A49" s="38" t="s">
        <v>79</v>
      </c>
      <c r="B49" s="39">
        <v>1678</v>
      </c>
      <c r="C49" s="40"/>
      <c r="D49" s="39"/>
      <c r="E49" s="40"/>
      <c r="F49" s="39"/>
      <c r="I49" s="23"/>
      <c r="J49" s="23"/>
      <c r="K49" s="23"/>
    </row>
    <row r="50" spans="1:11" s="1" customFormat="1" ht="13.5" thickBot="1" x14ac:dyDescent="0.25">
      <c r="A50" s="43" t="s">
        <v>66</v>
      </c>
      <c r="B50" s="41">
        <v>507877</v>
      </c>
      <c r="C50" s="41"/>
      <c r="D50" s="41">
        <v>29753357</v>
      </c>
      <c r="E50" s="41"/>
      <c r="F50" s="41">
        <v>44789435</v>
      </c>
      <c r="I50" s="23"/>
      <c r="J50" s="23"/>
      <c r="K50" s="23"/>
    </row>
    <row r="51" spans="1:11" s="1" customFormat="1" ht="13.5" thickBot="1" x14ac:dyDescent="0.25">
      <c r="A51" s="38"/>
      <c r="B51" s="39"/>
      <c r="C51" s="40"/>
      <c r="D51" s="39"/>
      <c r="E51" s="40"/>
      <c r="F51" s="39"/>
      <c r="I51" s="23"/>
      <c r="J51" s="23"/>
      <c r="K51" s="23"/>
    </row>
    <row r="52" spans="1:11" s="1" customFormat="1" x14ac:dyDescent="0.2">
      <c r="A52" s="37" t="s">
        <v>85</v>
      </c>
      <c r="B52" s="37"/>
      <c r="C52" s="37"/>
      <c r="D52" s="37"/>
      <c r="E52" s="37"/>
      <c r="F52" s="37"/>
      <c r="I52" s="23"/>
      <c r="J52" s="23"/>
      <c r="K52" s="23"/>
    </row>
    <row r="53" spans="1:11" s="1" customFormat="1" ht="13.5" thickBot="1" x14ac:dyDescent="0.25">
      <c r="A53" s="38" t="s">
        <v>103</v>
      </c>
      <c r="B53" s="39">
        <v>5645048</v>
      </c>
      <c r="C53" s="40">
        <v>1.1499999999999999</v>
      </c>
      <c r="D53" s="39">
        <v>6491805.1999999993</v>
      </c>
      <c r="E53" s="40">
        <v>2.6</v>
      </c>
      <c r="F53" s="39">
        <v>14677124.800000001</v>
      </c>
      <c r="I53" s="23"/>
      <c r="J53" s="23"/>
      <c r="K53" s="23"/>
    </row>
    <row r="54" spans="1:11" s="1" customFormat="1" ht="13.5" thickBot="1" x14ac:dyDescent="0.25">
      <c r="A54" s="38" t="s">
        <v>105</v>
      </c>
      <c r="B54" s="39">
        <v>741470</v>
      </c>
      <c r="C54" s="40">
        <v>2.16</v>
      </c>
      <c r="D54" s="39">
        <v>1601575.2000000002</v>
      </c>
      <c r="E54" s="40">
        <v>4.5999999999999996</v>
      </c>
      <c r="F54" s="39">
        <v>3410761.9999999995</v>
      </c>
      <c r="I54" s="23"/>
      <c r="J54" s="23"/>
      <c r="K54" s="23"/>
    </row>
    <row r="55" spans="1:11" s="1" customFormat="1" ht="13.5" thickBot="1" x14ac:dyDescent="0.25">
      <c r="A55" s="38" t="s">
        <v>88</v>
      </c>
      <c r="B55" s="39">
        <v>207317</v>
      </c>
      <c r="C55" s="40">
        <v>6</v>
      </c>
      <c r="D55" s="39">
        <v>1243902</v>
      </c>
      <c r="E55" s="40"/>
      <c r="F55" s="39"/>
      <c r="I55" s="23"/>
      <c r="J55" s="23"/>
      <c r="K55" s="23"/>
    </row>
    <row r="56" spans="1:11" s="1" customFormat="1" ht="23.25" thickBot="1" x14ac:dyDescent="0.25">
      <c r="A56" s="43" t="s">
        <v>67</v>
      </c>
      <c r="B56" s="41">
        <v>6593835</v>
      </c>
      <c r="C56" s="41"/>
      <c r="D56" s="41">
        <v>9337282.3999999985</v>
      </c>
      <c r="E56" s="41"/>
      <c r="F56" s="41">
        <v>18087886.800000001</v>
      </c>
      <c r="I56" s="23"/>
      <c r="J56" s="23"/>
      <c r="K56" s="23"/>
    </row>
    <row r="57" spans="1:11" s="1" customFormat="1" x14ac:dyDescent="0.2">
      <c r="A57" s="37"/>
      <c r="B57" s="37"/>
      <c r="C57" s="37"/>
      <c r="D57" s="37"/>
      <c r="E57" s="37"/>
      <c r="F57" s="37"/>
      <c r="I57" s="23"/>
      <c r="J57" s="23"/>
      <c r="K57" s="23"/>
    </row>
    <row r="58" spans="1:11" s="1" customFormat="1" x14ac:dyDescent="0.2">
      <c r="A58" s="37" t="s">
        <v>89</v>
      </c>
      <c r="B58" s="37"/>
      <c r="C58" s="37"/>
      <c r="D58" s="37"/>
      <c r="E58" s="37"/>
      <c r="F58" s="37"/>
      <c r="I58" s="23"/>
      <c r="J58" s="23"/>
      <c r="K58" s="23"/>
    </row>
    <row r="59" spans="1:11" s="1" customFormat="1" ht="13.5" thickBot="1" x14ac:dyDescent="0.25">
      <c r="A59" s="38" t="s">
        <v>91</v>
      </c>
      <c r="B59" s="39">
        <v>185926</v>
      </c>
      <c r="C59" s="40">
        <v>1</v>
      </c>
      <c r="D59" s="39">
        <v>185926</v>
      </c>
      <c r="E59" s="40">
        <v>8</v>
      </c>
      <c r="F59" s="39">
        <v>1487408</v>
      </c>
      <c r="I59" s="23"/>
      <c r="J59" s="23"/>
      <c r="K59" s="23"/>
    </row>
    <row r="60" spans="1:11" s="1" customFormat="1" ht="13.5" thickBot="1" x14ac:dyDescent="0.25">
      <c r="A60" s="38" t="s">
        <v>170</v>
      </c>
      <c r="B60" s="39">
        <v>8560</v>
      </c>
      <c r="C60" s="40">
        <v>0.2</v>
      </c>
      <c r="D60" s="39">
        <v>1712</v>
      </c>
      <c r="E60" s="40"/>
      <c r="F60" s="39"/>
      <c r="I60" s="23"/>
      <c r="J60" s="23"/>
      <c r="K60" s="23"/>
    </row>
    <row r="61" spans="1:11" s="1" customFormat="1" ht="13.5" thickBot="1" x14ac:dyDescent="0.25">
      <c r="A61" s="38" t="s">
        <v>132</v>
      </c>
      <c r="B61" s="39">
        <v>89164</v>
      </c>
      <c r="C61" s="40">
        <v>0.3</v>
      </c>
      <c r="D61" s="39">
        <v>26749.200000000001</v>
      </c>
      <c r="E61" s="40">
        <v>2.25</v>
      </c>
      <c r="F61" s="39">
        <v>200619</v>
      </c>
      <c r="I61" s="23"/>
      <c r="J61" s="23"/>
      <c r="K61" s="23"/>
    </row>
    <row r="62" spans="1:11" s="1" customFormat="1" ht="13.5" thickBot="1" x14ac:dyDescent="0.25">
      <c r="A62" s="38" t="s">
        <v>102</v>
      </c>
      <c r="B62" s="39">
        <v>1225816</v>
      </c>
      <c r="C62" s="40">
        <v>0.12</v>
      </c>
      <c r="D62" s="39">
        <v>147097.91999999998</v>
      </c>
      <c r="E62" s="40">
        <v>1.5</v>
      </c>
      <c r="F62" s="39">
        <v>1838724</v>
      </c>
      <c r="I62" s="23"/>
      <c r="J62" s="23"/>
      <c r="K62" s="23"/>
    </row>
    <row r="63" spans="1:11" s="1" customFormat="1" ht="13.5" thickBot="1" x14ac:dyDescent="0.25">
      <c r="A63" s="38" t="s">
        <v>92</v>
      </c>
      <c r="B63" s="39">
        <v>402653</v>
      </c>
      <c r="C63" s="40"/>
      <c r="D63" s="39"/>
      <c r="E63" s="40"/>
      <c r="F63" s="39"/>
      <c r="I63" s="23"/>
      <c r="J63" s="23"/>
      <c r="K63" s="23"/>
    </row>
    <row r="64" spans="1:11" s="1" customFormat="1" ht="13.5" thickBot="1" x14ac:dyDescent="0.25">
      <c r="A64" s="38" t="s">
        <v>93</v>
      </c>
      <c r="B64" s="39">
        <v>296245</v>
      </c>
      <c r="C64" s="40">
        <v>0.09</v>
      </c>
      <c r="D64" s="39">
        <v>26662.05</v>
      </c>
      <c r="E64" s="40">
        <v>0.5</v>
      </c>
      <c r="F64" s="39">
        <v>148122.5</v>
      </c>
      <c r="I64" s="23"/>
      <c r="J64" s="23"/>
      <c r="K64" s="23"/>
    </row>
    <row r="65" spans="1:11" s="1" customFormat="1" ht="13.5" thickBot="1" x14ac:dyDescent="0.25">
      <c r="A65" s="38" t="s">
        <v>94</v>
      </c>
      <c r="B65" s="39">
        <v>105184</v>
      </c>
      <c r="C65" s="40">
        <v>1.3</v>
      </c>
      <c r="D65" s="39">
        <v>136739.20000000001</v>
      </c>
      <c r="E65" s="40">
        <v>2.25</v>
      </c>
      <c r="F65" s="39">
        <v>236664</v>
      </c>
      <c r="I65" s="23"/>
      <c r="J65" s="23"/>
      <c r="K65" s="23"/>
    </row>
    <row r="66" spans="1:11" s="1" customFormat="1" ht="13.5" thickBot="1" x14ac:dyDescent="0.25">
      <c r="A66" s="38" t="s">
        <v>90</v>
      </c>
      <c r="B66" s="39">
        <v>2131890</v>
      </c>
      <c r="C66" s="40">
        <v>0.6</v>
      </c>
      <c r="D66" s="39">
        <v>1279134</v>
      </c>
      <c r="E66" s="40">
        <v>1.2</v>
      </c>
      <c r="F66" s="39">
        <v>2558268</v>
      </c>
      <c r="I66" s="23"/>
      <c r="J66" s="23"/>
      <c r="K66" s="23"/>
    </row>
    <row r="67" spans="1:11" s="1" customFormat="1" ht="13.5" thickBot="1" x14ac:dyDescent="0.25">
      <c r="A67" s="38" t="s">
        <v>107</v>
      </c>
      <c r="B67" s="39">
        <v>2367160</v>
      </c>
      <c r="C67" s="40">
        <v>0.4</v>
      </c>
      <c r="D67" s="39">
        <v>946864</v>
      </c>
      <c r="E67" s="40">
        <v>2.5</v>
      </c>
      <c r="F67" s="39">
        <v>5917900</v>
      </c>
      <c r="I67" s="23"/>
      <c r="J67" s="23"/>
      <c r="K67" s="23"/>
    </row>
    <row r="68" spans="1:11" s="1" customFormat="1" ht="13.5" thickBot="1" x14ac:dyDescent="0.25">
      <c r="A68" s="38" t="s">
        <v>171</v>
      </c>
      <c r="B68" s="39">
        <v>722271</v>
      </c>
      <c r="C68" s="40">
        <v>0.2</v>
      </c>
      <c r="D68" s="39">
        <v>144454.20000000001</v>
      </c>
      <c r="E68" s="40">
        <v>1</v>
      </c>
      <c r="F68" s="39">
        <v>722271</v>
      </c>
      <c r="I68" s="23"/>
      <c r="J68" s="23"/>
      <c r="K68" s="23"/>
    </row>
    <row r="69" spans="1:11" s="1" customFormat="1" ht="13.5" thickBot="1" x14ac:dyDescent="0.25">
      <c r="A69" s="38" t="s">
        <v>96</v>
      </c>
      <c r="B69" s="39">
        <v>4430345</v>
      </c>
      <c r="C69" s="40">
        <v>0.1</v>
      </c>
      <c r="D69" s="39">
        <v>443034.5</v>
      </c>
      <c r="E69" s="40">
        <v>0.5</v>
      </c>
      <c r="F69" s="39">
        <v>2215172.5</v>
      </c>
      <c r="I69" s="23"/>
      <c r="J69" s="23"/>
      <c r="K69" s="23"/>
    </row>
    <row r="70" spans="1:11" s="1" customFormat="1" ht="13.5" thickBot="1" x14ac:dyDescent="0.25">
      <c r="A70" s="38" t="s">
        <v>84</v>
      </c>
      <c r="B70" s="39">
        <v>208169</v>
      </c>
      <c r="C70" s="40"/>
      <c r="D70" s="39"/>
      <c r="E70" s="40"/>
      <c r="F70" s="39"/>
      <c r="I70" s="23"/>
      <c r="J70" s="23"/>
      <c r="K70" s="23"/>
    </row>
    <row r="71" spans="1:11" s="1" customFormat="1" x14ac:dyDescent="0.2">
      <c r="A71" s="61" t="s">
        <v>246</v>
      </c>
      <c r="B71" s="60">
        <v>24227</v>
      </c>
      <c r="C71" s="60"/>
      <c r="D71" s="60"/>
      <c r="E71" s="60"/>
      <c r="F71" s="60"/>
      <c r="I71" s="23"/>
      <c r="J71" s="23"/>
      <c r="K71" s="23"/>
    </row>
    <row r="72" spans="1:11" s="1" customFormat="1" ht="13.5" customHeight="1" thickBot="1" x14ac:dyDescent="0.25">
      <c r="A72" s="43" t="s">
        <v>68</v>
      </c>
      <c r="B72" s="41">
        <v>12197610</v>
      </c>
      <c r="C72" s="41"/>
      <c r="D72" s="41">
        <v>3338373.0700000003</v>
      </c>
      <c r="E72" s="41"/>
      <c r="F72" s="41">
        <v>15325149</v>
      </c>
      <c r="I72" s="23"/>
      <c r="J72" s="23"/>
      <c r="K72" s="23"/>
    </row>
    <row r="73" spans="1:11" s="1" customFormat="1" x14ac:dyDescent="0.2">
      <c r="I73" s="23"/>
      <c r="J73" s="23"/>
      <c r="K73" s="23"/>
    </row>
    <row r="74" spans="1:11" x14ac:dyDescent="0.2">
      <c r="A74" s="33" t="s">
        <v>2</v>
      </c>
      <c r="B74" s="34">
        <v>19299322</v>
      </c>
      <c r="C74" s="33"/>
      <c r="D74" s="34">
        <v>42429012.469999999</v>
      </c>
      <c r="E74" s="33"/>
      <c r="F74" s="34">
        <v>78202470.799999997</v>
      </c>
    </row>
    <row r="75" spans="1:11" x14ac:dyDescent="0.2">
      <c r="A75" s="24"/>
      <c r="B75" s="25"/>
      <c r="C75" s="25"/>
      <c r="D75" s="25"/>
      <c r="E75" s="25"/>
      <c r="F75" s="25"/>
    </row>
    <row r="76" spans="1:11" x14ac:dyDescent="0.2">
      <c r="A76" s="24"/>
      <c r="B76" s="25"/>
      <c r="C76" s="25"/>
      <c r="D76" s="25"/>
      <c r="E76" s="25"/>
      <c r="F76" s="25"/>
    </row>
    <row r="77" spans="1:11" s="1" customFormat="1" ht="15" customHeight="1" x14ac:dyDescent="0.2">
      <c r="A77" s="78" t="s">
        <v>192</v>
      </c>
      <c r="B77" s="78" t="s">
        <v>66</v>
      </c>
      <c r="C77" s="78" t="s">
        <v>67</v>
      </c>
      <c r="D77" s="78" t="s">
        <v>68</v>
      </c>
    </row>
    <row r="78" spans="1:11" s="1" customFormat="1" ht="25.9" customHeight="1" x14ac:dyDescent="0.2">
      <c r="A78" s="78"/>
      <c r="B78" s="78"/>
      <c r="C78" s="78"/>
      <c r="D78" s="78"/>
    </row>
    <row r="79" spans="1:11" s="1" customFormat="1" ht="13.15" customHeight="1" thickBot="1" x14ac:dyDescent="0.25">
      <c r="A79" s="38" t="s">
        <v>50</v>
      </c>
      <c r="B79" s="45">
        <v>95037</v>
      </c>
      <c r="C79" s="45">
        <v>1595264</v>
      </c>
      <c r="D79" s="45">
        <v>3018353</v>
      </c>
    </row>
    <row r="80" spans="1:11" s="1" customFormat="1" ht="13.5" thickBot="1" x14ac:dyDescent="0.25">
      <c r="A80" s="38" t="s">
        <v>43</v>
      </c>
      <c r="B80" s="45">
        <v>55502</v>
      </c>
      <c r="C80" s="45">
        <v>478447</v>
      </c>
      <c r="D80" s="45">
        <v>815695</v>
      </c>
    </row>
    <row r="81" spans="1:4" s="1" customFormat="1" ht="13.5" thickBot="1" x14ac:dyDescent="0.25">
      <c r="A81" s="38" t="s">
        <v>51</v>
      </c>
      <c r="B81" s="45">
        <v>108</v>
      </c>
      <c r="C81" s="45"/>
      <c r="D81" s="45"/>
    </row>
    <row r="82" spans="1:4" s="1" customFormat="1" ht="13.5" thickBot="1" x14ac:dyDescent="0.25">
      <c r="A82" s="38" t="s">
        <v>40</v>
      </c>
      <c r="B82" s="45">
        <v>2134</v>
      </c>
      <c r="C82" s="45">
        <v>1510</v>
      </c>
      <c r="D82" s="45"/>
    </row>
    <row r="83" spans="1:4" s="1" customFormat="1" ht="13.5" thickBot="1" x14ac:dyDescent="0.25">
      <c r="A83" s="38" t="s">
        <v>46</v>
      </c>
      <c r="B83" s="45">
        <v>114831</v>
      </c>
      <c r="C83" s="45">
        <v>2166252</v>
      </c>
      <c r="D83" s="45">
        <v>2043644</v>
      </c>
    </row>
    <row r="84" spans="1:4" s="1" customFormat="1" ht="13.5" thickBot="1" x14ac:dyDescent="0.25">
      <c r="A84" s="38" t="s">
        <v>45</v>
      </c>
      <c r="B84" s="45">
        <v>55364</v>
      </c>
      <c r="C84" s="45">
        <v>388588</v>
      </c>
      <c r="D84" s="45">
        <v>1162847</v>
      </c>
    </row>
    <row r="85" spans="1:4" s="1" customFormat="1" ht="13.5" thickBot="1" x14ac:dyDescent="0.25">
      <c r="A85" s="38" t="s">
        <v>44</v>
      </c>
      <c r="B85" s="45">
        <v>39158</v>
      </c>
      <c r="C85" s="45">
        <v>186642</v>
      </c>
      <c r="D85" s="45">
        <v>860997</v>
      </c>
    </row>
    <row r="86" spans="1:4" s="1" customFormat="1" ht="13.5" thickBot="1" x14ac:dyDescent="0.25">
      <c r="A86" s="38" t="s">
        <v>188</v>
      </c>
      <c r="B86" s="45">
        <v>9256</v>
      </c>
      <c r="C86" s="45">
        <v>568303</v>
      </c>
      <c r="D86" s="45">
        <v>479774</v>
      </c>
    </row>
    <row r="87" spans="1:4" s="1" customFormat="1" ht="23.25" thickBot="1" x14ac:dyDescent="0.25">
      <c r="A87" s="38" t="s">
        <v>195</v>
      </c>
      <c r="B87" s="45">
        <v>7703</v>
      </c>
      <c r="C87" s="45">
        <v>111568</v>
      </c>
      <c r="D87" s="45">
        <v>236692</v>
      </c>
    </row>
    <row r="88" spans="1:4" s="1" customFormat="1" ht="13.5" thickBot="1" x14ac:dyDescent="0.25">
      <c r="A88" s="38" t="s">
        <v>47</v>
      </c>
      <c r="B88" s="45">
        <v>24598</v>
      </c>
      <c r="C88" s="45">
        <v>659033</v>
      </c>
      <c r="D88" s="45">
        <v>1169922</v>
      </c>
    </row>
    <row r="89" spans="1:4" s="1" customFormat="1" ht="13.5" thickBot="1" x14ac:dyDescent="0.25">
      <c r="A89" s="38" t="s">
        <v>49</v>
      </c>
      <c r="B89" s="45">
        <v>53942</v>
      </c>
      <c r="C89" s="45">
        <v>201645</v>
      </c>
      <c r="D89" s="45">
        <v>1116002</v>
      </c>
    </row>
    <row r="90" spans="1:4" s="1" customFormat="1" ht="13.5" thickBot="1" x14ac:dyDescent="0.25">
      <c r="A90" s="38" t="s">
        <v>38</v>
      </c>
      <c r="B90" s="45">
        <v>19835</v>
      </c>
      <c r="C90" s="45">
        <v>66974</v>
      </c>
      <c r="D90" s="45">
        <v>61797</v>
      </c>
    </row>
    <row r="91" spans="1:4" s="1" customFormat="1" ht="13.5" thickBot="1" x14ac:dyDescent="0.25">
      <c r="A91" s="38" t="s">
        <v>187</v>
      </c>
      <c r="B91" s="45">
        <v>5342</v>
      </c>
      <c r="C91" s="45">
        <v>81280</v>
      </c>
      <c r="D91" s="45">
        <v>734236</v>
      </c>
    </row>
    <row r="92" spans="1:4" s="1" customFormat="1" ht="13.5" thickBot="1" x14ac:dyDescent="0.25">
      <c r="A92" s="38" t="s">
        <v>42</v>
      </c>
      <c r="B92" s="45">
        <v>4864</v>
      </c>
      <c r="C92" s="45">
        <v>58282</v>
      </c>
      <c r="D92" s="45">
        <v>123675</v>
      </c>
    </row>
    <row r="93" spans="1:4" s="1" customFormat="1" ht="13.5" thickBot="1" x14ac:dyDescent="0.25">
      <c r="A93" s="38" t="s">
        <v>41</v>
      </c>
      <c r="B93" s="45">
        <v>6866</v>
      </c>
      <c r="C93" s="45">
        <v>3730</v>
      </c>
      <c r="D93" s="45">
        <v>300914</v>
      </c>
    </row>
    <row r="94" spans="1:4" s="1" customFormat="1" ht="13.5" thickBot="1" x14ac:dyDescent="0.25">
      <c r="A94" s="38" t="s">
        <v>39</v>
      </c>
      <c r="B94" s="45">
        <v>8789</v>
      </c>
      <c r="C94" s="45">
        <v>672</v>
      </c>
      <c r="D94" s="45">
        <v>20817</v>
      </c>
    </row>
    <row r="95" spans="1:4" s="1" customFormat="1" ht="13.5" thickBot="1" x14ac:dyDescent="0.25">
      <c r="A95" s="38" t="s">
        <v>48</v>
      </c>
      <c r="B95" s="45">
        <v>4548</v>
      </c>
      <c r="C95" s="45">
        <v>25645</v>
      </c>
      <c r="D95" s="45">
        <v>52245</v>
      </c>
    </row>
    <row r="96" spans="1:4" s="1" customFormat="1" ht="13.5" thickBot="1" x14ac:dyDescent="0.25">
      <c r="A96" s="38"/>
      <c r="B96" s="45"/>
      <c r="C96" s="45"/>
      <c r="D96" s="45"/>
    </row>
    <row r="97" spans="1:11" s="1" customFormat="1" x14ac:dyDescent="0.2">
      <c r="A97" s="33" t="s">
        <v>3</v>
      </c>
      <c r="B97" s="34">
        <v>507877</v>
      </c>
      <c r="C97" s="46">
        <v>6593835</v>
      </c>
      <c r="D97" s="34">
        <v>12197610</v>
      </c>
    </row>
    <row r="98" spans="1:11" x14ac:dyDescent="0.2">
      <c r="I98"/>
      <c r="J98"/>
      <c r="K98"/>
    </row>
    <row r="99" spans="1:11" s="58" customFormat="1" ht="15" x14ac:dyDescent="0.25">
      <c r="A99" s="62" t="s">
        <v>235</v>
      </c>
      <c r="B99" s="62"/>
      <c r="C99" s="62"/>
      <c r="D99" s="1"/>
      <c r="E99" s="1"/>
      <c r="F99" s="1"/>
      <c r="G99" s="1"/>
      <c r="H99" s="1"/>
    </row>
    <row r="100" spans="1:11" customFormat="1" ht="13.5" thickBot="1" x14ac:dyDescent="0.25">
      <c r="A100" s="1"/>
      <c r="B100" s="1"/>
      <c r="C100" s="1"/>
      <c r="D100" s="1"/>
      <c r="E100" s="1"/>
      <c r="F100" s="1"/>
      <c r="G100" s="1"/>
      <c r="H100" s="1"/>
    </row>
    <row r="101" spans="1:11" customFormat="1" ht="23.25" thickBot="1" x14ac:dyDescent="0.25">
      <c r="A101" s="82" t="s">
        <v>22</v>
      </c>
      <c r="B101" s="44" t="s">
        <v>97</v>
      </c>
      <c r="C101" s="44" t="s">
        <v>98</v>
      </c>
      <c r="D101" s="78" t="s">
        <v>99</v>
      </c>
      <c r="E101" s="1"/>
      <c r="F101" s="1"/>
      <c r="G101" s="1"/>
      <c r="H101" s="1"/>
    </row>
    <row r="102" spans="1:11" customFormat="1" x14ac:dyDescent="0.2">
      <c r="A102" s="78"/>
      <c r="B102" s="48" t="s">
        <v>100</v>
      </c>
      <c r="C102" s="49" t="s">
        <v>100</v>
      </c>
      <c r="D102" s="78"/>
      <c r="E102" s="1"/>
      <c r="F102" s="1"/>
      <c r="G102" s="1"/>
      <c r="H102" s="1"/>
    </row>
    <row r="103" spans="1:11" customFormat="1" ht="13.5" customHeight="1" x14ac:dyDescent="0.2">
      <c r="A103" s="42" t="s">
        <v>57</v>
      </c>
      <c r="B103" s="42"/>
      <c r="C103" s="42"/>
      <c r="D103" s="42"/>
      <c r="E103" s="1"/>
      <c r="F103" s="1"/>
      <c r="G103" s="1"/>
      <c r="H103" s="1"/>
    </row>
    <row r="104" spans="1:11" customFormat="1" ht="13.5" customHeight="1" thickBot="1" x14ac:dyDescent="0.25">
      <c r="A104" s="38" t="s">
        <v>101</v>
      </c>
      <c r="B104" s="45">
        <v>150</v>
      </c>
      <c r="C104" s="45">
        <v>1236</v>
      </c>
      <c r="D104" s="45">
        <v>1386</v>
      </c>
      <c r="E104" s="1"/>
      <c r="F104" s="1"/>
      <c r="G104" s="1"/>
      <c r="H104" s="1"/>
    </row>
    <row r="105" spans="1:11" customFormat="1" ht="13.5" thickBot="1" x14ac:dyDescent="0.25">
      <c r="A105" s="38" t="s">
        <v>76</v>
      </c>
      <c r="B105" s="45"/>
      <c r="C105" s="45">
        <v>47</v>
      </c>
      <c r="D105" s="45">
        <v>47</v>
      </c>
      <c r="E105" s="1"/>
      <c r="F105" s="1"/>
      <c r="G105" s="1"/>
      <c r="H105" s="1"/>
    </row>
    <row r="106" spans="1:11" customFormat="1" ht="13.5" thickBot="1" x14ac:dyDescent="0.25">
      <c r="A106" s="38" t="s">
        <v>78</v>
      </c>
      <c r="B106" s="45"/>
      <c r="C106" s="45">
        <v>282</v>
      </c>
      <c r="D106" s="45">
        <v>282</v>
      </c>
      <c r="E106" s="1"/>
      <c r="F106" s="1"/>
      <c r="G106" s="1"/>
      <c r="H106" s="1"/>
    </row>
    <row r="107" spans="1:11" customFormat="1" ht="13.5" thickBot="1" x14ac:dyDescent="0.25">
      <c r="A107" s="38" t="s">
        <v>104</v>
      </c>
      <c r="B107" s="45"/>
      <c r="C107" s="45">
        <v>1157</v>
      </c>
      <c r="D107" s="45">
        <v>1157</v>
      </c>
      <c r="E107" s="1"/>
      <c r="F107" s="1"/>
      <c r="G107" s="1"/>
      <c r="H107" s="1"/>
    </row>
    <row r="108" spans="1:11" customFormat="1" ht="13.5" thickBot="1" x14ac:dyDescent="0.25">
      <c r="A108" s="38" t="s">
        <v>81</v>
      </c>
      <c r="B108" s="45"/>
      <c r="C108" s="45">
        <v>160</v>
      </c>
      <c r="D108" s="45">
        <v>160</v>
      </c>
      <c r="E108" s="1"/>
      <c r="F108" s="1"/>
      <c r="G108" s="1"/>
      <c r="H108" s="1"/>
    </row>
    <row r="109" spans="1:11" customFormat="1" x14ac:dyDescent="0.2">
      <c r="A109" s="42" t="s">
        <v>247</v>
      </c>
      <c r="B109" s="42"/>
      <c r="C109" s="42"/>
      <c r="D109" s="42"/>
      <c r="E109" s="1"/>
      <c r="F109" s="1"/>
      <c r="G109" s="1"/>
      <c r="H109" s="1"/>
    </row>
    <row r="110" spans="1:11" customFormat="1" ht="13.5" thickBot="1" x14ac:dyDescent="0.25">
      <c r="A110" s="38" t="s">
        <v>103</v>
      </c>
      <c r="B110" s="45">
        <v>10844</v>
      </c>
      <c r="C110" s="45">
        <v>165157</v>
      </c>
      <c r="D110" s="45">
        <v>176001</v>
      </c>
      <c r="E110" s="1"/>
      <c r="F110" s="1"/>
      <c r="G110" s="1"/>
      <c r="H110" s="1"/>
    </row>
    <row r="111" spans="1:11" customFormat="1" ht="13.5" thickBot="1" x14ac:dyDescent="0.25">
      <c r="A111" s="38" t="s">
        <v>105</v>
      </c>
      <c r="B111" s="45">
        <v>173</v>
      </c>
      <c r="C111" s="45">
        <v>930</v>
      </c>
      <c r="D111" s="45">
        <v>1103</v>
      </c>
      <c r="E111" s="1"/>
      <c r="F111" s="1"/>
      <c r="G111" s="1"/>
      <c r="H111" s="1"/>
    </row>
    <row r="112" spans="1:11" customFormat="1" ht="13.5" thickBot="1" x14ac:dyDescent="0.25">
      <c r="A112" s="38" t="s">
        <v>91</v>
      </c>
      <c r="B112" s="45"/>
      <c r="C112" s="45">
        <v>10282</v>
      </c>
      <c r="D112" s="45">
        <v>10282</v>
      </c>
      <c r="E112" s="1"/>
      <c r="F112" s="1"/>
      <c r="G112" s="1"/>
      <c r="H112" s="1"/>
    </row>
    <row r="113" spans="1:11" customFormat="1" ht="13.5" thickBot="1" x14ac:dyDescent="0.25">
      <c r="A113" s="38" t="s">
        <v>102</v>
      </c>
      <c r="B113" s="45">
        <v>2400</v>
      </c>
      <c r="C113" s="45">
        <v>48690</v>
      </c>
      <c r="D113" s="45">
        <v>51090</v>
      </c>
      <c r="E113" s="1"/>
      <c r="F113" s="1"/>
      <c r="G113" s="1"/>
      <c r="H113" s="1"/>
    </row>
    <row r="114" spans="1:11" customFormat="1" ht="13.5" thickBot="1" x14ac:dyDescent="0.25">
      <c r="A114" s="38" t="s">
        <v>94</v>
      </c>
      <c r="B114" s="45">
        <v>28225</v>
      </c>
      <c r="C114" s="45">
        <v>111116</v>
      </c>
      <c r="D114" s="45">
        <v>139341</v>
      </c>
      <c r="E114" s="1"/>
      <c r="F114" s="1"/>
      <c r="G114" s="1"/>
      <c r="H114" s="1"/>
    </row>
    <row r="115" spans="1:11" ht="13.5" thickBot="1" x14ac:dyDescent="0.25">
      <c r="A115" s="38" t="s">
        <v>90</v>
      </c>
      <c r="B115" s="45">
        <v>240</v>
      </c>
      <c r="C115" s="45">
        <v>35686</v>
      </c>
      <c r="D115" s="45">
        <v>35926</v>
      </c>
      <c r="E115" s="1"/>
      <c r="F115" s="1"/>
    </row>
    <row r="116" spans="1:11" ht="13.5" thickBot="1" x14ac:dyDescent="0.25">
      <c r="A116" s="38" t="s">
        <v>107</v>
      </c>
      <c r="B116" s="45">
        <v>109035</v>
      </c>
      <c r="C116" s="45">
        <v>1294992</v>
      </c>
      <c r="D116" s="45">
        <v>1404027</v>
      </c>
      <c r="E116" s="1"/>
      <c r="F116" s="1"/>
    </row>
    <row r="117" spans="1:11" ht="13.5" thickBot="1" x14ac:dyDescent="0.25">
      <c r="A117" s="38" t="s">
        <v>96</v>
      </c>
      <c r="B117" s="45"/>
      <c r="C117" s="45">
        <v>155</v>
      </c>
      <c r="D117" s="45">
        <v>155</v>
      </c>
      <c r="E117" s="1"/>
      <c r="F117" s="1"/>
    </row>
    <row r="118" spans="1:11" x14ac:dyDescent="0.2">
      <c r="A118" s="33" t="s">
        <v>108</v>
      </c>
      <c r="B118" s="34">
        <v>151067</v>
      </c>
      <c r="C118" s="46">
        <v>1669890</v>
      </c>
      <c r="D118" s="34">
        <v>1820957</v>
      </c>
      <c r="E118" s="1"/>
      <c r="F118" s="1"/>
      <c r="I118"/>
      <c r="J118"/>
      <c r="K118"/>
    </row>
    <row r="119" spans="1:11" x14ac:dyDescent="0.2">
      <c r="E119" s="1"/>
      <c r="F119" s="1"/>
      <c r="I119"/>
      <c r="J119"/>
      <c r="K119"/>
    </row>
    <row r="120" spans="1:11" s="58" customFormat="1" ht="15" x14ac:dyDescent="0.25">
      <c r="A120" s="62" t="s">
        <v>236</v>
      </c>
      <c r="B120" s="62"/>
      <c r="C120" s="62"/>
      <c r="D120" s="1"/>
      <c r="E120" s="1"/>
      <c r="F120" s="1"/>
      <c r="G120" s="1"/>
      <c r="H120" s="1"/>
    </row>
    <row r="121" spans="1:11" customFormat="1" x14ac:dyDescent="0.2">
      <c r="A121" s="1"/>
      <c r="B121" s="1"/>
      <c r="C121" s="1"/>
      <c r="D121" s="1"/>
      <c r="E121" s="1"/>
      <c r="F121" s="1"/>
      <c r="G121" s="1"/>
      <c r="H121" s="1"/>
    </row>
    <row r="122" spans="1:11" customFormat="1" x14ac:dyDescent="0.2">
      <c r="A122" s="44" t="s">
        <v>22</v>
      </c>
      <c r="B122" s="44" t="s">
        <v>110</v>
      </c>
      <c r="C122" s="1"/>
      <c r="D122" s="1"/>
      <c r="E122" s="1"/>
      <c r="F122" s="1"/>
      <c r="G122" s="1"/>
      <c r="H122" s="1"/>
    </row>
    <row r="123" spans="1:11" customFormat="1" x14ac:dyDescent="0.2">
      <c r="A123" s="42" t="s">
        <v>57</v>
      </c>
      <c r="B123" s="42"/>
      <c r="C123" s="1"/>
      <c r="D123" s="1"/>
      <c r="E123" s="1"/>
      <c r="F123" s="1"/>
      <c r="G123" s="1"/>
      <c r="H123" s="1"/>
    </row>
    <row r="124" spans="1:11" customFormat="1" ht="13.5" thickBot="1" x14ac:dyDescent="0.25">
      <c r="A124" s="38" t="s">
        <v>77</v>
      </c>
      <c r="B124" s="45"/>
      <c r="C124" s="1"/>
      <c r="D124" s="1"/>
      <c r="E124" s="1"/>
      <c r="F124" s="1"/>
      <c r="G124" s="1"/>
      <c r="H124" s="1"/>
    </row>
    <row r="125" spans="1:11" customFormat="1" ht="13.5" thickBot="1" x14ac:dyDescent="0.25">
      <c r="A125" s="38" t="s">
        <v>101</v>
      </c>
      <c r="B125" s="45">
        <v>1009</v>
      </c>
      <c r="C125" s="1"/>
      <c r="D125" s="1"/>
      <c r="E125" s="1"/>
      <c r="F125" s="1"/>
      <c r="G125" s="1"/>
      <c r="H125" s="1"/>
    </row>
    <row r="126" spans="1:11" customFormat="1" ht="13.5" thickBot="1" x14ac:dyDescent="0.25">
      <c r="A126" s="38" t="s">
        <v>76</v>
      </c>
      <c r="B126" s="45"/>
      <c r="C126" s="1"/>
      <c r="D126" s="1"/>
      <c r="E126" s="1"/>
      <c r="F126" s="1"/>
      <c r="G126" s="1"/>
      <c r="H126" s="1"/>
    </row>
    <row r="127" spans="1:11" customFormat="1" ht="17.25" customHeight="1" thickBot="1" x14ac:dyDescent="0.25">
      <c r="A127" s="38" t="s">
        <v>78</v>
      </c>
      <c r="B127" s="45">
        <v>14</v>
      </c>
      <c r="C127" s="1"/>
      <c r="D127" s="1"/>
      <c r="E127" s="1"/>
      <c r="F127" s="1"/>
      <c r="G127" s="1"/>
      <c r="H127" s="1"/>
    </row>
    <row r="128" spans="1:11" customFormat="1" ht="13.5" thickBot="1" x14ac:dyDescent="0.25">
      <c r="A128" s="38" t="s">
        <v>104</v>
      </c>
      <c r="B128" s="45">
        <v>768</v>
      </c>
      <c r="C128" s="1"/>
      <c r="D128" s="1"/>
      <c r="E128" s="1"/>
      <c r="F128" s="1"/>
      <c r="G128" s="1"/>
      <c r="H128" s="1"/>
    </row>
    <row r="129" spans="1:11" customFormat="1" ht="12.75" customHeight="1" thickBot="1" x14ac:dyDescent="0.25">
      <c r="A129" s="38" t="s">
        <v>81</v>
      </c>
      <c r="B129" s="45">
        <v>126</v>
      </c>
      <c r="C129" s="1"/>
      <c r="D129" s="1"/>
      <c r="E129" s="1"/>
      <c r="F129" s="1"/>
      <c r="G129" s="1"/>
      <c r="H129" s="1"/>
    </row>
    <row r="130" spans="1:11" customFormat="1" x14ac:dyDescent="0.2">
      <c r="A130" s="42" t="s">
        <v>247</v>
      </c>
      <c r="B130" s="42"/>
      <c r="C130" s="1"/>
      <c r="D130" s="1"/>
      <c r="E130" s="1"/>
      <c r="F130" s="1"/>
      <c r="G130" s="1"/>
      <c r="H130" s="1"/>
    </row>
    <row r="131" spans="1:11" customFormat="1" ht="13.5" thickBot="1" x14ac:dyDescent="0.25">
      <c r="A131" s="38" t="s">
        <v>103</v>
      </c>
      <c r="B131" s="45">
        <v>81305</v>
      </c>
      <c r="C131" s="1"/>
      <c r="D131" s="1"/>
      <c r="E131" s="1"/>
      <c r="F131" s="1"/>
      <c r="G131" s="1"/>
      <c r="H131" s="1"/>
    </row>
    <row r="132" spans="1:11" customFormat="1" ht="13.5" thickBot="1" x14ac:dyDescent="0.25">
      <c r="A132" s="38" t="s">
        <v>105</v>
      </c>
      <c r="B132" s="45">
        <v>345</v>
      </c>
      <c r="C132" s="1"/>
      <c r="D132" s="1"/>
      <c r="E132" s="1"/>
      <c r="F132" s="1"/>
      <c r="G132" s="1"/>
      <c r="H132" s="1"/>
    </row>
    <row r="133" spans="1:11" customFormat="1" ht="13.5" thickBot="1" x14ac:dyDescent="0.25">
      <c r="A133" s="38" t="s">
        <v>102</v>
      </c>
      <c r="B133" s="45">
        <v>138289</v>
      </c>
      <c r="C133" s="1"/>
      <c r="D133" s="1"/>
      <c r="E133" s="1"/>
      <c r="F133" s="1"/>
      <c r="G133" s="1"/>
      <c r="H133" s="1"/>
      <c r="I133" s="3"/>
      <c r="J133" s="3"/>
      <c r="K133" s="3"/>
    </row>
    <row r="134" spans="1:11" s="3" customFormat="1" ht="12.75" customHeight="1" thickBot="1" x14ac:dyDescent="0.25">
      <c r="A134" s="38" t="s">
        <v>94</v>
      </c>
      <c r="B134" s="45">
        <v>37533</v>
      </c>
      <c r="C134" s="1"/>
      <c r="D134" s="1"/>
      <c r="E134" s="1"/>
      <c r="F134" s="1"/>
      <c r="G134" s="1"/>
      <c r="H134" s="1"/>
      <c r="I134" s="4"/>
      <c r="J134" s="4"/>
      <c r="K134" s="4"/>
    </row>
    <row r="135" spans="1:11" ht="13.5" thickBot="1" x14ac:dyDescent="0.25">
      <c r="A135" s="38" t="s">
        <v>90</v>
      </c>
      <c r="B135" s="45">
        <v>46286</v>
      </c>
      <c r="C135" s="1"/>
      <c r="D135" s="1"/>
      <c r="E135" s="1"/>
      <c r="F135" s="1"/>
    </row>
    <row r="136" spans="1:11" ht="13.5" thickBot="1" x14ac:dyDescent="0.25">
      <c r="A136" s="38" t="s">
        <v>107</v>
      </c>
      <c r="B136" s="45">
        <v>1000948</v>
      </c>
      <c r="C136" s="1"/>
      <c r="E136" s="1"/>
      <c r="F136" s="1"/>
    </row>
    <row r="137" spans="1:11" ht="22.5" x14ac:dyDescent="0.2">
      <c r="A137" s="33" t="s">
        <v>112</v>
      </c>
      <c r="B137" s="34">
        <v>1306623</v>
      </c>
      <c r="E137" s="1"/>
      <c r="F137" s="1"/>
    </row>
    <row r="138" spans="1:11" x14ac:dyDescent="0.2">
      <c r="A138" s="8"/>
      <c r="E138" s="1"/>
      <c r="F138" s="1"/>
    </row>
    <row r="139" spans="1:11" x14ac:dyDescent="0.2">
      <c r="E139" s="1"/>
      <c r="F139" s="1"/>
      <c r="I139"/>
      <c r="J139"/>
      <c r="K139"/>
    </row>
    <row r="140" spans="1:11" s="58" customFormat="1" ht="15" x14ac:dyDescent="0.25">
      <c r="A140" s="62" t="s">
        <v>352</v>
      </c>
      <c r="B140" s="62"/>
      <c r="C140" s="62"/>
      <c r="D140" s="62"/>
      <c r="E140" s="1"/>
      <c r="F140" s="1"/>
      <c r="G140" s="1"/>
      <c r="H140" s="1"/>
    </row>
    <row r="141" spans="1:11" s="58" customFormat="1" x14ac:dyDescent="0.2">
      <c r="A141" s="1"/>
      <c r="B141" s="1"/>
      <c r="C141" s="1"/>
      <c r="D141" s="1"/>
      <c r="E141" s="1"/>
      <c r="F141" s="1"/>
      <c r="G141" s="1"/>
      <c r="H141" s="1"/>
    </row>
    <row r="142" spans="1:11" customFormat="1" x14ac:dyDescent="0.2">
      <c r="A142" s="44" t="s">
        <v>114</v>
      </c>
      <c r="B142" s="44" t="s">
        <v>110</v>
      </c>
      <c r="C142" s="44" t="s">
        <v>126</v>
      </c>
      <c r="D142" s="1"/>
      <c r="E142" s="1"/>
      <c r="F142" s="1"/>
      <c r="G142" s="1"/>
      <c r="H142" s="1"/>
    </row>
    <row r="143" spans="1:11" customFormat="1" ht="13.5" thickBot="1" x14ac:dyDescent="0.25">
      <c r="A143" s="38" t="s">
        <v>163</v>
      </c>
      <c r="B143" s="45">
        <v>64</v>
      </c>
      <c r="C143" s="51">
        <v>1744486</v>
      </c>
      <c r="D143" s="1"/>
      <c r="E143" s="1"/>
      <c r="F143" s="1"/>
      <c r="G143" s="1"/>
      <c r="H143" s="1"/>
    </row>
    <row r="144" spans="1:11" customFormat="1" ht="23.25" thickBot="1" x14ac:dyDescent="0.25">
      <c r="A144" s="38" t="s">
        <v>231</v>
      </c>
      <c r="B144" s="45">
        <v>70</v>
      </c>
      <c r="C144" s="51">
        <v>771644</v>
      </c>
      <c r="D144" s="1"/>
      <c r="E144" s="1"/>
      <c r="F144" s="1"/>
      <c r="G144" s="1"/>
      <c r="H144" s="1"/>
    </row>
    <row r="145" spans="1:8" customFormat="1" ht="13.5" thickBot="1" x14ac:dyDescent="0.25">
      <c r="A145" s="38" t="s">
        <v>159</v>
      </c>
      <c r="B145" s="45">
        <v>644</v>
      </c>
      <c r="C145" s="51">
        <v>1732937</v>
      </c>
      <c r="D145" s="1"/>
      <c r="E145" s="1"/>
      <c r="F145" s="1"/>
      <c r="G145" s="1"/>
      <c r="H145" s="1"/>
    </row>
    <row r="146" spans="1:8" customFormat="1" ht="23.25" thickBot="1" x14ac:dyDescent="0.25">
      <c r="A146" s="38" t="s">
        <v>164</v>
      </c>
      <c r="B146" s="45">
        <v>151</v>
      </c>
      <c r="C146" s="51">
        <v>896679</v>
      </c>
      <c r="D146" s="1"/>
      <c r="E146" s="1"/>
      <c r="F146" s="1"/>
      <c r="G146" s="1"/>
      <c r="H146" s="1"/>
    </row>
    <row r="147" spans="1:8" customFormat="1" ht="13.5" thickBot="1" x14ac:dyDescent="0.25">
      <c r="A147" s="38" t="s">
        <v>232</v>
      </c>
      <c r="B147" s="45">
        <v>675</v>
      </c>
      <c r="C147" s="51">
        <v>2449988</v>
      </c>
      <c r="D147" s="1"/>
      <c r="E147" s="1"/>
      <c r="F147" s="1"/>
      <c r="G147" s="1"/>
      <c r="H147" s="1"/>
    </row>
    <row r="148" spans="1:8" customFormat="1" ht="13.5" thickBot="1" x14ac:dyDescent="0.25">
      <c r="A148" s="38" t="s">
        <v>176</v>
      </c>
      <c r="B148" s="45">
        <v>26951</v>
      </c>
      <c r="C148" s="51">
        <v>29098095</v>
      </c>
      <c r="D148" s="1"/>
      <c r="E148" s="1"/>
      <c r="F148" s="1"/>
      <c r="G148" s="1"/>
      <c r="H148" s="1"/>
    </row>
    <row r="149" spans="1:8" customFormat="1" ht="13.5" thickBot="1" x14ac:dyDescent="0.25">
      <c r="A149" s="38" t="s">
        <v>160</v>
      </c>
      <c r="B149" s="45">
        <v>2383</v>
      </c>
      <c r="C149" s="51">
        <v>6418169</v>
      </c>
      <c r="D149" s="1"/>
      <c r="E149" s="1"/>
      <c r="F149" s="1"/>
      <c r="G149" s="1"/>
      <c r="H149" s="1"/>
    </row>
    <row r="150" spans="1:8" customFormat="1" ht="13.5" thickBot="1" x14ac:dyDescent="0.25">
      <c r="A150" s="38" t="s">
        <v>161</v>
      </c>
      <c r="B150" s="45">
        <v>653</v>
      </c>
      <c r="C150" s="51">
        <v>460944</v>
      </c>
      <c r="D150" s="1"/>
      <c r="E150" s="1"/>
      <c r="F150" s="1"/>
      <c r="G150" s="1"/>
      <c r="H150" s="1"/>
    </row>
    <row r="151" spans="1:8" customFormat="1" ht="13.5" thickBot="1" x14ac:dyDescent="0.25">
      <c r="A151" s="38" t="s">
        <v>166</v>
      </c>
      <c r="B151" s="45">
        <v>84</v>
      </c>
      <c r="C151" s="51">
        <v>62836</v>
      </c>
      <c r="D151" s="1"/>
      <c r="E151" s="1"/>
      <c r="F151" s="1"/>
      <c r="G151" s="1"/>
      <c r="H151" s="1"/>
    </row>
    <row r="152" spans="1:8" customFormat="1" ht="34.5" thickBot="1" x14ac:dyDescent="0.25">
      <c r="A152" s="38" t="s">
        <v>226</v>
      </c>
      <c r="B152" s="45">
        <v>687</v>
      </c>
      <c r="C152" s="51">
        <v>228942</v>
      </c>
      <c r="D152" s="1"/>
      <c r="E152" s="1"/>
      <c r="F152" s="1"/>
      <c r="G152" s="1"/>
      <c r="H152" s="1"/>
    </row>
    <row r="153" spans="1:8" customFormat="1" ht="13.5" thickBot="1" x14ac:dyDescent="0.25">
      <c r="A153" s="38"/>
      <c r="B153" s="45"/>
      <c r="C153" s="51"/>
      <c r="D153" s="1"/>
      <c r="E153" s="1"/>
      <c r="F153" s="1"/>
      <c r="G153" s="1"/>
      <c r="H153" s="1"/>
    </row>
    <row r="154" spans="1:8" customFormat="1" x14ac:dyDescent="0.2">
      <c r="A154" s="33" t="s">
        <v>16</v>
      </c>
      <c r="B154" s="34">
        <v>32362</v>
      </c>
      <c r="C154" s="46">
        <v>43864720</v>
      </c>
      <c r="D154" s="1"/>
      <c r="E154" s="1"/>
      <c r="F154" s="1"/>
      <c r="G154" s="1"/>
      <c r="H154" s="1"/>
    </row>
    <row r="155" spans="1:8" customFormat="1" x14ac:dyDescent="0.2">
      <c r="A155" s="1"/>
      <c r="B155" s="1"/>
      <c r="C155" s="1"/>
      <c r="D155" s="1"/>
      <c r="E155" s="1"/>
      <c r="F155" s="1"/>
      <c r="G155" s="1"/>
      <c r="H155" s="1"/>
    </row>
    <row r="156" spans="1:8" customFormat="1" ht="13.5" thickBot="1" x14ac:dyDescent="0.25">
      <c r="A156" s="1"/>
      <c r="B156" s="1"/>
      <c r="C156" s="1"/>
      <c r="D156" s="1"/>
      <c r="E156" s="1"/>
      <c r="F156" s="1"/>
      <c r="G156" s="1"/>
      <c r="H156" s="1"/>
    </row>
    <row r="157" spans="1:8" customFormat="1" x14ac:dyDescent="0.2">
      <c r="A157" s="82" t="s">
        <v>192</v>
      </c>
      <c r="B157" s="82" t="s">
        <v>110</v>
      </c>
      <c r="C157" s="82" t="s">
        <v>126</v>
      </c>
      <c r="D157" s="1"/>
      <c r="E157" s="1"/>
      <c r="F157" s="1"/>
      <c r="G157" s="1"/>
      <c r="H157" s="1"/>
    </row>
    <row r="158" spans="1:8" customFormat="1" x14ac:dyDescent="0.2">
      <c r="A158" s="78"/>
      <c r="B158" s="78" t="s">
        <v>110</v>
      </c>
      <c r="C158" s="78" t="s">
        <v>126</v>
      </c>
      <c r="D158" s="1"/>
      <c r="E158" s="1"/>
      <c r="F158" s="1"/>
      <c r="G158" s="1"/>
      <c r="H158" s="1"/>
    </row>
    <row r="159" spans="1:8" customFormat="1" ht="13.5" thickBot="1" x14ac:dyDescent="0.25">
      <c r="A159" s="38" t="s">
        <v>14</v>
      </c>
      <c r="B159" s="45">
        <v>7484</v>
      </c>
      <c r="C159" s="51">
        <v>7038741</v>
      </c>
      <c r="D159" s="1"/>
      <c r="E159" s="1"/>
      <c r="F159" s="1"/>
      <c r="G159" s="1"/>
      <c r="H159" s="1"/>
    </row>
    <row r="160" spans="1:8" customFormat="1" ht="13.5" thickBot="1" x14ac:dyDescent="0.25">
      <c r="A160" s="38" t="s">
        <v>8</v>
      </c>
      <c r="B160" s="45">
        <v>1421</v>
      </c>
      <c r="C160" s="51">
        <v>4464598</v>
      </c>
      <c r="D160" s="1"/>
      <c r="E160" s="1"/>
      <c r="F160" s="1"/>
      <c r="G160" s="1"/>
      <c r="H160" s="1"/>
    </row>
    <row r="161" spans="1:8" customFormat="1" ht="13.5" thickBot="1" x14ac:dyDescent="0.25">
      <c r="A161" s="38" t="s">
        <v>15</v>
      </c>
      <c r="B161" s="45">
        <v>105</v>
      </c>
      <c r="C161" s="51">
        <v>380503</v>
      </c>
      <c r="D161" s="1"/>
      <c r="E161" s="1"/>
      <c r="F161" s="1"/>
      <c r="G161" s="1"/>
      <c r="H161" s="1"/>
    </row>
    <row r="162" spans="1:8" customFormat="1" ht="13.5" thickBot="1" x14ac:dyDescent="0.25">
      <c r="A162" s="38" t="s">
        <v>5</v>
      </c>
      <c r="B162" s="45">
        <v>109</v>
      </c>
      <c r="C162" s="51">
        <v>472912</v>
      </c>
      <c r="D162" s="1"/>
      <c r="E162" s="1"/>
      <c r="F162" s="1"/>
      <c r="G162" s="1"/>
      <c r="H162" s="1"/>
    </row>
    <row r="163" spans="1:8" customFormat="1" ht="13.5" thickBot="1" x14ac:dyDescent="0.25">
      <c r="A163" s="38" t="s">
        <v>11</v>
      </c>
      <c r="B163" s="45">
        <v>5884</v>
      </c>
      <c r="C163" s="51">
        <v>7054106</v>
      </c>
      <c r="D163" s="1"/>
      <c r="E163" s="1"/>
      <c r="F163" s="1"/>
      <c r="G163" s="1"/>
      <c r="H163" s="1"/>
    </row>
    <row r="164" spans="1:8" customFormat="1" ht="13.5" thickBot="1" x14ac:dyDescent="0.25">
      <c r="A164" s="38" t="s">
        <v>10</v>
      </c>
      <c r="B164" s="45">
        <v>5592</v>
      </c>
      <c r="C164" s="51">
        <v>8394510</v>
      </c>
      <c r="D164" s="1"/>
      <c r="E164" s="1"/>
      <c r="F164" s="1"/>
      <c r="G164" s="1"/>
      <c r="H164" s="1"/>
    </row>
    <row r="165" spans="1:8" customFormat="1" ht="13.5" thickBot="1" x14ac:dyDescent="0.25">
      <c r="A165" s="38" t="s">
        <v>9</v>
      </c>
      <c r="B165" s="45">
        <v>1405</v>
      </c>
      <c r="C165" s="51">
        <v>2962787</v>
      </c>
      <c r="D165" s="1"/>
      <c r="E165" s="1"/>
      <c r="F165" s="1"/>
      <c r="G165" s="1"/>
      <c r="H165" s="1"/>
    </row>
    <row r="166" spans="1:8" customFormat="1" ht="13.5" thickBot="1" x14ac:dyDescent="0.25">
      <c r="A166" s="38" t="s">
        <v>17</v>
      </c>
      <c r="B166" s="45">
        <v>781</v>
      </c>
      <c r="C166" s="51">
        <v>603150</v>
      </c>
      <c r="D166" s="1"/>
      <c r="E166" s="1"/>
      <c r="F166" s="1"/>
      <c r="G166" s="1"/>
      <c r="H166" s="1"/>
    </row>
    <row r="167" spans="1:8" customFormat="1" ht="13.5" thickBot="1" x14ac:dyDescent="0.25">
      <c r="A167" s="38" t="s">
        <v>18</v>
      </c>
      <c r="B167" s="45">
        <v>247</v>
      </c>
      <c r="C167" s="51">
        <v>944023</v>
      </c>
      <c r="D167" s="1"/>
      <c r="E167" s="1"/>
      <c r="F167" s="1"/>
      <c r="G167" s="1"/>
      <c r="H167" s="1"/>
    </row>
    <row r="168" spans="1:8" customFormat="1" ht="13.5" thickBot="1" x14ac:dyDescent="0.25">
      <c r="A168" s="38" t="s">
        <v>12</v>
      </c>
      <c r="B168" s="45">
        <v>1026</v>
      </c>
      <c r="C168" s="51">
        <v>1915180</v>
      </c>
      <c r="D168" s="1"/>
      <c r="E168" s="1"/>
      <c r="F168" s="1"/>
      <c r="G168" s="1"/>
      <c r="H168" s="1"/>
    </row>
    <row r="169" spans="1:8" customFormat="1" ht="13.5" thickBot="1" x14ac:dyDescent="0.25">
      <c r="A169" s="38" t="s">
        <v>13</v>
      </c>
      <c r="B169" s="45">
        <v>3846</v>
      </c>
      <c r="C169" s="51">
        <v>3582525</v>
      </c>
      <c r="D169" s="1"/>
      <c r="E169" s="1"/>
      <c r="F169" s="1"/>
      <c r="G169" s="1"/>
      <c r="H169" s="1"/>
    </row>
    <row r="170" spans="1:8" customFormat="1" ht="13.5" thickBot="1" x14ac:dyDescent="0.25">
      <c r="A170" s="38" t="s">
        <v>4</v>
      </c>
      <c r="B170" s="45">
        <v>651</v>
      </c>
      <c r="C170" s="51">
        <v>2870269</v>
      </c>
      <c r="D170" s="1"/>
      <c r="E170" s="1"/>
      <c r="F170" s="1"/>
      <c r="G170" s="1"/>
      <c r="H170" s="1"/>
    </row>
    <row r="171" spans="1:8" customFormat="1" ht="13.5" thickBot="1" x14ac:dyDescent="0.25">
      <c r="A171" s="38" t="s">
        <v>19</v>
      </c>
      <c r="B171" s="45">
        <v>2067</v>
      </c>
      <c r="C171" s="51">
        <v>377900</v>
      </c>
      <c r="D171" s="1"/>
      <c r="E171" s="1"/>
      <c r="F171" s="1"/>
      <c r="G171" s="1"/>
      <c r="H171" s="1"/>
    </row>
    <row r="172" spans="1:8" customFormat="1" ht="13.5" thickBot="1" x14ac:dyDescent="0.25">
      <c r="A172" s="38" t="s">
        <v>7</v>
      </c>
      <c r="B172" s="45">
        <v>227</v>
      </c>
      <c r="C172" s="51">
        <v>502791</v>
      </c>
      <c r="D172" s="1"/>
      <c r="E172" s="1"/>
      <c r="F172" s="1"/>
      <c r="G172" s="1"/>
      <c r="H172" s="1"/>
    </row>
    <row r="173" spans="1:8" customFormat="1" ht="13.5" thickBot="1" x14ac:dyDescent="0.25">
      <c r="A173" s="38" t="s">
        <v>6</v>
      </c>
      <c r="B173" s="45">
        <v>180</v>
      </c>
      <c r="C173" s="51">
        <v>547954</v>
      </c>
      <c r="D173" s="1"/>
      <c r="E173" s="1"/>
      <c r="F173" s="1"/>
      <c r="G173" s="1"/>
      <c r="H173" s="1"/>
    </row>
    <row r="174" spans="1:8" customFormat="1" ht="13.5" thickBot="1" x14ac:dyDescent="0.25">
      <c r="A174" s="38" t="s">
        <v>20</v>
      </c>
      <c r="B174" s="45">
        <v>108</v>
      </c>
      <c r="C174" s="51">
        <v>1011282</v>
      </c>
      <c r="D174" s="1"/>
      <c r="E174" s="1"/>
      <c r="F174" s="1"/>
      <c r="G174" s="1"/>
      <c r="H174" s="1"/>
    </row>
    <row r="175" spans="1:8" customFormat="1" ht="13.5" thickBot="1" x14ac:dyDescent="0.25">
      <c r="A175" s="38" t="s">
        <v>21</v>
      </c>
      <c r="B175" s="45">
        <v>1229</v>
      </c>
      <c r="C175" s="51">
        <v>741489</v>
      </c>
      <c r="D175" s="1"/>
      <c r="E175" s="1"/>
      <c r="F175" s="1"/>
      <c r="G175" s="1"/>
      <c r="H175" s="1"/>
    </row>
    <row r="176" spans="1:8" customFormat="1" ht="13.5" thickBot="1" x14ac:dyDescent="0.25">
      <c r="A176" s="38"/>
      <c r="B176" s="45"/>
      <c r="C176" s="51"/>
      <c r="D176" s="1"/>
      <c r="E176" s="1"/>
      <c r="F176" s="1"/>
      <c r="G176" s="1"/>
      <c r="H176" s="1"/>
    </row>
    <row r="177" spans="1:11" customFormat="1" x14ac:dyDescent="0.2">
      <c r="A177" s="33" t="s">
        <v>3</v>
      </c>
      <c r="B177" s="34">
        <v>32362</v>
      </c>
      <c r="C177" s="46">
        <v>43864720</v>
      </c>
      <c r="D177" s="1"/>
      <c r="E177" s="1"/>
      <c r="F177" s="1"/>
      <c r="G177" s="1"/>
      <c r="H177" s="1"/>
      <c r="I177" s="4"/>
      <c r="J177" s="4"/>
      <c r="K177" s="4"/>
    </row>
  </sheetData>
  <mergeCells count="20">
    <mergeCell ref="A3:D3"/>
    <mergeCell ref="E36:E37"/>
    <mergeCell ref="F36:F37"/>
    <mergeCell ref="A5:A6"/>
    <mergeCell ref="B5:C5"/>
    <mergeCell ref="A11:A12"/>
    <mergeCell ref="B11:B12"/>
    <mergeCell ref="A36:A37"/>
    <mergeCell ref="B36:B37"/>
    <mergeCell ref="C36:C37"/>
    <mergeCell ref="D36:D37"/>
    <mergeCell ref="A77:A78"/>
    <mergeCell ref="B77:B78"/>
    <mergeCell ref="C77:C78"/>
    <mergeCell ref="D77:D78"/>
    <mergeCell ref="A157:A158"/>
    <mergeCell ref="B157:B158"/>
    <mergeCell ref="C157:C158"/>
    <mergeCell ref="A101:A102"/>
    <mergeCell ref="D101:D102"/>
  </mergeCells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98" max="7" man="1"/>
    <brk id="1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view="pageBreakPreview" zoomScale="115" zoomScaleNormal="75" zoomScaleSheetLayoutView="115" workbookViewId="0">
      <selection activeCell="B1" sqref="B1"/>
    </sheetView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368</v>
      </c>
      <c r="I1" s="56"/>
      <c r="J1" s="56"/>
      <c r="K1" s="56"/>
      <c r="L1" s="56"/>
      <c r="M1" s="56"/>
      <c r="N1" s="56"/>
      <c r="O1" s="56"/>
    </row>
    <row r="3" spans="1:15" s="58" customFormat="1" ht="15" x14ac:dyDescent="0.25">
      <c r="A3" s="62" t="s">
        <v>237</v>
      </c>
      <c r="B3" s="62"/>
      <c r="C3" s="62"/>
      <c r="D3" s="62"/>
      <c r="E3" s="1"/>
      <c r="F3" s="1"/>
      <c r="H3" s="4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824894</v>
      </c>
      <c r="C7" s="32">
        <v>713139</v>
      </c>
      <c r="D7" s="19"/>
    </row>
    <row r="8" spans="1:15" s="1" customFormat="1" ht="12.75" customHeight="1" thickBot="1" x14ac:dyDescent="0.25">
      <c r="A8" s="30" t="s">
        <v>36</v>
      </c>
      <c r="B8" s="31">
        <v>20257869.377093319</v>
      </c>
      <c r="C8" s="32"/>
      <c r="D8" s="19"/>
      <c r="H8" s="23"/>
    </row>
    <row r="9" spans="1:15" s="1" customFormat="1" x14ac:dyDescent="0.2">
      <c r="A9" s="13"/>
      <c r="B9" s="4"/>
      <c r="C9" s="4"/>
      <c r="D9" s="4"/>
      <c r="E9" s="4"/>
    </row>
    <row r="11" spans="1:15" ht="12.75" customHeight="1" x14ac:dyDescent="0.2">
      <c r="A11" s="78" t="s">
        <v>192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50</v>
      </c>
      <c r="B13" s="36">
        <v>254161</v>
      </c>
    </row>
    <row r="14" spans="1:15" ht="13.5" thickBot="1" x14ac:dyDescent="0.25">
      <c r="A14" s="30" t="s">
        <v>43</v>
      </c>
      <c r="B14" s="36">
        <v>50947</v>
      </c>
    </row>
    <row r="15" spans="1:15" ht="13.5" thickBot="1" x14ac:dyDescent="0.25">
      <c r="A15" s="30" t="s">
        <v>51</v>
      </c>
      <c r="B15" s="36">
        <v>16346</v>
      </c>
    </row>
    <row r="16" spans="1:15" ht="13.5" thickBot="1" x14ac:dyDescent="0.25">
      <c r="A16" s="30" t="s">
        <v>40</v>
      </c>
      <c r="B16" s="36">
        <v>6368</v>
      </c>
    </row>
    <row r="17" spans="1:2" ht="13.5" thickBot="1" x14ac:dyDescent="0.25">
      <c r="A17" s="30" t="s">
        <v>46</v>
      </c>
      <c r="B17" s="36">
        <v>104677</v>
      </c>
    </row>
    <row r="18" spans="1:2" ht="13.5" thickBot="1" x14ac:dyDescent="0.25">
      <c r="A18" s="30" t="s">
        <v>45</v>
      </c>
      <c r="B18" s="36">
        <v>96111</v>
      </c>
    </row>
    <row r="19" spans="1:2" ht="13.5" thickBot="1" x14ac:dyDescent="0.25">
      <c r="A19" s="30" t="s">
        <v>44</v>
      </c>
      <c r="B19" s="36">
        <v>47837</v>
      </c>
    </row>
    <row r="20" spans="1:2" ht="13.5" thickBot="1" x14ac:dyDescent="0.25">
      <c r="A20" s="30" t="s">
        <v>188</v>
      </c>
      <c r="B20" s="36">
        <v>18170</v>
      </c>
    </row>
    <row r="21" spans="1:2" ht="23.25" thickBot="1" x14ac:dyDescent="0.25">
      <c r="A21" s="30" t="s">
        <v>196</v>
      </c>
      <c r="B21" s="36">
        <v>21218</v>
      </c>
    </row>
    <row r="22" spans="1:2" ht="13.5" thickBot="1" x14ac:dyDescent="0.25">
      <c r="A22" s="30" t="s">
        <v>189</v>
      </c>
      <c r="B22" s="36">
        <v>44565</v>
      </c>
    </row>
    <row r="23" spans="1:2" ht="13.5" thickBot="1" x14ac:dyDescent="0.25">
      <c r="A23" s="30" t="s">
        <v>49</v>
      </c>
      <c r="B23" s="36">
        <v>42813</v>
      </c>
    </row>
    <row r="24" spans="1:2" ht="13.5" thickBot="1" x14ac:dyDescent="0.25">
      <c r="A24" s="30" t="s">
        <v>190</v>
      </c>
      <c r="B24" s="36">
        <v>45946</v>
      </c>
    </row>
    <row r="25" spans="1:2" ht="13.5" thickBot="1" x14ac:dyDescent="0.25">
      <c r="A25" s="30" t="s">
        <v>187</v>
      </c>
      <c r="B25" s="36">
        <v>11766</v>
      </c>
    </row>
    <row r="26" spans="1:2" ht="13.5" thickBot="1" x14ac:dyDescent="0.25">
      <c r="A26" s="30" t="s">
        <v>42</v>
      </c>
      <c r="B26" s="36">
        <v>8586</v>
      </c>
    </row>
    <row r="27" spans="1:2" ht="13.5" thickBot="1" x14ac:dyDescent="0.25">
      <c r="A27" s="30" t="s">
        <v>41</v>
      </c>
      <c r="B27" s="36">
        <v>36466</v>
      </c>
    </row>
    <row r="28" spans="1:2" ht="13.5" thickBot="1" x14ac:dyDescent="0.25">
      <c r="A28" s="30" t="s">
        <v>39</v>
      </c>
      <c r="B28" s="36">
        <v>7054</v>
      </c>
    </row>
    <row r="29" spans="1:2" ht="13.5" thickBot="1" x14ac:dyDescent="0.25">
      <c r="A29" s="30" t="s">
        <v>48</v>
      </c>
      <c r="B29" s="36">
        <v>9943</v>
      </c>
    </row>
    <row r="30" spans="1:2" ht="13.5" thickBot="1" x14ac:dyDescent="0.25">
      <c r="A30" s="30" t="s">
        <v>248</v>
      </c>
      <c r="B30" s="35">
        <v>1920</v>
      </c>
    </row>
    <row r="31" spans="1:2" x14ac:dyDescent="0.2">
      <c r="A31" s="33" t="s">
        <v>3</v>
      </c>
      <c r="B31" s="34">
        <f>SUM(B13:B30)</f>
        <v>824894</v>
      </c>
    </row>
    <row r="34" spans="1:11" s="58" customFormat="1" ht="15" x14ac:dyDescent="0.25">
      <c r="A34" s="62" t="s">
        <v>238</v>
      </c>
      <c r="B34" s="62"/>
      <c r="C34" s="62"/>
      <c r="D34" s="62"/>
    </row>
    <row r="35" spans="1:11" s="8" customFormat="1" ht="13.5" thickBot="1" x14ac:dyDescent="0.25">
      <c r="A35" s="14"/>
      <c r="B35" s="14"/>
      <c r="C35" s="14"/>
      <c r="D35" s="14"/>
      <c r="E35" s="14"/>
      <c r="F35" s="14"/>
    </row>
    <row r="36" spans="1:11" s="1" customFormat="1" ht="15" customHeight="1" x14ac:dyDescent="0.2">
      <c r="A36" s="78" t="s">
        <v>22</v>
      </c>
      <c r="B36" s="78" t="s">
        <v>71</v>
      </c>
      <c r="C36" s="81" t="s">
        <v>200</v>
      </c>
      <c r="D36" s="78" t="s">
        <v>199</v>
      </c>
      <c r="E36" s="78" t="s">
        <v>266</v>
      </c>
      <c r="F36" s="78" t="s">
        <v>250</v>
      </c>
    </row>
    <row r="37" spans="1:11" s="1" customFormat="1" ht="25.9" customHeight="1" x14ac:dyDescent="0.2">
      <c r="A37" s="78"/>
      <c r="B37" s="78"/>
      <c r="C37" s="81"/>
      <c r="D37" s="78"/>
      <c r="E37" s="78"/>
      <c r="F37" s="78"/>
    </row>
    <row r="38" spans="1:11" s="1" customFormat="1" ht="13.15" customHeight="1" x14ac:dyDescent="0.2">
      <c r="A38" s="37" t="s">
        <v>74</v>
      </c>
      <c r="B38" s="37"/>
      <c r="C38" s="37"/>
      <c r="D38" s="37"/>
      <c r="E38" s="37"/>
      <c r="F38" s="37"/>
      <c r="G38" s="2"/>
    </row>
    <row r="39" spans="1:11" s="1" customFormat="1" ht="13.5" thickBot="1" x14ac:dyDescent="0.25">
      <c r="A39" s="38" t="s">
        <v>80</v>
      </c>
      <c r="B39" s="39">
        <v>673</v>
      </c>
      <c r="C39" s="40">
        <v>60</v>
      </c>
      <c r="D39" s="39">
        <v>40380</v>
      </c>
      <c r="E39" s="40"/>
      <c r="F39" s="39"/>
      <c r="G39" s="2"/>
    </row>
    <row r="40" spans="1:11" s="1" customFormat="1" ht="13.5" thickBot="1" x14ac:dyDescent="0.25">
      <c r="A40" s="38" t="s">
        <v>211</v>
      </c>
      <c r="B40" s="39">
        <v>4800</v>
      </c>
      <c r="C40" s="40"/>
      <c r="D40" s="39"/>
      <c r="E40" s="40"/>
      <c r="F40" s="39"/>
      <c r="G40" s="2"/>
    </row>
    <row r="41" spans="1:11" s="1" customFormat="1" ht="13.5" thickBot="1" x14ac:dyDescent="0.25">
      <c r="A41" s="38" t="s">
        <v>111</v>
      </c>
      <c r="B41" s="39">
        <v>7672</v>
      </c>
      <c r="C41" s="40">
        <v>48</v>
      </c>
      <c r="D41" s="39">
        <v>368256</v>
      </c>
      <c r="E41" s="40">
        <v>46</v>
      </c>
      <c r="F41" s="39">
        <v>352912</v>
      </c>
      <c r="G41" s="2"/>
      <c r="H41" s="23"/>
      <c r="I41" s="23"/>
      <c r="J41" s="23"/>
      <c r="K41" s="23"/>
    </row>
    <row r="42" spans="1:11" s="1" customFormat="1" ht="13.5" thickBot="1" x14ac:dyDescent="0.25">
      <c r="A42" s="38" t="s">
        <v>245</v>
      </c>
      <c r="B42" s="39">
        <v>66</v>
      </c>
      <c r="C42" s="40"/>
      <c r="D42" s="39"/>
      <c r="E42" s="40"/>
      <c r="F42" s="39"/>
      <c r="G42" s="2"/>
      <c r="H42" s="23"/>
      <c r="I42" s="23"/>
      <c r="J42" s="23"/>
      <c r="K42" s="23"/>
    </row>
    <row r="43" spans="1:11" s="1" customFormat="1" ht="13.5" thickBot="1" x14ac:dyDescent="0.25">
      <c r="A43" s="38" t="s">
        <v>101</v>
      </c>
      <c r="B43" s="39">
        <v>177124</v>
      </c>
      <c r="C43" s="40">
        <v>86</v>
      </c>
      <c r="D43" s="39">
        <v>15232664</v>
      </c>
      <c r="E43" s="40">
        <v>176</v>
      </c>
      <c r="F43" s="39">
        <v>31173824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76</v>
      </c>
      <c r="B44" s="39">
        <v>53595</v>
      </c>
      <c r="C44" s="40">
        <v>22</v>
      </c>
      <c r="D44" s="39">
        <v>1179090</v>
      </c>
      <c r="E44" s="40">
        <v>63</v>
      </c>
      <c r="F44" s="39">
        <v>3376485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78</v>
      </c>
      <c r="B45" s="39">
        <v>22651</v>
      </c>
      <c r="C45" s="40">
        <v>51</v>
      </c>
      <c r="D45" s="39">
        <v>1155201</v>
      </c>
      <c r="E45" s="40">
        <v>102</v>
      </c>
      <c r="F45" s="39">
        <v>2310402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104</v>
      </c>
      <c r="B46" s="39">
        <v>310280</v>
      </c>
      <c r="C46" s="40">
        <v>52</v>
      </c>
      <c r="D46" s="39">
        <v>16134560</v>
      </c>
      <c r="E46" s="40">
        <v>53</v>
      </c>
      <c r="F46" s="39">
        <v>16444840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169</v>
      </c>
      <c r="B47" s="39">
        <v>82</v>
      </c>
      <c r="C47" s="40"/>
      <c r="D47" s="39"/>
      <c r="E47" s="40"/>
      <c r="F47" s="39"/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81</v>
      </c>
      <c r="B48" s="39">
        <v>14425</v>
      </c>
      <c r="C48" s="40">
        <v>36</v>
      </c>
      <c r="D48" s="39">
        <v>519300</v>
      </c>
      <c r="E48" s="40">
        <v>19</v>
      </c>
      <c r="F48" s="39">
        <v>274075</v>
      </c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79</v>
      </c>
      <c r="B49" s="39">
        <v>1696</v>
      </c>
      <c r="C49" s="40"/>
      <c r="D49" s="39"/>
      <c r="E49" s="40"/>
      <c r="F49" s="39"/>
      <c r="G49" s="2"/>
      <c r="H49" s="23"/>
      <c r="I49" s="23"/>
      <c r="J49" s="23"/>
      <c r="K49" s="23"/>
    </row>
    <row r="50" spans="1:11" s="1" customFormat="1" ht="13.5" thickBot="1" x14ac:dyDescent="0.25">
      <c r="A50" s="43" t="s">
        <v>66</v>
      </c>
      <c r="B50" s="41">
        <v>593064</v>
      </c>
      <c r="C50" s="41"/>
      <c r="D50" s="41">
        <v>34629451</v>
      </c>
      <c r="E50" s="41"/>
      <c r="F50" s="41">
        <v>53932538</v>
      </c>
      <c r="G50" s="2"/>
      <c r="H50" s="23"/>
      <c r="I50" s="23"/>
      <c r="J50" s="23"/>
      <c r="K50" s="23"/>
    </row>
    <row r="51" spans="1:11" s="1" customFormat="1" x14ac:dyDescent="0.2">
      <c r="A51" s="61"/>
      <c r="B51" s="60"/>
      <c r="C51" s="60"/>
      <c r="D51" s="60"/>
      <c r="E51" s="60"/>
      <c r="F51" s="60"/>
      <c r="G51" s="2"/>
      <c r="H51" s="23"/>
      <c r="I51" s="23"/>
      <c r="J51" s="23"/>
      <c r="K51" s="23"/>
    </row>
    <row r="52" spans="1:11" s="1" customFormat="1" x14ac:dyDescent="0.2">
      <c r="A52" s="37" t="s">
        <v>85</v>
      </c>
      <c r="B52" s="37"/>
      <c r="C52" s="37"/>
      <c r="D52" s="37"/>
      <c r="E52" s="37"/>
      <c r="F52" s="37"/>
      <c r="G52" s="2"/>
      <c r="H52" s="23"/>
      <c r="I52" s="23"/>
      <c r="J52" s="23"/>
      <c r="K52" s="23"/>
    </row>
    <row r="53" spans="1:11" s="1" customFormat="1" ht="13.5" thickBot="1" x14ac:dyDescent="0.25">
      <c r="A53" s="38" t="s">
        <v>103</v>
      </c>
      <c r="B53" s="39">
        <v>5880672</v>
      </c>
      <c r="C53" s="40">
        <v>1.1000000000000001</v>
      </c>
      <c r="D53" s="39">
        <v>6468739.2000000002</v>
      </c>
      <c r="E53" s="40">
        <v>2.5</v>
      </c>
      <c r="F53" s="39">
        <v>14701680</v>
      </c>
      <c r="G53" s="2"/>
      <c r="H53" s="23"/>
      <c r="I53" s="23"/>
      <c r="J53" s="23"/>
      <c r="K53" s="23"/>
    </row>
    <row r="54" spans="1:11" s="1" customFormat="1" ht="13.5" thickBot="1" x14ac:dyDescent="0.25">
      <c r="A54" s="38" t="s">
        <v>105</v>
      </c>
      <c r="B54" s="39">
        <v>783235</v>
      </c>
      <c r="C54" s="40">
        <v>2</v>
      </c>
      <c r="D54" s="39">
        <v>1566470</v>
      </c>
      <c r="E54" s="40">
        <v>4.8</v>
      </c>
      <c r="F54" s="39">
        <v>3759528</v>
      </c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88</v>
      </c>
      <c r="B55" s="39">
        <v>243578</v>
      </c>
      <c r="C55" s="40">
        <v>6</v>
      </c>
      <c r="D55" s="39">
        <v>1461468</v>
      </c>
      <c r="E55" s="40"/>
      <c r="F55" s="39"/>
      <c r="G55" s="2"/>
      <c r="H55" s="23"/>
      <c r="I55" s="23"/>
      <c r="J55" s="23"/>
      <c r="K55" s="23"/>
    </row>
    <row r="56" spans="1:11" s="1" customFormat="1" ht="23.25" thickBot="1" x14ac:dyDescent="0.25">
      <c r="A56" s="43" t="s">
        <v>67</v>
      </c>
      <c r="B56" s="41">
        <v>6907485</v>
      </c>
      <c r="C56" s="41"/>
      <c r="D56" s="41">
        <v>9496677.1999999993</v>
      </c>
      <c r="E56" s="41"/>
      <c r="F56" s="41">
        <v>18461208</v>
      </c>
      <c r="G56" s="2"/>
      <c r="H56" s="23"/>
      <c r="I56" s="23"/>
      <c r="J56" s="23"/>
      <c r="K56" s="23"/>
    </row>
    <row r="57" spans="1:11" s="1" customFormat="1" x14ac:dyDescent="0.2">
      <c r="A57" s="59"/>
      <c r="B57" s="60"/>
      <c r="C57" s="60"/>
      <c r="D57" s="60"/>
      <c r="E57" s="60"/>
      <c r="F57" s="60"/>
      <c r="G57" s="2"/>
      <c r="H57" s="23"/>
      <c r="I57" s="23"/>
      <c r="J57" s="23"/>
      <c r="K57" s="23"/>
    </row>
    <row r="58" spans="1:11" s="1" customFormat="1" x14ac:dyDescent="0.2">
      <c r="A58" s="37" t="s">
        <v>89</v>
      </c>
      <c r="B58" s="37"/>
      <c r="C58" s="37"/>
      <c r="D58" s="37"/>
      <c r="E58" s="37"/>
      <c r="F58" s="37"/>
      <c r="G58" s="2"/>
      <c r="H58" s="23"/>
      <c r="I58" s="23"/>
      <c r="J58" s="23"/>
      <c r="K58" s="23"/>
    </row>
    <row r="59" spans="1:11" s="1" customFormat="1" ht="13.5" thickBot="1" x14ac:dyDescent="0.25">
      <c r="A59" s="38" t="s">
        <v>91</v>
      </c>
      <c r="B59" s="39">
        <v>243624</v>
      </c>
      <c r="C59" s="40">
        <v>1</v>
      </c>
      <c r="D59" s="39">
        <v>243624</v>
      </c>
      <c r="E59" s="40">
        <v>8</v>
      </c>
      <c r="F59" s="39">
        <v>1948992</v>
      </c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170</v>
      </c>
      <c r="B60" s="39">
        <v>11035</v>
      </c>
      <c r="C60" s="40">
        <v>0.2</v>
      </c>
      <c r="D60" s="39">
        <v>2207</v>
      </c>
      <c r="E60" s="40"/>
      <c r="F60" s="39"/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132</v>
      </c>
      <c r="B61" s="39">
        <v>77499</v>
      </c>
      <c r="C61" s="40">
        <v>0.3</v>
      </c>
      <c r="D61" s="39">
        <v>23249.7</v>
      </c>
      <c r="E61" s="40">
        <v>2.25</v>
      </c>
      <c r="F61" s="39">
        <v>174372.75</v>
      </c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102</v>
      </c>
      <c r="B62" s="39">
        <v>1014637</v>
      </c>
      <c r="C62" s="40">
        <v>0.12</v>
      </c>
      <c r="D62" s="39">
        <v>121756.44</v>
      </c>
      <c r="E62" s="40">
        <v>1.5</v>
      </c>
      <c r="F62" s="39">
        <v>1521955.5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92</v>
      </c>
      <c r="B63" s="39">
        <v>475203</v>
      </c>
      <c r="C63" s="40"/>
      <c r="D63" s="39"/>
      <c r="E63" s="40"/>
      <c r="F63" s="39"/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93</v>
      </c>
      <c r="B64" s="39">
        <v>315021</v>
      </c>
      <c r="C64" s="40">
        <v>0.09</v>
      </c>
      <c r="D64" s="39">
        <v>28351.89</v>
      </c>
      <c r="E64" s="40">
        <v>0.5</v>
      </c>
      <c r="F64" s="39">
        <v>157510.5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94</v>
      </c>
      <c r="B65" s="39">
        <v>97227</v>
      </c>
      <c r="C65" s="40">
        <v>1.2</v>
      </c>
      <c r="D65" s="39">
        <v>116672.4</v>
      </c>
      <c r="E65" s="40">
        <v>2.25</v>
      </c>
      <c r="F65" s="39">
        <v>218760.75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90</v>
      </c>
      <c r="B66" s="39">
        <v>2592715</v>
      </c>
      <c r="C66" s="40">
        <v>0.6</v>
      </c>
      <c r="D66" s="39">
        <v>1555629</v>
      </c>
      <c r="E66" s="40">
        <v>1.4</v>
      </c>
      <c r="F66" s="39">
        <v>3629801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107</v>
      </c>
      <c r="B67" s="39">
        <v>2645107</v>
      </c>
      <c r="C67" s="40">
        <v>0.4</v>
      </c>
      <c r="D67" s="39">
        <v>1058042.8</v>
      </c>
      <c r="E67" s="40">
        <v>2.5</v>
      </c>
      <c r="F67" s="39">
        <v>6612767.5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171</v>
      </c>
      <c r="B68" s="39">
        <v>795436</v>
      </c>
      <c r="C68" s="40">
        <v>0.2</v>
      </c>
      <c r="D68" s="39">
        <v>159087.20000000001</v>
      </c>
      <c r="E68" s="40">
        <v>1</v>
      </c>
      <c r="F68" s="39">
        <v>795436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96</v>
      </c>
      <c r="B69" s="39">
        <v>4957262</v>
      </c>
      <c r="C69" s="40">
        <v>0.1</v>
      </c>
      <c r="D69" s="39">
        <v>495726.2</v>
      </c>
      <c r="E69" s="40">
        <v>0.5</v>
      </c>
      <c r="F69" s="39">
        <v>2478631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84</v>
      </c>
      <c r="B70" s="39">
        <v>196828</v>
      </c>
      <c r="C70" s="40"/>
      <c r="D70" s="39"/>
      <c r="E70" s="40"/>
      <c r="F70" s="39"/>
      <c r="G70" s="2"/>
      <c r="H70" s="23"/>
      <c r="I70" s="23"/>
      <c r="J70" s="23"/>
      <c r="K70" s="23"/>
    </row>
    <row r="71" spans="1:11" s="1" customFormat="1" ht="13.5" thickBot="1" x14ac:dyDescent="0.25">
      <c r="A71" s="43" t="s">
        <v>68</v>
      </c>
      <c r="B71" s="41">
        <v>13421594</v>
      </c>
      <c r="C71" s="41"/>
      <c r="D71" s="41">
        <v>3804346.6300000008</v>
      </c>
      <c r="E71" s="41"/>
      <c r="F71" s="41">
        <v>17538227</v>
      </c>
      <c r="G71" s="2"/>
      <c r="H71" s="23"/>
      <c r="I71" s="23"/>
      <c r="J71" s="23"/>
      <c r="K71" s="23"/>
    </row>
    <row r="72" spans="1:11" s="1" customFormat="1" x14ac:dyDescent="0.2">
      <c r="A72" s="63"/>
      <c r="B72" s="64"/>
      <c r="C72" s="64"/>
      <c r="D72" s="64"/>
      <c r="E72" s="64"/>
      <c r="F72" s="64"/>
      <c r="G72" s="2"/>
      <c r="H72" s="23"/>
      <c r="I72" s="23"/>
      <c r="J72" s="23"/>
      <c r="K72" s="23"/>
    </row>
    <row r="73" spans="1:11" s="1" customFormat="1" x14ac:dyDescent="0.2">
      <c r="A73" s="33" t="s">
        <v>2</v>
      </c>
      <c r="B73" s="34">
        <v>20922143</v>
      </c>
      <c r="C73" s="33"/>
      <c r="D73" s="34">
        <v>47930474.830000006</v>
      </c>
      <c r="E73" s="33"/>
      <c r="F73" s="34">
        <v>89931973</v>
      </c>
      <c r="H73" s="23"/>
      <c r="I73" s="23"/>
      <c r="J73" s="23"/>
      <c r="K73" s="23"/>
    </row>
    <row r="76" spans="1:11" s="1" customFormat="1" ht="12" customHeight="1" x14ac:dyDescent="0.2">
      <c r="A76" s="78" t="s">
        <v>192</v>
      </c>
      <c r="B76" s="78" t="s">
        <v>66</v>
      </c>
      <c r="C76" s="78" t="s">
        <v>67</v>
      </c>
      <c r="D76" s="78" t="s">
        <v>68</v>
      </c>
    </row>
    <row r="77" spans="1:11" s="1" customFormat="1" ht="25.9" customHeight="1" x14ac:dyDescent="0.2">
      <c r="A77" s="78"/>
      <c r="B77" s="78"/>
      <c r="C77" s="78"/>
      <c r="D77" s="78"/>
    </row>
    <row r="78" spans="1:11" s="1" customFormat="1" ht="13.15" customHeight="1" thickBot="1" x14ac:dyDescent="0.25">
      <c r="A78" s="38" t="s">
        <v>50</v>
      </c>
      <c r="B78" s="45">
        <v>116416</v>
      </c>
      <c r="C78" s="45">
        <v>1713595</v>
      </c>
      <c r="D78" s="45">
        <v>3678788</v>
      </c>
    </row>
    <row r="79" spans="1:11" s="1" customFormat="1" ht="13.5" thickBot="1" x14ac:dyDescent="0.25">
      <c r="A79" s="38" t="s">
        <v>43</v>
      </c>
      <c r="B79" s="45">
        <v>57910</v>
      </c>
      <c r="C79" s="45">
        <v>562543</v>
      </c>
      <c r="D79" s="45">
        <v>788091</v>
      </c>
    </row>
    <row r="80" spans="1:11" s="1" customFormat="1" ht="13.5" thickBot="1" x14ac:dyDescent="0.25">
      <c r="A80" s="38" t="s">
        <v>51</v>
      </c>
      <c r="B80" s="45">
        <v>128</v>
      </c>
      <c r="C80" s="45"/>
      <c r="D80" s="45"/>
    </row>
    <row r="81" spans="1:4" s="1" customFormat="1" ht="13.5" thickBot="1" x14ac:dyDescent="0.25">
      <c r="A81" s="38" t="s">
        <v>40</v>
      </c>
      <c r="B81" s="45"/>
      <c r="C81" s="45"/>
      <c r="D81" s="45"/>
    </row>
    <row r="82" spans="1:4" s="1" customFormat="1" ht="13.5" thickBot="1" x14ac:dyDescent="0.25">
      <c r="A82" s="38" t="s">
        <v>46</v>
      </c>
      <c r="B82" s="45">
        <v>150621</v>
      </c>
      <c r="C82" s="45">
        <v>2441626</v>
      </c>
      <c r="D82" s="45">
        <v>2612835</v>
      </c>
    </row>
    <row r="83" spans="1:4" s="1" customFormat="1" ht="13.5" thickBot="1" x14ac:dyDescent="0.25">
      <c r="A83" s="38" t="s">
        <v>45</v>
      </c>
      <c r="B83" s="45">
        <v>59329</v>
      </c>
      <c r="C83" s="45">
        <v>383494</v>
      </c>
      <c r="D83" s="45">
        <v>921179</v>
      </c>
    </row>
    <row r="84" spans="1:4" s="1" customFormat="1" ht="13.5" thickBot="1" x14ac:dyDescent="0.25">
      <c r="A84" s="38" t="s">
        <v>44</v>
      </c>
      <c r="B84" s="45">
        <v>41876</v>
      </c>
      <c r="C84" s="45">
        <v>166402</v>
      </c>
      <c r="D84" s="45">
        <v>903487</v>
      </c>
    </row>
    <row r="85" spans="1:4" s="1" customFormat="1" ht="13.5" thickBot="1" x14ac:dyDescent="0.25">
      <c r="A85" s="38" t="s">
        <v>188</v>
      </c>
      <c r="B85" s="45">
        <v>9652</v>
      </c>
      <c r="C85" s="45">
        <v>513408</v>
      </c>
      <c r="D85" s="45">
        <v>514041</v>
      </c>
    </row>
    <row r="86" spans="1:4" s="1" customFormat="1" ht="23.25" thickBot="1" x14ac:dyDescent="0.25">
      <c r="A86" s="38" t="s">
        <v>195</v>
      </c>
      <c r="B86" s="45">
        <v>9416</v>
      </c>
      <c r="C86" s="45">
        <v>146235</v>
      </c>
      <c r="D86" s="45">
        <v>208523</v>
      </c>
    </row>
    <row r="87" spans="1:4" s="1" customFormat="1" ht="13.5" thickBot="1" x14ac:dyDescent="0.25">
      <c r="A87" s="38" t="s">
        <v>47</v>
      </c>
      <c r="B87" s="45">
        <v>29568</v>
      </c>
      <c r="C87" s="45">
        <v>482096</v>
      </c>
      <c r="D87" s="45">
        <v>1139847</v>
      </c>
    </row>
    <row r="88" spans="1:4" s="1" customFormat="1" ht="13.5" thickBot="1" x14ac:dyDescent="0.25">
      <c r="A88" s="38" t="s">
        <v>49</v>
      </c>
      <c r="B88" s="45">
        <v>59813</v>
      </c>
      <c r="C88" s="45">
        <v>199515</v>
      </c>
      <c r="D88" s="45">
        <v>1239449</v>
      </c>
    </row>
    <row r="89" spans="1:4" s="1" customFormat="1" ht="13.5" thickBot="1" x14ac:dyDescent="0.25">
      <c r="A89" s="38" t="s">
        <v>38</v>
      </c>
      <c r="B89" s="45">
        <v>22810</v>
      </c>
      <c r="C89" s="45">
        <v>68080</v>
      </c>
      <c r="D89" s="45">
        <v>62464</v>
      </c>
    </row>
    <row r="90" spans="1:4" s="1" customFormat="1" ht="13.5" thickBot="1" x14ac:dyDescent="0.25">
      <c r="A90" s="38" t="s">
        <v>187</v>
      </c>
      <c r="B90" s="45">
        <v>4866</v>
      </c>
      <c r="C90" s="45">
        <v>93303</v>
      </c>
      <c r="D90" s="45">
        <v>875374</v>
      </c>
    </row>
    <row r="91" spans="1:4" s="1" customFormat="1" ht="13.5" thickBot="1" x14ac:dyDescent="0.25">
      <c r="A91" s="38" t="s">
        <v>42</v>
      </c>
      <c r="B91" s="45">
        <v>5295</v>
      </c>
      <c r="C91" s="45">
        <v>71826</v>
      </c>
      <c r="D91" s="45">
        <v>124944</v>
      </c>
    </row>
    <row r="92" spans="1:4" s="1" customFormat="1" ht="13.5" thickBot="1" x14ac:dyDescent="0.25">
      <c r="A92" s="38" t="s">
        <v>41</v>
      </c>
      <c r="B92" s="45">
        <v>7475</v>
      </c>
      <c r="C92" s="45">
        <v>3404</v>
      </c>
      <c r="D92" s="45">
        <v>259131</v>
      </c>
    </row>
    <row r="93" spans="1:4" s="1" customFormat="1" ht="13.5" thickBot="1" x14ac:dyDescent="0.25">
      <c r="A93" s="38" t="s">
        <v>39</v>
      </c>
      <c r="B93" s="45">
        <v>11661</v>
      </c>
      <c r="C93" s="45">
        <v>31</v>
      </c>
      <c r="D93" s="45">
        <v>19113</v>
      </c>
    </row>
    <row r="94" spans="1:4" s="1" customFormat="1" ht="13.5" thickBot="1" x14ac:dyDescent="0.25">
      <c r="A94" s="38" t="s">
        <v>48</v>
      </c>
      <c r="B94" s="45">
        <v>6228</v>
      </c>
      <c r="C94" s="45">
        <v>61927</v>
      </c>
      <c r="D94" s="45">
        <v>74328</v>
      </c>
    </row>
    <row r="95" spans="1:4" s="1" customFormat="1" ht="13.5" thickBot="1" x14ac:dyDescent="0.25">
      <c r="A95" s="38"/>
      <c r="B95" s="45"/>
      <c r="C95" s="45"/>
      <c r="D95" s="45"/>
    </row>
    <row r="96" spans="1:4" s="1" customFormat="1" x14ac:dyDescent="0.2">
      <c r="A96" s="33" t="s">
        <v>3</v>
      </c>
      <c r="B96" s="34">
        <v>593064</v>
      </c>
      <c r="C96" s="46">
        <v>6907485</v>
      </c>
      <c r="D96" s="34">
        <v>13421594</v>
      </c>
    </row>
    <row r="97" spans="1:11" x14ac:dyDescent="0.2">
      <c r="H97"/>
      <c r="I97"/>
      <c r="J97"/>
      <c r="K97"/>
    </row>
    <row r="98" spans="1:11" s="58" customFormat="1" ht="15" x14ac:dyDescent="0.25">
      <c r="A98" s="62" t="s">
        <v>239</v>
      </c>
      <c r="B98" s="62"/>
      <c r="C98" s="62"/>
      <c r="D98" s="62"/>
      <c r="E98" s="1"/>
      <c r="F98" s="1"/>
      <c r="G98" s="1"/>
      <c r="H98" s="1"/>
    </row>
    <row r="99" spans="1:11" customFormat="1" ht="13.5" thickBot="1" x14ac:dyDescent="0.25">
      <c r="A99" s="1"/>
      <c r="B99" s="1"/>
      <c r="C99" s="1"/>
      <c r="D99" s="1"/>
      <c r="E99" s="1"/>
      <c r="F99" s="1"/>
      <c r="G99" s="1"/>
      <c r="H99" s="1"/>
    </row>
    <row r="100" spans="1:11" customFormat="1" ht="23.25" thickBot="1" x14ac:dyDescent="0.25">
      <c r="A100" s="82" t="s">
        <v>22</v>
      </c>
      <c r="B100" s="44" t="s">
        <v>97</v>
      </c>
      <c r="C100" s="44" t="s">
        <v>98</v>
      </c>
      <c r="D100" s="78" t="s">
        <v>99</v>
      </c>
      <c r="E100" s="1"/>
      <c r="F100" s="1"/>
      <c r="G100" s="1"/>
      <c r="H100" s="1"/>
    </row>
    <row r="101" spans="1:11" customFormat="1" x14ac:dyDescent="0.2">
      <c r="A101" s="78"/>
      <c r="B101" s="48" t="s">
        <v>100</v>
      </c>
      <c r="C101" s="49" t="s">
        <v>100</v>
      </c>
      <c r="D101" s="78"/>
      <c r="E101" s="1"/>
      <c r="F101" s="1"/>
      <c r="G101" s="1"/>
      <c r="H101" s="1"/>
    </row>
    <row r="102" spans="1:11" customFormat="1" ht="13.5" customHeight="1" x14ac:dyDescent="0.2">
      <c r="A102" s="42" t="s">
        <v>57</v>
      </c>
      <c r="B102" s="42"/>
      <c r="C102" s="42"/>
      <c r="D102" s="42"/>
      <c r="E102" s="1"/>
      <c r="F102" s="1"/>
      <c r="G102" s="1"/>
      <c r="H102" s="1"/>
    </row>
    <row r="103" spans="1:11" customFormat="1" ht="13.5" customHeight="1" thickBot="1" x14ac:dyDescent="0.25">
      <c r="A103" s="38" t="s">
        <v>101</v>
      </c>
      <c r="B103" s="45">
        <v>297</v>
      </c>
      <c r="C103" s="45">
        <v>1212</v>
      </c>
      <c r="D103" s="45">
        <v>1509</v>
      </c>
      <c r="E103" s="1"/>
      <c r="F103" s="1"/>
      <c r="G103" s="1"/>
      <c r="H103" s="1"/>
    </row>
    <row r="104" spans="1:11" customFormat="1" ht="13.5" thickBot="1" x14ac:dyDescent="0.25">
      <c r="A104" s="38" t="s">
        <v>76</v>
      </c>
      <c r="B104" s="45"/>
      <c r="C104" s="45">
        <v>46</v>
      </c>
      <c r="D104" s="45">
        <v>46</v>
      </c>
      <c r="E104" s="1"/>
      <c r="F104" s="1"/>
      <c r="G104" s="1"/>
      <c r="H104" s="1"/>
    </row>
    <row r="105" spans="1:11" customFormat="1" ht="13.5" thickBot="1" x14ac:dyDescent="0.25">
      <c r="A105" s="38" t="s">
        <v>78</v>
      </c>
      <c r="B105" s="45"/>
      <c r="C105" s="45">
        <v>130</v>
      </c>
      <c r="D105" s="45">
        <v>130</v>
      </c>
      <c r="E105" s="1"/>
      <c r="F105" s="1"/>
      <c r="G105" s="1"/>
      <c r="H105" s="1"/>
    </row>
    <row r="106" spans="1:11" customFormat="1" ht="13.5" thickBot="1" x14ac:dyDescent="0.25">
      <c r="A106" s="38" t="s">
        <v>104</v>
      </c>
      <c r="B106" s="45"/>
      <c r="C106" s="45">
        <v>784</v>
      </c>
      <c r="D106" s="45">
        <v>784</v>
      </c>
      <c r="E106" s="1"/>
      <c r="F106" s="1"/>
      <c r="G106" s="1"/>
      <c r="H106" s="1"/>
    </row>
    <row r="107" spans="1:11" customFormat="1" ht="13.5" thickBot="1" x14ac:dyDescent="0.25">
      <c r="A107" s="38" t="s">
        <v>81</v>
      </c>
      <c r="B107" s="45"/>
      <c r="C107" s="45">
        <v>36</v>
      </c>
      <c r="D107" s="45">
        <v>36</v>
      </c>
      <c r="E107" s="1"/>
      <c r="F107" s="1"/>
      <c r="G107" s="1"/>
      <c r="H107" s="1"/>
    </row>
    <row r="108" spans="1:11" customFormat="1" x14ac:dyDescent="0.2">
      <c r="A108" s="42" t="s">
        <v>247</v>
      </c>
      <c r="B108" s="42"/>
      <c r="C108" s="42"/>
      <c r="D108" s="42"/>
      <c r="E108" s="1"/>
      <c r="F108" s="1"/>
      <c r="G108" s="1"/>
      <c r="H108" s="1"/>
    </row>
    <row r="109" spans="1:11" customFormat="1" ht="13.5" thickBot="1" x14ac:dyDescent="0.25">
      <c r="A109" s="38" t="s">
        <v>103</v>
      </c>
      <c r="B109" s="45">
        <v>11686</v>
      </c>
      <c r="C109" s="45">
        <v>158617</v>
      </c>
      <c r="D109" s="45">
        <v>170303</v>
      </c>
      <c r="E109" s="1"/>
      <c r="F109" s="1"/>
      <c r="G109" s="1"/>
      <c r="H109" s="1"/>
    </row>
    <row r="110" spans="1:11" customFormat="1" ht="13.5" thickBot="1" x14ac:dyDescent="0.25">
      <c r="A110" s="38" t="s">
        <v>105</v>
      </c>
      <c r="B110" s="45">
        <v>77</v>
      </c>
      <c r="C110" s="45">
        <v>300</v>
      </c>
      <c r="D110" s="45">
        <v>377</v>
      </c>
      <c r="E110" s="1"/>
      <c r="F110" s="1"/>
      <c r="G110" s="1"/>
      <c r="H110" s="1"/>
    </row>
    <row r="111" spans="1:11" customFormat="1" ht="13.5" thickBot="1" x14ac:dyDescent="0.25">
      <c r="A111" s="38" t="s">
        <v>91</v>
      </c>
      <c r="B111" s="45"/>
      <c r="C111" s="45">
        <v>20891</v>
      </c>
      <c r="D111" s="45">
        <v>20891</v>
      </c>
      <c r="E111" s="1"/>
      <c r="F111" s="1"/>
      <c r="G111" s="1"/>
      <c r="H111" s="1"/>
    </row>
    <row r="112" spans="1:11" customFormat="1" ht="13.5" thickBot="1" x14ac:dyDescent="0.25">
      <c r="A112" s="38" t="s">
        <v>102</v>
      </c>
      <c r="B112" s="45">
        <v>1248</v>
      </c>
      <c r="C112" s="45">
        <v>49632</v>
      </c>
      <c r="D112" s="45">
        <v>50880</v>
      </c>
      <c r="E112" s="1"/>
      <c r="F112" s="1"/>
      <c r="G112" s="1"/>
      <c r="H112" s="1"/>
    </row>
    <row r="113" spans="1:11" customFormat="1" ht="13.5" thickBot="1" x14ac:dyDescent="0.25">
      <c r="A113" s="38" t="s">
        <v>94</v>
      </c>
      <c r="B113" s="45">
        <v>34359</v>
      </c>
      <c r="C113" s="45">
        <v>123760</v>
      </c>
      <c r="D113" s="45">
        <v>158119</v>
      </c>
      <c r="E113" s="1"/>
      <c r="F113" s="1"/>
      <c r="G113" s="1"/>
      <c r="H113" s="1"/>
    </row>
    <row r="114" spans="1:11" ht="13.5" thickBot="1" x14ac:dyDescent="0.25">
      <c r="A114" s="38" t="s">
        <v>90</v>
      </c>
      <c r="B114" s="45"/>
      <c r="C114" s="45">
        <v>50623</v>
      </c>
      <c r="D114" s="45">
        <v>50623</v>
      </c>
      <c r="E114" s="1"/>
      <c r="F114" s="1"/>
      <c r="G114" s="1"/>
      <c r="H114" s="1"/>
    </row>
    <row r="115" spans="1:11" ht="13.5" thickBot="1" x14ac:dyDescent="0.25">
      <c r="A115" s="38" t="s">
        <v>107</v>
      </c>
      <c r="B115" s="45">
        <v>143260</v>
      </c>
      <c r="C115" s="45">
        <v>1544084</v>
      </c>
      <c r="D115" s="45">
        <v>1687344</v>
      </c>
      <c r="E115" s="1"/>
      <c r="F115" s="1"/>
      <c r="G115" s="1"/>
      <c r="H115" s="1"/>
    </row>
    <row r="116" spans="1:11" x14ac:dyDescent="0.2">
      <c r="A116" s="33" t="s">
        <v>108</v>
      </c>
      <c r="B116" s="34">
        <v>190927</v>
      </c>
      <c r="C116" s="46">
        <v>1950115</v>
      </c>
      <c r="D116" s="34">
        <v>2141042</v>
      </c>
      <c r="E116" s="1"/>
      <c r="F116" s="1"/>
      <c r="G116" s="1"/>
      <c r="H116" s="1"/>
    </row>
    <row r="117" spans="1:11" x14ac:dyDescent="0.2">
      <c r="A117" s="8"/>
      <c r="E117" s="1"/>
      <c r="F117" s="1"/>
      <c r="G117" s="1"/>
      <c r="H117" s="1"/>
    </row>
    <row r="118" spans="1:11" x14ac:dyDescent="0.2">
      <c r="E118" s="1"/>
      <c r="F118" s="1"/>
      <c r="G118" s="1"/>
      <c r="H118" s="1"/>
      <c r="I118"/>
      <c r="J118"/>
      <c r="K118"/>
    </row>
    <row r="119" spans="1:11" s="58" customFormat="1" ht="15" x14ac:dyDescent="0.25">
      <c r="A119" s="62" t="s">
        <v>240</v>
      </c>
      <c r="B119" s="62"/>
      <c r="C119" s="62"/>
      <c r="D119" s="1"/>
      <c r="E119" s="1"/>
      <c r="F119" s="1"/>
      <c r="G119" s="1"/>
      <c r="H119" s="1"/>
    </row>
    <row r="120" spans="1:11" customFormat="1" x14ac:dyDescent="0.2">
      <c r="A120" s="1"/>
      <c r="B120" s="1"/>
      <c r="C120" s="1"/>
      <c r="D120" s="1"/>
      <c r="E120" s="1"/>
      <c r="F120" s="1"/>
      <c r="G120" s="1"/>
      <c r="H120" s="1"/>
    </row>
    <row r="121" spans="1:11" customFormat="1" x14ac:dyDescent="0.2">
      <c r="A121" s="44" t="s">
        <v>22</v>
      </c>
      <c r="B121" s="44" t="s">
        <v>110</v>
      </c>
      <c r="C121" s="1"/>
      <c r="D121" s="1"/>
      <c r="E121" s="1"/>
      <c r="F121" s="1"/>
      <c r="G121" s="1"/>
      <c r="H121" s="1"/>
    </row>
    <row r="122" spans="1:11" customFormat="1" x14ac:dyDescent="0.2">
      <c r="A122" s="42" t="s">
        <v>57</v>
      </c>
      <c r="B122" s="42"/>
      <c r="C122" s="1"/>
      <c r="D122" s="1"/>
      <c r="E122" s="1"/>
      <c r="F122" s="1"/>
      <c r="G122" s="1"/>
      <c r="H122" s="1"/>
    </row>
    <row r="123" spans="1:11" customFormat="1" ht="13.5" thickBot="1" x14ac:dyDescent="0.25">
      <c r="A123" s="38" t="s">
        <v>77</v>
      </c>
      <c r="B123" s="45">
        <v>19</v>
      </c>
      <c r="C123" s="1"/>
      <c r="D123" s="1"/>
      <c r="E123" s="1"/>
      <c r="F123" s="1"/>
      <c r="G123" s="1"/>
      <c r="H123" s="1"/>
    </row>
    <row r="124" spans="1:11" customFormat="1" ht="13.5" thickBot="1" x14ac:dyDescent="0.25">
      <c r="A124" s="38" t="s">
        <v>101</v>
      </c>
      <c r="B124" s="45">
        <v>181</v>
      </c>
      <c r="C124" s="1"/>
      <c r="D124" s="1"/>
      <c r="E124" s="1"/>
      <c r="F124" s="1"/>
      <c r="G124" s="1"/>
      <c r="H124" s="1"/>
    </row>
    <row r="125" spans="1:11" customFormat="1" ht="13.5" thickBot="1" x14ac:dyDescent="0.25">
      <c r="A125" s="38" t="s">
        <v>76</v>
      </c>
      <c r="B125" s="45">
        <v>5</v>
      </c>
      <c r="C125" s="1"/>
      <c r="D125" s="1"/>
      <c r="E125" s="1"/>
      <c r="F125" s="1"/>
      <c r="G125" s="1"/>
      <c r="H125" s="1"/>
    </row>
    <row r="126" spans="1:11" customFormat="1" ht="17.25" customHeight="1" thickBot="1" x14ac:dyDescent="0.25">
      <c r="A126" s="38" t="s">
        <v>78</v>
      </c>
      <c r="B126" s="45">
        <v>13</v>
      </c>
      <c r="C126" s="1"/>
      <c r="D126" s="1"/>
      <c r="E126" s="1"/>
      <c r="F126" s="1"/>
      <c r="G126" s="1"/>
      <c r="H126" s="1"/>
    </row>
    <row r="127" spans="1:11" customFormat="1" ht="13.5" thickBot="1" x14ac:dyDescent="0.25">
      <c r="A127" s="38" t="s">
        <v>104</v>
      </c>
      <c r="B127" s="45">
        <v>488</v>
      </c>
      <c r="C127" s="1"/>
      <c r="D127" s="1"/>
      <c r="E127" s="1"/>
      <c r="F127" s="1"/>
      <c r="G127" s="1"/>
      <c r="H127" s="1"/>
    </row>
    <row r="128" spans="1:11" customFormat="1" ht="12.75" customHeight="1" thickBot="1" x14ac:dyDescent="0.25">
      <c r="A128" s="38" t="s">
        <v>81</v>
      </c>
      <c r="B128" s="45">
        <v>12</v>
      </c>
      <c r="C128" s="1"/>
      <c r="D128" s="1"/>
      <c r="E128" s="1"/>
      <c r="F128" s="1"/>
      <c r="G128" s="1"/>
      <c r="H128" s="1"/>
    </row>
    <row r="129" spans="1:11" customFormat="1" x14ac:dyDescent="0.2">
      <c r="A129" s="42" t="s">
        <v>247</v>
      </c>
      <c r="B129" s="42"/>
      <c r="C129" s="1"/>
      <c r="D129" s="1"/>
      <c r="E129" s="1"/>
      <c r="F129" s="1"/>
      <c r="G129" s="1"/>
      <c r="H129" s="1"/>
    </row>
    <row r="130" spans="1:11" customFormat="1" ht="13.5" thickBot="1" x14ac:dyDescent="0.25">
      <c r="A130" s="38" t="s">
        <v>103</v>
      </c>
      <c r="B130" s="45">
        <v>80497</v>
      </c>
      <c r="C130" s="1"/>
      <c r="D130" s="1"/>
      <c r="E130" s="1"/>
      <c r="F130" s="1"/>
      <c r="G130" s="1"/>
      <c r="H130" s="1"/>
    </row>
    <row r="131" spans="1:11" customFormat="1" ht="13.5" thickBot="1" x14ac:dyDescent="0.25">
      <c r="A131" s="38" t="s">
        <v>105</v>
      </c>
      <c r="B131" s="45">
        <v>300</v>
      </c>
      <c r="C131" s="1"/>
      <c r="D131" s="1"/>
      <c r="E131" s="1"/>
      <c r="F131" s="1"/>
      <c r="G131" s="1"/>
      <c r="H131" s="1"/>
    </row>
    <row r="132" spans="1:11" customFormat="1" ht="13.5" thickBot="1" x14ac:dyDescent="0.25">
      <c r="A132" s="38" t="s">
        <v>102</v>
      </c>
      <c r="B132" s="45">
        <v>71225</v>
      </c>
      <c r="C132" s="1"/>
      <c r="D132" s="1"/>
      <c r="E132" s="1"/>
      <c r="F132" s="1"/>
      <c r="G132" s="1"/>
      <c r="H132" s="1"/>
      <c r="I132" s="3"/>
      <c r="J132" s="3"/>
      <c r="K132" s="3"/>
    </row>
    <row r="133" spans="1:11" s="3" customFormat="1" ht="12.75" customHeight="1" thickBot="1" x14ac:dyDescent="0.25">
      <c r="A133" s="38" t="s">
        <v>94</v>
      </c>
      <c r="B133" s="45">
        <v>82192</v>
      </c>
      <c r="C133" s="1"/>
      <c r="D133" s="1"/>
      <c r="E133" s="1"/>
      <c r="F133" s="1"/>
      <c r="G133" s="1"/>
      <c r="H133" s="1"/>
      <c r="I133" s="4"/>
      <c r="J133" s="4"/>
      <c r="K133" s="4"/>
    </row>
    <row r="134" spans="1:11" ht="13.5" thickBot="1" x14ac:dyDescent="0.25">
      <c r="A134" s="38" t="s">
        <v>90</v>
      </c>
      <c r="B134" s="45">
        <v>39752</v>
      </c>
      <c r="C134" s="1"/>
      <c r="D134" s="1"/>
      <c r="E134" s="1"/>
      <c r="F134" s="1"/>
      <c r="G134" s="1"/>
      <c r="H134" s="1"/>
    </row>
    <row r="135" spans="1:11" ht="13.5" thickBot="1" x14ac:dyDescent="0.25">
      <c r="A135" s="38" t="s">
        <v>107</v>
      </c>
      <c r="B135" s="45">
        <v>627043</v>
      </c>
      <c r="C135" s="1"/>
      <c r="D135" s="1"/>
      <c r="E135" s="1"/>
      <c r="F135" s="1"/>
      <c r="G135" s="1"/>
      <c r="H135" s="1"/>
    </row>
    <row r="136" spans="1:11" ht="17.25" customHeight="1" x14ac:dyDescent="0.2">
      <c r="A136" s="33" t="s">
        <v>112</v>
      </c>
      <c r="B136" s="34">
        <v>901727</v>
      </c>
      <c r="E136" s="1"/>
      <c r="F136" s="1"/>
      <c r="G136" s="1"/>
      <c r="H136" s="1"/>
    </row>
    <row r="137" spans="1:11" x14ac:dyDescent="0.2">
      <c r="A137" s="8"/>
      <c r="E137" s="1"/>
      <c r="F137" s="1"/>
      <c r="G137" s="1"/>
      <c r="H137" s="1"/>
    </row>
    <row r="138" spans="1:11" x14ac:dyDescent="0.2">
      <c r="E138" s="1"/>
      <c r="F138" s="1"/>
      <c r="G138" s="1"/>
      <c r="H138" s="1"/>
      <c r="I138"/>
      <c r="J138"/>
      <c r="K138"/>
    </row>
    <row r="139" spans="1:11" s="58" customFormat="1" ht="15" x14ac:dyDescent="0.25">
      <c r="A139" s="62" t="s">
        <v>353</v>
      </c>
      <c r="B139" s="62"/>
      <c r="C139" s="62"/>
      <c r="D139" s="62"/>
      <c r="E139" s="1"/>
      <c r="F139" s="1"/>
      <c r="G139" s="1"/>
      <c r="H139" s="1"/>
    </row>
    <row r="140" spans="1:11" customFormat="1" x14ac:dyDescent="0.2">
      <c r="A140" s="1"/>
      <c r="B140" s="1"/>
      <c r="C140" s="1"/>
      <c r="D140" s="1"/>
      <c r="E140" s="1"/>
      <c r="F140" s="1"/>
      <c r="G140" s="1"/>
      <c r="H140" s="1"/>
    </row>
    <row r="141" spans="1:11" customFormat="1" x14ac:dyDescent="0.2">
      <c r="A141" s="44" t="s">
        <v>114</v>
      </c>
      <c r="B141" s="44" t="s">
        <v>110</v>
      </c>
      <c r="C141" s="44" t="s">
        <v>126</v>
      </c>
      <c r="D141" s="1"/>
      <c r="E141" s="1"/>
      <c r="F141" s="1"/>
      <c r="G141" s="1"/>
      <c r="H141" s="1"/>
    </row>
    <row r="142" spans="1:11" customFormat="1" ht="13.5" thickBot="1" x14ac:dyDescent="0.25">
      <c r="A142" s="38" t="s">
        <v>163</v>
      </c>
      <c r="B142" s="45">
        <v>63</v>
      </c>
      <c r="C142" s="51">
        <v>1671775.33</v>
      </c>
      <c r="D142" s="1"/>
      <c r="E142" s="1"/>
      <c r="F142" s="1"/>
      <c r="G142" s="1"/>
      <c r="H142" s="1"/>
    </row>
    <row r="143" spans="1:11" customFormat="1" ht="23.25" thickBot="1" x14ac:dyDescent="0.25">
      <c r="A143" s="38" t="s">
        <v>231</v>
      </c>
      <c r="B143" s="45">
        <v>71</v>
      </c>
      <c r="C143" s="51">
        <v>779728</v>
      </c>
      <c r="D143" s="1"/>
      <c r="E143" s="1"/>
      <c r="F143" s="1"/>
      <c r="G143" s="1"/>
      <c r="H143" s="1"/>
    </row>
    <row r="144" spans="1:11" customFormat="1" ht="13.5" thickBot="1" x14ac:dyDescent="0.25">
      <c r="A144" s="38" t="s">
        <v>159</v>
      </c>
      <c r="B144" s="45">
        <v>634</v>
      </c>
      <c r="C144" s="51">
        <v>1746530</v>
      </c>
      <c r="D144" s="1"/>
      <c r="E144" s="1"/>
      <c r="F144" s="1"/>
      <c r="G144" s="1"/>
      <c r="H144" s="1"/>
    </row>
    <row r="145" spans="1:8" customFormat="1" ht="23.25" thickBot="1" x14ac:dyDescent="0.25">
      <c r="A145" s="38" t="s">
        <v>164</v>
      </c>
      <c r="B145" s="45">
        <v>158</v>
      </c>
      <c r="C145" s="51">
        <v>854642.25</v>
      </c>
      <c r="D145" s="1"/>
      <c r="E145" s="1"/>
      <c r="F145" s="1"/>
      <c r="G145" s="1"/>
      <c r="H145" s="1"/>
    </row>
    <row r="146" spans="1:8" customFormat="1" ht="13.5" thickBot="1" x14ac:dyDescent="0.25">
      <c r="A146" s="38" t="s">
        <v>232</v>
      </c>
      <c r="B146" s="45">
        <v>678</v>
      </c>
      <c r="C146" s="51">
        <v>2473474</v>
      </c>
      <c r="D146" s="1"/>
      <c r="E146" s="1"/>
      <c r="F146" s="1"/>
      <c r="G146" s="1"/>
      <c r="H146" s="1"/>
    </row>
    <row r="147" spans="1:8" customFormat="1" ht="13.5" thickBot="1" x14ac:dyDescent="0.25">
      <c r="A147" s="38" t="s">
        <v>176</v>
      </c>
      <c r="B147" s="45">
        <v>27121</v>
      </c>
      <c r="C147" s="51">
        <v>29057029</v>
      </c>
      <c r="D147" s="1"/>
      <c r="E147" s="1"/>
      <c r="F147" s="1"/>
      <c r="G147" s="1"/>
      <c r="H147" s="1"/>
    </row>
    <row r="148" spans="1:8" customFormat="1" ht="13.5" thickBot="1" x14ac:dyDescent="0.25">
      <c r="A148" s="38" t="s">
        <v>160</v>
      </c>
      <c r="B148" s="45">
        <v>2373</v>
      </c>
      <c r="C148" s="51">
        <v>6398083</v>
      </c>
      <c r="D148" s="1"/>
      <c r="E148" s="1"/>
      <c r="F148" s="1"/>
      <c r="G148" s="1"/>
      <c r="H148" s="1"/>
    </row>
    <row r="149" spans="1:8" customFormat="1" ht="13.5" thickBot="1" x14ac:dyDescent="0.25">
      <c r="A149" s="38" t="s">
        <v>161</v>
      </c>
      <c r="B149" s="45">
        <v>665</v>
      </c>
      <c r="C149" s="51">
        <v>483947</v>
      </c>
      <c r="D149" s="1"/>
      <c r="E149" s="1"/>
      <c r="F149" s="1"/>
      <c r="G149" s="1"/>
      <c r="H149" s="1"/>
    </row>
    <row r="150" spans="1:8" customFormat="1" ht="13.5" thickBot="1" x14ac:dyDescent="0.25">
      <c r="A150" s="38" t="s">
        <v>166</v>
      </c>
      <c r="B150" s="45">
        <v>59</v>
      </c>
      <c r="C150" s="51">
        <v>44720.26</v>
      </c>
      <c r="D150" s="1"/>
      <c r="E150" s="1"/>
      <c r="F150" s="1"/>
      <c r="G150" s="1"/>
      <c r="H150" s="1"/>
    </row>
    <row r="151" spans="1:8" customFormat="1" ht="34.5" thickBot="1" x14ac:dyDescent="0.25">
      <c r="A151" s="38" t="s">
        <v>226</v>
      </c>
      <c r="B151" s="45">
        <v>995</v>
      </c>
      <c r="C151" s="51">
        <v>290101</v>
      </c>
      <c r="D151" s="1"/>
      <c r="E151" s="1"/>
      <c r="F151" s="1"/>
      <c r="G151" s="1"/>
      <c r="H151" s="1"/>
    </row>
    <row r="152" spans="1:8" customFormat="1" ht="13.5" thickBot="1" x14ac:dyDescent="0.25">
      <c r="A152" s="38"/>
      <c r="B152" s="45"/>
      <c r="C152" s="51"/>
      <c r="D152" s="1"/>
      <c r="E152" s="1"/>
      <c r="F152" s="1"/>
      <c r="G152" s="1"/>
      <c r="H152" s="1"/>
    </row>
    <row r="153" spans="1:8" customFormat="1" x14ac:dyDescent="0.2">
      <c r="A153" s="33" t="s">
        <v>16</v>
      </c>
      <c r="B153" s="34">
        <v>32817</v>
      </c>
      <c r="C153" s="46">
        <v>43800029.839999996</v>
      </c>
      <c r="D153" s="1"/>
      <c r="E153" s="1"/>
      <c r="F153" s="1"/>
      <c r="G153" s="1"/>
      <c r="H153" s="1"/>
    </row>
    <row r="154" spans="1:8" customFormat="1" x14ac:dyDescent="0.2">
      <c r="A154" s="1"/>
      <c r="B154" s="1"/>
      <c r="C154" s="1"/>
      <c r="D154" s="1"/>
      <c r="E154" s="1"/>
      <c r="F154" s="1"/>
      <c r="G154" s="1"/>
      <c r="H154" s="1"/>
    </row>
    <row r="155" spans="1:8" customFormat="1" ht="13.5" thickBot="1" x14ac:dyDescent="0.25">
      <c r="A155" s="1"/>
      <c r="B155" s="1"/>
      <c r="C155" s="1"/>
      <c r="D155" s="1"/>
      <c r="E155" s="1"/>
      <c r="F155" s="1"/>
      <c r="G155" s="1"/>
      <c r="H155" s="1"/>
    </row>
    <row r="156" spans="1:8" customFormat="1" x14ac:dyDescent="0.2">
      <c r="A156" s="82" t="s">
        <v>192</v>
      </c>
      <c r="B156" s="82" t="s">
        <v>110</v>
      </c>
      <c r="C156" s="82" t="s">
        <v>126</v>
      </c>
      <c r="D156" s="1"/>
      <c r="E156" s="1"/>
      <c r="F156" s="1"/>
      <c r="G156" s="1"/>
      <c r="H156" s="1"/>
    </row>
    <row r="157" spans="1:8" customFormat="1" x14ac:dyDescent="0.2">
      <c r="A157" s="78"/>
      <c r="B157" s="78" t="s">
        <v>110</v>
      </c>
      <c r="C157" s="78" t="s">
        <v>126</v>
      </c>
      <c r="D157" s="1"/>
      <c r="E157" s="1"/>
      <c r="F157" s="1"/>
      <c r="G157" s="1"/>
      <c r="H157" s="1"/>
    </row>
    <row r="158" spans="1:8" customFormat="1" ht="13.5" thickBot="1" x14ac:dyDescent="0.25">
      <c r="A158" s="38" t="s">
        <v>14</v>
      </c>
      <c r="B158" s="45">
        <v>7521</v>
      </c>
      <c r="C158" s="51">
        <v>7020491</v>
      </c>
      <c r="D158" s="1"/>
      <c r="E158" s="1"/>
      <c r="F158" s="1"/>
      <c r="G158" s="1"/>
      <c r="H158" s="1"/>
    </row>
    <row r="159" spans="1:8" customFormat="1" ht="13.5" thickBot="1" x14ac:dyDescent="0.25">
      <c r="A159" s="38" t="s">
        <v>8</v>
      </c>
      <c r="B159" s="45">
        <v>1421</v>
      </c>
      <c r="C159" s="51">
        <v>4470279</v>
      </c>
      <c r="D159" s="1"/>
      <c r="E159" s="1"/>
      <c r="F159" s="1"/>
      <c r="G159" s="1"/>
      <c r="H159" s="1"/>
    </row>
    <row r="160" spans="1:8" customFormat="1" ht="13.5" thickBot="1" x14ac:dyDescent="0.25">
      <c r="A160" s="38" t="s">
        <v>15</v>
      </c>
      <c r="B160" s="45">
        <v>103</v>
      </c>
      <c r="C160" s="51">
        <v>380319</v>
      </c>
      <c r="D160" s="1"/>
      <c r="E160" s="1"/>
      <c r="F160" s="1"/>
      <c r="G160" s="1"/>
      <c r="H160" s="1"/>
    </row>
    <row r="161" spans="1:11" customFormat="1" ht="13.5" thickBot="1" x14ac:dyDescent="0.25">
      <c r="A161" s="38" t="s">
        <v>5</v>
      </c>
      <c r="B161" s="45">
        <v>120</v>
      </c>
      <c r="C161" s="51">
        <v>470566</v>
      </c>
      <c r="D161" s="1"/>
      <c r="E161" s="1"/>
      <c r="F161" s="1"/>
      <c r="G161" s="1"/>
      <c r="H161" s="1"/>
    </row>
    <row r="162" spans="1:11" customFormat="1" ht="13.5" thickBot="1" x14ac:dyDescent="0.25">
      <c r="A162" s="38" t="s">
        <v>11</v>
      </c>
      <c r="B162" s="45">
        <v>5999</v>
      </c>
      <c r="C162" s="51">
        <v>7125102</v>
      </c>
      <c r="D162" s="1"/>
      <c r="E162" s="1"/>
      <c r="F162" s="1"/>
      <c r="G162" s="1"/>
      <c r="H162" s="1"/>
    </row>
    <row r="163" spans="1:11" customFormat="1" ht="13.5" thickBot="1" x14ac:dyDescent="0.25">
      <c r="A163" s="38" t="s">
        <v>10</v>
      </c>
      <c r="B163" s="45">
        <v>5587</v>
      </c>
      <c r="C163" s="51">
        <v>8386099</v>
      </c>
      <c r="D163" s="1"/>
      <c r="E163" s="1"/>
      <c r="F163" s="1"/>
      <c r="G163" s="1"/>
      <c r="H163" s="1"/>
    </row>
    <row r="164" spans="1:11" customFormat="1" ht="13.5" thickBot="1" x14ac:dyDescent="0.25">
      <c r="A164" s="38" t="s">
        <v>9</v>
      </c>
      <c r="B164" s="45">
        <v>1404</v>
      </c>
      <c r="C164" s="51">
        <v>2910870</v>
      </c>
      <c r="D164" s="1"/>
      <c r="E164" s="1"/>
      <c r="F164" s="1"/>
      <c r="G164" s="1"/>
      <c r="H164" s="1"/>
    </row>
    <row r="165" spans="1:11" customFormat="1" ht="13.5" thickBot="1" x14ac:dyDescent="0.25">
      <c r="A165" s="38" t="s">
        <v>17</v>
      </c>
      <c r="B165" s="45">
        <v>794</v>
      </c>
      <c r="C165" s="51">
        <v>588740</v>
      </c>
      <c r="D165" s="1"/>
      <c r="E165" s="1"/>
      <c r="F165" s="1"/>
      <c r="G165" s="1"/>
      <c r="H165" s="1"/>
    </row>
    <row r="166" spans="1:11" customFormat="1" ht="13.5" thickBot="1" x14ac:dyDescent="0.25">
      <c r="A166" s="38" t="s">
        <v>18</v>
      </c>
      <c r="B166" s="45">
        <v>251</v>
      </c>
      <c r="C166" s="51">
        <v>963827</v>
      </c>
      <c r="D166" s="1"/>
      <c r="E166" s="1"/>
      <c r="F166" s="1"/>
      <c r="G166" s="1"/>
      <c r="H166" s="1"/>
    </row>
    <row r="167" spans="1:11" customFormat="1" ht="13.5" thickBot="1" x14ac:dyDescent="0.25">
      <c r="A167" s="38" t="s">
        <v>12</v>
      </c>
      <c r="B167" s="45">
        <v>1013</v>
      </c>
      <c r="C167" s="51">
        <v>1909701</v>
      </c>
      <c r="D167" s="1"/>
      <c r="E167" s="1"/>
      <c r="F167" s="1"/>
      <c r="G167" s="1"/>
      <c r="H167" s="1"/>
    </row>
    <row r="168" spans="1:11" customFormat="1" ht="13.5" thickBot="1" x14ac:dyDescent="0.25">
      <c r="A168" s="38" t="s">
        <v>13</v>
      </c>
      <c r="B168" s="45">
        <v>4006</v>
      </c>
      <c r="C168" s="51">
        <v>3606975.84</v>
      </c>
      <c r="D168" s="1"/>
      <c r="E168" s="1"/>
      <c r="F168" s="1"/>
      <c r="G168" s="1"/>
      <c r="H168" s="1"/>
    </row>
    <row r="169" spans="1:11" customFormat="1" ht="13.5" thickBot="1" x14ac:dyDescent="0.25">
      <c r="A169" s="38" t="s">
        <v>4</v>
      </c>
      <c r="B169" s="45">
        <v>784</v>
      </c>
      <c r="C169" s="51">
        <v>2779020</v>
      </c>
      <c r="D169" s="1"/>
      <c r="E169" s="1"/>
      <c r="F169" s="1"/>
      <c r="G169" s="1"/>
      <c r="H169" s="1"/>
    </row>
    <row r="170" spans="1:11" customFormat="1" ht="13.5" thickBot="1" x14ac:dyDescent="0.25">
      <c r="A170" s="38" t="s">
        <v>19</v>
      </c>
      <c r="B170" s="45">
        <v>2068</v>
      </c>
      <c r="C170" s="51">
        <v>382738</v>
      </c>
      <c r="D170" s="1"/>
      <c r="E170" s="1"/>
      <c r="F170" s="1"/>
      <c r="G170" s="1"/>
      <c r="H170" s="1"/>
    </row>
    <row r="171" spans="1:11" customFormat="1" ht="13.5" thickBot="1" x14ac:dyDescent="0.25">
      <c r="A171" s="38" t="s">
        <v>7</v>
      </c>
      <c r="B171" s="45">
        <v>227</v>
      </c>
      <c r="C171" s="51">
        <v>502438</v>
      </c>
      <c r="D171" s="1"/>
      <c r="E171" s="1"/>
      <c r="F171" s="1"/>
      <c r="G171" s="1"/>
      <c r="H171" s="1"/>
    </row>
    <row r="172" spans="1:11" customFormat="1" ht="13.5" thickBot="1" x14ac:dyDescent="0.25">
      <c r="A172" s="38" t="s">
        <v>6</v>
      </c>
      <c r="B172" s="45">
        <v>181</v>
      </c>
      <c r="C172" s="51">
        <v>542009</v>
      </c>
      <c r="D172" s="1"/>
      <c r="E172" s="1"/>
      <c r="F172" s="1"/>
      <c r="G172" s="1"/>
      <c r="H172" s="1"/>
    </row>
    <row r="173" spans="1:11" customFormat="1" ht="13.5" thickBot="1" x14ac:dyDescent="0.25">
      <c r="A173" s="38" t="s">
        <v>20</v>
      </c>
      <c r="B173" s="45">
        <v>109</v>
      </c>
      <c r="C173" s="51">
        <v>1019366</v>
      </c>
      <c r="D173" s="1"/>
      <c r="E173" s="1"/>
      <c r="F173" s="1"/>
      <c r="G173" s="1"/>
      <c r="H173" s="1"/>
    </row>
    <row r="174" spans="1:11" customFormat="1" ht="13.5" thickBot="1" x14ac:dyDescent="0.25">
      <c r="A174" s="38" t="s">
        <v>21</v>
      </c>
      <c r="B174" s="45">
        <v>1229</v>
      </c>
      <c r="C174" s="51">
        <v>741489</v>
      </c>
      <c r="D174" s="1"/>
      <c r="E174" s="1"/>
      <c r="F174" s="1"/>
      <c r="G174" s="1"/>
      <c r="H174" s="1"/>
    </row>
    <row r="175" spans="1:11" customFormat="1" ht="13.5" thickBot="1" x14ac:dyDescent="0.25">
      <c r="A175" s="38"/>
      <c r="B175" s="45"/>
      <c r="C175" s="51"/>
      <c r="D175" s="1"/>
      <c r="E175" s="1"/>
      <c r="F175" s="1"/>
      <c r="G175" s="1"/>
      <c r="H175" s="1"/>
    </row>
    <row r="176" spans="1:11" customFormat="1" x14ac:dyDescent="0.2">
      <c r="A176" s="33" t="s">
        <v>3</v>
      </c>
      <c r="B176" s="34">
        <v>32817</v>
      </c>
      <c r="C176" s="46">
        <v>43800029.840000004</v>
      </c>
      <c r="D176" s="1"/>
      <c r="E176" s="1"/>
      <c r="F176" s="1"/>
      <c r="G176" s="1"/>
      <c r="H176" s="1"/>
      <c r="I176" s="4"/>
      <c r="J176" s="4"/>
      <c r="K176" s="4"/>
    </row>
  </sheetData>
  <mergeCells count="19">
    <mergeCell ref="E36:E37"/>
    <mergeCell ref="F36:F37"/>
    <mergeCell ref="A5:A6"/>
    <mergeCell ref="B5:C5"/>
    <mergeCell ref="A11:A12"/>
    <mergeCell ref="B11:B12"/>
    <mergeCell ref="A36:A37"/>
    <mergeCell ref="B36:B37"/>
    <mergeCell ref="C36:C37"/>
    <mergeCell ref="D36:D37"/>
    <mergeCell ref="A76:A77"/>
    <mergeCell ref="B76:B77"/>
    <mergeCell ref="C76:C77"/>
    <mergeCell ref="D76:D77"/>
    <mergeCell ref="A156:A157"/>
    <mergeCell ref="B156:B157"/>
    <mergeCell ref="C156:C157"/>
    <mergeCell ref="A100:A101"/>
    <mergeCell ref="D100:D101"/>
  </mergeCells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97" max="7" man="1"/>
    <brk id="1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view="pageBreakPreview" zoomScale="115" zoomScaleNormal="75" zoomScaleSheetLayoutView="115" workbookViewId="0">
      <selection sqref="A1:XFD1"/>
    </sheetView>
  </sheetViews>
  <sheetFormatPr baseColWidth="10" defaultColWidth="11.42578125" defaultRowHeight="12.75" x14ac:dyDescent="0.2"/>
  <cols>
    <col min="1" max="1" width="27.28515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369</v>
      </c>
      <c r="I1" s="56"/>
      <c r="J1" s="56"/>
      <c r="K1" s="56"/>
      <c r="L1" s="56"/>
      <c r="M1" s="56"/>
      <c r="N1" s="56"/>
      <c r="O1" s="56"/>
    </row>
    <row r="2" spans="1:15" s="54" customFormat="1" ht="18" x14ac:dyDescent="0.25">
      <c r="I2" s="56"/>
      <c r="J2" s="56"/>
      <c r="K2" s="56"/>
      <c r="L2" s="56"/>
      <c r="M2" s="56"/>
      <c r="N2" s="56"/>
      <c r="O2" s="56"/>
    </row>
    <row r="3" spans="1:15" s="58" customFormat="1" ht="15" x14ac:dyDescent="0.25">
      <c r="A3" s="87" t="s">
        <v>251</v>
      </c>
      <c r="B3" s="87"/>
      <c r="C3" s="87"/>
      <c r="D3" s="87"/>
      <c r="E3" s="1"/>
      <c r="F3" s="1"/>
      <c r="H3" s="4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823187</v>
      </c>
      <c r="C7" s="32">
        <v>929297</v>
      </c>
      <c r="D7" s="19"/>
    </row>
    <row r="8" spans="1:15" s="1" customFormat="1" ht="12.75" customHeight="1" thickBot="1" x14ac:dyDescent="0.25">
      <c r="A8" s="30" t="s">
        <v>36</v>
      </c>
      <c r="B8" s="31">
        <v>21046719.57</v>
      </c>
      <c r="C8" s="32"/>
      <c r="D8" s="19"/>
      <c r="H8" s="23"/>
    </row>
    <row r="9" spans="1:15" s="1" customFormat="1" ht="15.6" customHeight="1" x14ac:dyDescent="0.2">
      <c r="A9" s="13"/>
      <c r="B9" s="4"/>
      <c r="C9" s="4"/>
      <c r="D9" s="4"/>
      <c r="E9" s="4"/>
    </row>
    <row r="11" spans="1:15" ht="12.75" customHeight="1" x14ac:dyDescent="0.2">
      <c r="A11" s="78" t="s">
        <v>192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50</v>
      </c>
      <c r="B13" s="36">
        <v>252255</v>
      </c>
    </row>
    <row r="14" spans="1:15" ht="13.5" thickBot="1" x14ac:dyDescent="0.25">
      <c r="A14" s="30" t="s">
        <v>43</v>
      </c>
      <c r="B14" s="36">
        <v>50044</v>
      </c>
    </row>
    <row r="15" spans="1:15" ht="13.5" thickBot="1" x14ac:dyDescent="0.25">
      <c r="A15" s="30" t="s">
        <v>51</v>
      </c>
      <c r="B15" s="36">
        <v>15256</v>
      </c>
    </row>
    <row r="16" spans="1:15" ht="13.5" thickBot="1" x14ac:dyDescent="0.25">
      <c r="A16" s="30" t="s">
        <v>40</v>
      </c>
      <c r="B16" s="36">
        <v>10208</v>
      </c>
    </row>
    <row r="17" spans="1:2" ht="13.5" thickBot="1" x14ac:dyDescent="0.25">
      <c r="A17" s="30" t="s">
        <v>46</v>
      </c>
      <c r="B17" s="36">
        <v>106406</v>
      </c>
    </row>
    <row r="18" spans="1:2" ht="13.5" thickBot="1" x14ac:dyDescent="0.25">
      <c r="A18" s="30" t="s">
        <v>45</v>
      </c>
      <c r="B18" s="36">
        <v>90827</v>
      </c>
    </row>
    <row r="19" spans="1:2" ht="13.5" thickBot="1" x14ac:dyDescent="0.25">
      <c r="A19" s="30" t="s">
        <v>44</v>
      </c>
      <c r="B19" s="36">
        <v>42087</v>
      </c>
    </row>
    <row r="20" spans="1:2" ht="13.5" thickBot="1" x14ac:dyDescent="0.25">
      <c r="A20" s="30" t="s">
        <v>188</v>
      </c>
      <c r="B20" s="36">
        <v>14389</v>
      </c>
    </row>
    <row r="21" spans="1:2" ht="13.5" thickBot="1" x14ac:dyDescent="0.25">
      <c r="A21" s="30" t="s">
        <v>196</v>
      </c>
      <c r="B21" s="36">
        <v>23387</v>
      </c>
    </row>
    <row r="22" spans="1:2" ht="13.5" thickBot="1" x14ac:dyDescent="0.25">
      <c r="A22" s="30" t="s">
        <v>189</v>
      </c>
      <c r="B22" s="36">
        <v>42734</v>
      </c>
    </row>
    <row r="23" spans="1:2" ht="13.5" thickBot="1" x14ac:dyDescent="0.25">
      <c r="A23" s="30" t="s">
        <v>49</v>
      </c>
      <c r="B23" s="36">
        <v>40684</v>
      </c>
    </row>
    <row r="24" spans="1:2" ht="13.5" thickBot="1" x14ac:dyDescent="0.25">
      <c r="A24" s="30" t="s">
        <v>190</v>
      </c>
      <c r="B24" s="36">
        <v>42606</v>
      </c>
    </row>
    <row r="25" spans="1:2" ht="13.5" thickBot="1" x14ac:dyDescent="0.25">
      <c r="A25" s="30" t="s">
        <v>187</v>
      </c>
      <c r="B25" s="36">
        <v>12420</v>
      </c>
    </row>
    <row r="26" spans="1:2" ht="13.5" thickBot="1" x14ac:dyDescent="0.25">
      <c r="A26" s="30" t="s">
        <v>42</v>
      </c>
      <c r="B26" s="36">
        <v>8205</v>
      </c>
    </row>
    <row r="27" spans="1:2" ht="13.5" thickBot="1" x14ac:dyDescent="0.25">
      <c r="A27" s="30" t="s">
        <v>41</v>
      </c>
      <c r="B27" s="36">
        <v>36658</v>
      </c>
    </row>
    <row r="28" spans="1:2" ht="13.5" thickBot="1" x14ac:dyDescent="0.25">
      <c r="A28" s="30" t="s">
        <v>39</v>
      </c>
      <c r="B28" s="36">
        <v>7541</v>
      </c>
    </row>
    <row r="29" spans="1:2" ht="13.5" thickBot="1" x14ac:dyDescent="0.25">
      <c r="A29" s="30" t="s">
        <v>48</v>
      </c>
      <c r="B29" s="36">
        <v>13342</v>
      </c>
    </row>
    <row r="30" spans="1:2" ht="13.5" thickBot="1" x14ac:dyDescent="0.25">
      <c r="A30" s="30" t="s">
        <v>248</v>
      </c>
      <c r="B30" s="35">
        <v>14138</v>
      </c>
    </row>
    <row r="31" spans="1:2" x14ac:dyDescent="0.2">
      <c r="A31" s="33" t="s">
        <v>3</v>
      </c>
      <c r="B31" s="34">
        <f>SUM(B13:B30)</f>
        <v>823187</v>
      </c>
    </row>
    <row r="34" spans="1:11" s="58" customFormat="1" ht="15" x14ac:dyDescent="0.25">
      <c r="A34" s="62" t="s">
        <v>252</v>
      </c>
      <c r="B34" s="62"/>
      <c r="C34" s="62"/>
      <c r="D34" s="62"/>
      <c r="E34" s="62"/>
      <c r="F34" s="4"/>
    </row>
    <row r="35" spans="1:11" s="8" customFormat="1" ht="13.5" thickBot="1" x14ac:dyDescent="0.25">
      <c r="A35" s="14"/>
      <c r="B35" s="14"/>
      <c r="C35" s="14"/>
      <c r="D35" s="14"/>
      <c r="E35" s="14"/>
      <c r="F35" s="14"/>
    </row>
    <row r="36" spans="1:11" s="1" customFormat="1" ht="15" customHeight="1" x14ac:dyDescent="0.2">
      <c r="A36" s="78" t="s">
        <v>22</v>
      </c>
      <c r="B36" s="78" t="s">
        <v>71</v>
      </c>
      <c r="C36" s="78" t="s">
        <v>241</v>
      </c>
      <c r="D36" s="78" t="s">
        <v>249</v>
      </c>
      <c r="E36" s="78" t="s">
        <v>243</v>
      </c>
      <c r="F36" s="78" t="s">
        <v>250</v>
      </c>
    </row>
    <row r="37" spans="1:11" s="1" customFormat="1" ht="25.9" customHeight="1" x14ac:dyDescent="0.2">
      <c r="A37" s="78"/>
      <c r="B37" s="78"/>
      <c r="C37" s="78"/>
      <c r="D37" s="78"/>
      <c r="E37" s="78"/>
      <c r="F37" s="78"/>
    </row>
    <row r="38" spans="1:11" s="1" customFormat="1" ht="13.15" customHeight="1" x14ac:dyDescent="0.2">
      <c r="A38" s="37" t="s">
        <v>74</v>
      </c>
      <c r="B38" s="37"/>
      <c r="C38" s="37"/>
      <c r="D38" s="37"/>
      <c r="E38" s="37"/>
      <c r="F38" s="37"/>
      <c r="G38" s="2"/>
    </row>
    <row r="39" spans="1:11" s="1" customFormat="1" ht="13.5" thickBot="1" x14ac:dyDescent="0.25">
      <c r="A39" s="38" t="s">
        <v>80</v>
      </c>
      <c r="B39" s="39">
        <v>500</v>
      </c>
      <c r="C39" s="40">
        <v>45</v>
      </c>
      <c r="D39" s="39">
        <v>22500</v>
      </c>
      <c r="E39" s="40"/>
      <c r="F39" s="39"/>
      <c r="G39" s="2"/>
    </row>
    <row r="40" spans="1:11" s="1" customFormat="1" ht="13.5" thickBot="1" x14ac:dyDescent="0.25">
      <c r="A40" s="38" t="s">
        <v>211</v>
      </c>
      <c r="B40" s="39">
        <v>1712</v>
      </c>
      <c r="C40" s="40"/>
      <c r="D40" s="39"/>
      <c r="E40" s="40"/>
      <c r="F40" s="39"/>
      <c r="G40" s="2"/>
    </row>
    <row r="41" spans="1:11" s="1" customFormat="1" ht="13.5" thickBot="1" x14ac:dyDescent="0.25">
      <c r="A41" s="38" t="s">
        <v>111</v>
      </c>
      <c r="B41" s="39">
        <v>8686</v>
      </c>
      <c r="C41" s="40">
        <v>45</v>
      </c>
      <c r="D41" s="39">
        <v>390870</v>
      </c>
      <c r="E41" s="40">
        <v>45</v>
      </c>
      <c r="F41" s="39">
        <v>390870</v>
      </c>
      <c r="G41" s="2"/>
      <c r="H41" s="23"/>
      <c r="I41" s="23"/>
      <c r="J41" s="23"/>
      <c r="K41" s="23"/>
    </row>
    <row r="42" spans="1:11" s="1" customFormat="1" ht="13.5" thickBot="1" x14ac:dyDescent="0.25">
      <c r="A42" s="38" t="s">
        <v>101</v>
      </c>
      <c r="B42" s="39">
        <v>182458</v>
      </c>
      <c r="C42" s="40">
        <v>90</v>
      </c>
      <c r="D42" s="39">
        <v>16421220</v>
      </c>
      <c r="E42" s="40">
        <v>180</v>
      </c>
      <c r="F42" s="39">
        <v>32842440</v>
      </c>
      <c r="G42" s="2"/>
      <c r="H42" s="23"/>
      <c r="I42" s="23"/>
      <c r="J42" s="23"/>
      <c r="K42" s="23"/>
    </row>
    <row r="43" spans="1:11" s="1" customFormat="1" ht="13.5" thickBot="1" x14ac:dyDescent="0.25">
      <c r="A43" s="38" t="s">
        <v>76</v>
      </c>
      <c r="B43" s="39">
        <v>58175</v>
      </c>
      <c r="C43" s="40">
        <v>22</v>
      </c>
      <c r="D43" s="39">
        <v>1279850</v>
      </c>
      <c r="E43" s="40">
        <v>62</v>
      </c>
      <c r="F43" s="39">
        <v>3606850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78</v>
      </c>
      <c r="B44" s="39">
        <v>23139</v>
      </c>
      <c r="C44" s="40">
        <v>51</v>
      </c>
      <c r="D44" s="39">
        <v>1180089</v>
      </c>
      <c r="E44" s="40">
        <v>100</v>
      </c>
      <c r="F44" s="39">
        <v>2313900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104</v>
      </c>
      <c r="B45" s="39">
        <v>354648</v>
      </c>
      <c r="C45" s="40">
        <v>50</v>
      </c>
      <c r="D45" s="39">
        <v>17732400</v>
      </c>
      <c r="E45" s="40">
        <v>50</v>
      </c>
      <c r="F45" s="39">
        <v>17732400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169</v>
      </c>
      <c r="B46" s="39">
        <v>129</v>
      </c>
      <c r="C46" s="40"/>
      <c r="D46" s="39"/>
      <c r="E46" s="40"/>
      <c r="F46" s="39"/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81</v>
      </c>
      <c r="B47" s="39">
        <v>12264</v>
      </c>
      <c r="C47" s="40">
        <v>35</v>
      </c>
      <c r="D47" s="39">
        <v>429240</v>
      </c>
      <c r="E47" s="40">
        <v>19</v>
      </c>
      <c r="F47" s="39">
        <v>233016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79</v>
      </c>
      <c r="B48" s="39">
        <v>1774</v>
      </c>
      <c r="C48" s="40"/>
      <c r="D48" s="39"/>
      <c r="E48" s="40"/>
      <c r="F48" s="39"/>
      <c r="G48" s="2"/>
      <c r="H48" s="23"/>
      <c r="I48" s="23"/>
      <c r="J48" s="23"/>
      <c r="K48" s="23"/>
    </row>
    <row r="49" spans="1:11" s="1" customFormat="1" ht="13.5" thickBot="1" x14ac:dyDescent="0.25">
      <c r="A49" s="43" t="s">
        <v>66</v>
      </c>
      <c r="B49" s="41">
        <v>643485</v>
      </c>
      <c r="C49" s="41"/>
      <c r="D49" s="41">
        <v>37456169</v>
      </c>
      <c r="E49" s="41"/>
      <c r="F49" s="41">
        <v>57119476</v>
      </c>
      <c r="G49" s="2"/>
      <c r="H49" s="23"/>
      <c r="I49" s="23"/>
      <c r="J49" s="23"/>
      <c r="K49" s="23"/>
    </row>
    <row r="50" spans="1:11" s="1" customFormat="1" x14ac:dyDescent="0.2">
      <c r="A50" s="61"/>
      <c r="B50" s="60"/>
      <c r="C50" s="60"/>
      <c r="D50" s="60"/>
      <c r="E50" s="60"/>
      <c r="F50" s="60"/>
      <c r="G50" s="2"/>
      <c r="H50" s="23"/>
      <c r="I50" s="23"/>
      <c r="J50" s="23"/>
      <c r="K50" s="23"/>
    </row>
    <row r="51" spans="1:11" s="1" customFormat="1" x14ac:dyDescent="0.2">
      <c r="A51" s="37" t="s">
        <v>85</v>
      </c>
      <c r="B51" s="37"/>
      <c r="C51" s="37"/>
      <c r="D51" s="37"/>
      <c r="E51" s="37"/>
      <c r="F51" s="37"/>
      <c r="G51" s="2"/>
      <c r="H51" s="23"/>
      <c r="I51" s="23"/>
      <c r="J51" s="23"/>
      <c r="K51" s="23"/>
    </row>
    <row r="52" spans="1:11" s="1" customFormat="1" ht="13.5" thickBot="1" x14ac:dyDescent="0.25">
      <c r="A52" s="38" t="s">
        <v>103</v>
      </c>
      <c r="B52" s="39">
        <v>6023123</v>
      </c>
      <c r="C52" s="40">
        <v>1.5</v>
      </c>
      <c r="D52" s="39">
        <v>9034684.5</v>
      </c>
      <c r="E52" s="40">
        <v>3.5</v>
      </c>
      <c r="F52" s="39">
        <v>21080930.5</v>
      </c>
      <c r="G52" s="2"/>
      <c r="H52" s="23"/>
      <c r="I52" s="23"/>
      <c r="J52" s="23"/>
      <c r="K52" s="23"/>
    </row>
    <row r="53" spans="1:11" s="1" customFormat="1" ht="13.5" thickBot="1" x14ac:dyDescent="0.25">
      <c r="A53" s="38" t="s">
        <v>105</v>
      </c>
      <c r="B53" s="39">
        <v>743959</v>
      </c>
      <c r="C53" s="40">
        <v>2.5</v>
      </c>
      <c r="D53" s="39">
        <v>1859897.5</v>
      </c>
      <c r="E53" s="40">
        <v>5.5</v>
      </c>
      <c r="F53" s="39">
        <v>4091774.5</v>
      </c>
      <c r="G53" s="2"/>
      <c r="H53" s="23"/>
      <c r="I53" s="23"/>
      <c r="J53" s="23"/>
      <c r="K53" s="23"/>
    </row>
    <row r="54" spans="1:11" s="1" customFormat="1" ht="13.5" thickBot="1" x14ac:dyDescent="0.25">
      <c r="A54" s="38" t="s">
        <v>88</v>
      </c>
      <c r="B54" s="39">
        <v>248537</v>
      </c>
      <c r="C54" s="40">
        <v>5</v>
      </c>
      <c r="D54" s="39">
        <v>1242685</v>
      </c>
      <c r="E54" s="40"/>
      <c r="F54" s="39"/>
      <c r="G54" s="2"/>
      <c r="H54" s="23"/>
      <c r="I54" s="23"/>
      <c r="J54" s="23"/>
      <c r="K54" s="23"/>
    </row>
    <row r="55" spans="1:11" s="1" customFormat="1" ht="13.5" thickBot="1" x14ac:dyDescent="0.25">
      <c r="A55" s="43" t="s">
        <v>67</v>
      </c>
      <c r="B55" s="41">
        <v>7015619</v>
      </c>
      <c r="C55" s="41"/>
      <c r="D55" s="41">
        <v>12137267</v>
      </c>
      <c r="E55" s="41"/>
      <c r="F55" s="41">
        <v>25172705</v>
      </c>
      <c r="G55" s="2"/>
      <c r="H55" s="23"/>
      <c r="I55" s="23"/>
      <c r="J55" s="23"/>
      <c r="K55" s="23"/>
    </row>
    <row r="56" spans="1:11" s="1" customFormat="1" x14ac:dyDescent="0.2">
      <c r="A56" s="59"/>
      <c r="B56" s="60"/>
      <c r="C56" s="60"/>
      <c r="D56" s="60"/>
      <c r="E56" s="60"/>
      <c r="F56" s="60"/>
      <c r="G56" s="2"/>
      <c r="H56" s="23"/>
      <c r="I56" s="23"/>
      <c r="J56" s="23"/>
      <c r="K56" s="23"/>
    </row>
    <row r="57" spans="1:11" s="1" customFormat="1" x14ac:dyDescent="0.2">
      <c r="A57" s="37" t="s">
        <v>89</v>
      </c>
      <c r="B57" s="37"/>
      <c r="C57" s="37"/>
      <c r="D57" s="37"/>
      <c r="E57" s="37"/>
      <c r="F57" s="37"/>
      <c r="G57" s="2"/>
      <c r="H57" s="23"/>
      <c r="I57" s="23"/>
      <c r="J57" s="23"/>
      <c r="K57" s="23"/>
    </row>
    <row r="58" spans="1:11" s="1" customFormat="1" ht="13.5" thickBot="1" x14ac:dyDescent="0.25">
      <c r="A58" s="38" t="s">
        <v>91</v>
      </c>
      <c r="B58" s="39">
        <v>259810</v>
      </c>
      <c r="C58" s="40">
        <v>1</v>
      </c>
      <c r="D58" s="39">
        <v>259810</v>
      </c>
      <c r="E58" s="40">
        <v>8</v>
      </c>
      <c r="F58" s="39">
        <v>2078480</v>
      </c>
      <c r="G58" s="2"/>
      <c r="H58" s="23"/>
      <c r="I58" s="23"/>
      <c r="J58" s="23"/>
      <c r="K58" s="23"/>
    </row>
    <row r="59" spans="1:11" s="1" customFormat="1" ht="13.5" thickBot="1" x14ac:dyDescent="0.25">
      <c r="A59" s="38" t="s">
        <v>170</v>
      </c>
      <c r="B59" s="39">
        <v>9991</v>
      </c>
      <c r="C59" s="40">
        <v>0.2</v>
      </c>
      <c r="D59" s="39">
        <v>1998.2</v>
      </c>
      <c r="E59" s="40"/>
      <c r="F59" s="39"/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132</v>
      </c>
      <c r="B60" s="39">
        <v>90900</v>
      </c>
      <c r="C60" s="40">
        <v>0.3</v>
      </c>
      <c r="D60" s="39">
        <v>27270</v>
      </c>
      <c r="E60" s="40">
        <v>2.25</v>
      </c>
      <c r="F60" s="39">
        <v>204525</v>
      </c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102</v>
      </c>
      <c r="B61" s="39">
        <v>1119310</v>
      </c>
      <c r="C61" s="40">
        <v>0.11</v>
      </c>
      <c r="D61" s="39">
        <v>123124.1</v>
      </c>
      <c r="E61" s="40">
        <v>1.5</v>
      </c>
      <c r="F61" s="39">
        <v>1678965</v>
      </c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92</v>
      </c>
      <c r="B62" s="39">
        <v>457590</v>
      </c>
      <c r="C62" s="40"/>
      <c r="D62" s="39">
        <v>0</v>
      </c>
      <c r="E62" s="40"/>
      <c r="F62" s="39"/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93</v>
      </c>
      <c r="B63" s="39">
        <v>298623</v>
      </c>
      <c r="C63" s="40">
        <v>0.09</v>
      </c>
      <c r="D63" s="39">
        <v>26876.07</v>
      </c>
      <c r="E63" s="40">
        <v>0.5</v>
      </c>
      <c r="F63" s="39">
        <v>149311.5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94</v>
      </c>
      <c r="B64" s="39">
        <v>103964</v>
      </c>
      <c r="C64" s="40">
        <v>1.2</v>
      </c>
      <c r="D64" s="39">
        <v>124756.79999999999</v>
      </c>
      <c r="E64" s="40">
        <v>2.25</v>
      </c>
      <c r="F64" s="39">
        <v>233919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90</v>
      </c>
      <c r="B65" s="39">
        <v>2739166</v>
      </c>
      <c r="C65" s="40">
        <v>0.5</v>
      </c>
      <c r="D65" s="39">
        <v>1369583</v>
      </c>
      <c r="E65" s="40">
        <v>1.3</v>
      </c>
      <c r="F65" s="39">
        <v>3560915.8000000003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107</v>
      </c>
      <c r="B66" s="39">
        <v>2702038</v>
      </c>
      <c r="C66" s="40">
        <v>0.45</v>
      </c>
      <c r="D66" s="39">
        <v>1215917.1000000001</v>
      </c>
      <c r="E66" s="40">
        <v>2.2000000000000002</v>
      </c>
      <c r="F66" s="39">
        <v>5944483.6000000006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171</v>
      </c>
      <c r="B67" s="39">
        <v>890913</v>
      </c>
      <c r="C67" s="40">
        <v>0.12</v>
      </c>
      <c r="D67" s="39">
        <v>106909.56</v>
      </c>
      <c r="E67" s="40">
        <v>1</v>
      </c>
      <c r="F67" s="39">
        <v>890913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96</v>
      </c>
      <c r="B68" s="39">
        <v>5484845</v>
      </c>
      <c r="C68" s="40">
        <v>0.08</v>
      </c>
      <c r="D68" s="39">
        <v>438787.60000000003</v>
      </c>
      <c r="E68" s="40">
        <v>0.5</v>
      </c>
      <c r="F68" s="39">
        <v>2742422.5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84</v>
      </c>
      <c r="B69" s="39">
        <v>215110</v>
      </c>
      <c r="C69" s="40"/>
      <c r="D69" s="39"/>
      <c r="E69" s="40"/>
      <c r="F69" s="39"/>
      <c r="G69" s="2"/>
      <c r="H69" s="23"/>
      <c r="I69" s="23"/>
      <c r="J69" s="23"/>
      <c r="K69" s="23"/>
    </row>
    <row r="70" spans="1:11" s="1" customFormat="1" ht="13.5" thickBot="1" x14ac:dyDescent="0.25">
      <c r="A70" s="43" t="s">
        <v>68</v>
      </c>
      <c r="B70" s="41">
        <v>14372260</v>
      </c>
      <c r="C70" s="41"/>
      <c r="D70" s="41">
        <v>3695032.43</v>
      </c>
      <c r="E70" s="41"/>
      <c r="F70" s="41">
        <v>17483935.400000002</v>
      </c>
      <c r="G70" s="2"/>
      <c r="H70" s="23"/>
      <c r="I70" s="23"/>
      <c r="J70" s="23"/>
      <c r="K70" s="23"/>
    </row>
    <row r="71" spans="1:11" s="1" customFormat="1" x14ac:dyDescent="0.2">
      <c r="A71" s="61"/>
      <c r="B71" s="60"/>
      <c r="C71" s="60"/>
      <c r="D71" s="60"/>
      <c r="E71" s="60"/>
      <c r="F71" s="60"/>
      <c r="G71" s="2"/>
      <c r="H71" s="23"/>
      <c r="I71" s="23"/>
      <c r="J71" s="23"/>
      <c r="K71" s="23"/>
    </row>
    <row r="72" spans="1:11" s="1" customFormat="1" x14ac:dyDescent="0.2">
      <c r="A72" s="33" t="s">
        <v>2</v>
      </c>
      <c r="B72" s="34">
        <v>22031364</v>
      </c>
      <c r="C72" s="33"/>
      <c r="D72" s="34">
        <v>53288468.43</v>
      </c>
      <c r="E72" s="33"/>
      <c r="F72" s="34">
        <v>99776116.400000006</v>
      </c>
      <c r="H72" s="23"/>
      <c r="I72" s="23"/>
      <c r="J72" s="23"/>
      <c r="K72" s="23"/>
    </row>
    <row r="76" spans="1:11" s="1" customFormat="1" ht="15" customHeight="1" x14ac:dyDescent="0.2">
      <c r="A76" s="78" t="s">
        <v>192</v>
      </c>
      <c r="B76" s="78" t="s">
        <v>66</v>
      </c>
      <c r="C76" s="78" t="s">
        <v>67</v>
      </c>
      <c r="D76" s="78" t="s">
        <v>68</v>
      </c>
    </row>
    <row r="77" spans="1:11" s="1" customFormat="1" ht="25.9" customHeight="1" x14ac:dyDescent="0.2">
      <c r="A77" s="78"/>
      <c r="B77" s="78"/>
      <c r="C77" s="78"/>
      <c r="D77" s="78"/>
    </row>
    <row r="78" spans="1:11" s="1" customFormat="1" ht="13.15" customHeight="1" thickBot="1" x14ac:dyDescent="0.25">
      <c r="A78" s="38" t="s">
        <v>50</v>
      </c>
      <c r="B78" s="45">
        <v>125484</v>
      </c>
      <c r="C78" s="45">
        <v>1613154</v>
      </c>
      <c r="D78" s="45">
        <v>4070798</v>
      </c>
    </row>
    <row r="79" spans="1:11" s="1" customFormat="1" ht="13.5" thickBot="1" x14ac:dyDescent="0.25">
      <c r="A79" s="38" t="s">
        <v>43</v>
      </c>
      <c r="B79" s="45">
        <v>66831</v>
      </c>
      <c r="C79" s="45">
        <v>629971</v>
      </c>
      <c r="D79" s="45">
        <v>698255</v>
      </c>
    </row>
    <row r="80" spans="1:11" s="1" customFormat="1" ht="13.5" thickBot="1" x14ac:dyDescent="0.25">
      <c r="A80" s="38" t="s">
        <v>51</v>
      </c>
      <c r="B80" s="45">
        <v>124</v>
      </c>
      <c r="C80" s="45"/>
      <c r="D80" s="45"/>
    </row>
    <row r="81" spans="1:4" s="1" customFormat="1" ht="13.5" thickBot="1" x14ac:dyDescent="0.25">
      <c r="A81" s="38" t="s">
        <v>40</v>
      </c>
      <c r="B81" s="45">
        <v>3045</v>
      </c>
      <c r="C81" s="45">
        <v>1343</v>
      </c>
      <c r="D81" s="45"/>
    </row>
    <row r="82" spans="1:4" s="1" customFormat="1" ht="13.5" thickBot="1" x14ac:dyDescent="0.25">
      <c r="A82" s="38" t="s">
        <v>46</v>
      </c>
      <c r="B82" s="45">
        <v>157317</v>
      </c>
      <c r="C82" s="45">
        <v>2520243</v>
      </c>
      <c r="D82" s="45">
        <v>2809531</v>
      </c>
    </row>
    <row r="83" spans="1:4" s="1" customFormat="1" ht="13.5" thickBot="1" x14ac:dyDescent="0.25">
      <c r="A83" s="38" t="s">
        <v>45</v>
      </c>
      <c r="B83" s="45">
        <v>70385</v>
      </c>
      <c r="C83" s="45">
        <v>437698</v>
      </c>
      <c r="D83" s="45">
        <v>1119076</v>
      </c>
    </row>
    <row r="84" spans="1:4" s="1" customFormat="1" ht="13.5" thickBot="1" x14ac:dyDescent="0.25">
      <c r="A84" s="38" t="s">
        <v>44</v>
      </c>
      <c r="B84" s="45">
        <v>58329</v>
      </c>
      <c r="C84" s="45">
        <v>196746</v>
      </c>
      <c r="D84" s="45">
        <v>1142298</v>
      </c>
    </row>
    <row r="85" spans="1:4" s="1" customFormat="1" ht="13.5" thickBot="1" x14ac:dyDescent="0.25">
      <c r="A85" s="38" t="s">
        <v>188</v>
      </c>
      <c r="B85" s="45">
        <v>10529</v>
      </c>
      <c r="C85" s="45">
        <v>480460</v>
      </c>
      <c r="D85" s="45">
        <v>555309</v>
      </c>
    </row>
    <row r="86" spans="1:4" s="1" customFormat="1" ht="13.5" thickBot="1" x14ac:dyDescent="0.25">
      <c r="A86" s="38" t="s">
        <v>195</v>
      </c>
      <c r="B86" s="45">
        <v>10764</v>
      </c>
      <c r="C86" s="45">
        <v>162800</v>
      </c>
      <c r="D86" s="45">
        <v>212659</v>
      </c>
    </row>
    <row r="87" spans="1:4" s="1" customFormat="1" ht="13.5" thickBot="1" x14ac:dyDescent="0.25">
      <c r="A87" s="38" t="s">
        <v>47</v>
      </c>
      <c r="B87" s="45">
        <v>29094</v>
      </c>
      <c r="C87" s="45">
        <v>443234</v>
      </c>
      <c r="D87" s="45">
        <v>1171291</v>
      </c>
    </row>
    <row r="88" spans="1:4" s="1" customFormat="1" ht="13.5" thickBot="1" x14ac:dyDescent="0.25">
      <c r="A88" s="38" t="s">
        <v>49</v>
      </c>
      <c r="B88" s="45">
        <v>66594</v>
      </c>
      <c r="C88" s="45">
        <v>172129</v>
      </c>
      <c r="D88" s="45">
        <v>1313090</v>
      </c>
    </row>
    <row r="89" spans="1:4" s="1" customFormat="1" ht="13.5" thickBot="1" x14ac:dyDescent="0.25">
      <c r="A89" s="38" t="s">
        <v>38</v>
      </c>
      <c r="B89" s="45">
        <v>21032</v>
      </c>
      <c r="C89" s="45">
        <v>80206</v>
      </c>
      <c r="D89" s="45">
        <v>65219</v>
      </c>
    </row>
    <row r="90" spans="1:4" s="1" customFormat="1" ht="13.5" thickBot="1" x14ac:dyDescent="0.25">
      <c r="A90" s="38" t="s">
        <v>187</v>
      </c>
      <c r="B90" s="45">
        <v>1712</v>
      </c>
      <c r="C90" s="45">
        <v>110586</v>
      </c>
      <c r="D90" s="45">
        <v>940501</v>
      </c>
    </row>
    <row r="91" spans="1:4" s="1" customFormat="1" ht="13.5" thickBot="1" x14ac:dyDescent="0.25">
      <c r="A91" s="38" t="s">
        <v>42</v>
      </c>
      <c r="B91" s="45">
        <v>6194</v>
      </c>
      <c r="C91" s="45">
        <v>108580</v>
      </c>
      <c r="D91" s="45">
        <v>135491</v>
      </c>
    </row>
    <row r="92" spans="1:4" s="1" customFormat="1" ht="13.5" thickBot="1" x14ac:dyDescent="0.25">
      <c r="A92" s="38" t="s">
        <v>41</v>
      </c>
      <c r="B92" s="45">
        <v>8538</v>
      </c>
      <c r="C92" s="45">
        <v>5120</v>
      </c>
      <c r="D92" s="45">
        <v>61831</v>
      </c>
    </row>
    <row r="93" spans="1:4" s="1" customFormat="1" ht="13.5" thickBot="1" x14ac:dyDescent="0.25">
      <c r="A93" s="38" t="s">
        <v>39</v>
      </c>
      <c r="B93" s="45"/>
      <c r="C93" s="45"/>
      <c r="D93" s="45"/>
    </row>
    <row r="94" spans="1:4" s="1" customFormat="1" ht="13.5" thickBot="1" x14ac:dyDescent="0.25">
      <c r="A94" s="38" t="s">
        <v>48</v>
      </c>
      <c r="B94" s="45">
        <v>7513</v>
      </c>
      <c r="C94" s="45">
        <v>53349</v>
      </c>
      <c r="D94" s="45">
        <v>76911</v>
      </c>
    </row>
    <row r="95" spans="1:4" s="1" customFormat="1" ht="13.5" thickBot="1" x14ac:dyDescent="0.25">
      <c r="A95" s="38"/>
      <c r="B95" s="45"/>
      <c r="C95" s="45"/>
      <c r="D95" s="45"/>
    </row>
    <row r="96" spans="1:4" s="1" customFormat="1" x14ac:dyDescent="0.2">
      <c r="A96" s="33" t="s">
        <v>3</v>
      </c>
      <c r="B96" s="34">
        <f>SUM(B78:B95)</f>
        <v>643485</v>
      </c>
      <c r="C96" s="46">
        <f>SUM(C78:C95)</f>
        <v>7015619</v>
      </c>
      <c r="D96" s="34">
        <f>SUM(D78:D95)</f>
        <v>14372260</v>
      </c>
    </row>
    <row r="97" spans="1:11" x14ac:dyDescent="0.2">
      <c r="F97" s="1"/>
      <c r="G97" s="1"/>
      <c r="H97" s="1"/>
      <c r="I97"/>
      <c r="J97"/>
      <c r="K97"/>
    </row>
    <row r="98" spans="1:11" s="58" customFormat="1" ht="15" x14ac:dyDescent="0.25">
      <c r="A98" s="87" t="s">
        <v>253</v>
      </c>
      <c r="B98" s="87"/>
      <c r="C98" s="87"/>
      <c r="D98" s="87"/>
      <c r="E98" s="4"/>
      <c r="F98" s="1"/>
      <c r="G98" s="1"/>
      <c r="H98" s="1"/>
    </row>
    <row r="99" spans="1:11" customFormat="1" ht="13.5" thickBot="1" x14ac:dyDescent="0.25">
      <c r="A99" s="4"/>
      <c r="B99" s="4"/>
      <c r="C99" s="4"/>
      <c r="D99" s="4"/>
      <c r="E99" s="4"/>
      <c r="F99" s="1"/>
      <c r="G99" s="1"/>
      <c r="H99" s="1"/>
    </row>
    <row r="100" spans="1:11" customFormat="1" ht="23.25" thickBot="1" x14ac:dyDescent="0.25">
      <c r="A100" s="82" t="s">
        <v>22</v>
      </c>
      <c r="B100" s="44" t="s">
        <v>97</v>
      </c>
      <c r="C100" s="44" t="s">
        <v>98</v>
      </c>
      <c r="D100" s="78" t="s">
        <v>99</v>
      </c>
      <c r="E100" s="4"/>
      <c r="F100" s="1"/>
      <c r="G100" s="1"/>
      <c r="H100" s="1"/>
    </row>
    <row r="101" spans="1:11" customFormat="1" x14ac:dyDescent="0.2">
      <c r="A101" s="78"/>
      <c r="B101" s="48" t="s">
        <v>100</v>
      </c>
      <c r="C101" s="49" t="s">
        <v>100</v>
      </c>
      <c r="D101" s="78"/>
      <c r="E101" s="4"/>
      <c r="F101" s="1"/>
      <c r="G101" s="1"/>
      <c r="H101" s="1"/>
    </row>
    <row r="102" spans="1:11" customFormat="1" ht="13.5" customHeight="1" x14ac:dyDescent="0.2">
      <c r="A102" s="42" t="s">
        <v>57</v>
      </c>
      <c r="B102" s="42"/>
      <c r="C102" s="42"/>
      <c r="D102" s="42"/>
      <c r="E102" s="4"/>
      <c r="F102" s="1"/>
      <c r="G102" s="1"/>
      <c r="H102" s="1"/>
    </row>
    <row r="103" spans="1:11" customFormat="1" ht="13.5" customHeight="1" thickBot="1" x14ac:dyDescent="0.25">
      <c r="A103" s="38" t="s">
        <v>101</v>
      </c>
      <c r="B103" s="45">
        <v>535</v>
      </c>
      <c r="C103" s="45">
        <v>1424</v>
      </c>
      <c r="D103" s="45">
        <v>1959</v>
      </c>
      <c r="E103" s="4"/>
      <c r="F103" s="1"/>
      <c r="G103" s="1"/>
      <c r="H103" s="1"/>
    </row>
    <row r="104" spans="1:11" customFormat="1" ht="13.5" thickBot="1" x14ac:dyDescent="0.25">
      <c r="A104" s="38" t="s">
        <v>76</v>
      </c>
      <c r="B104" s="45"/>
      <c r="C104" s="45">
        <v>80</v>
      </c>
      <c r="D104" s="45">
        <v>80</v>
      </c>
      <c r="E104" s="4"/>
      <c r="F104" s="1"/>
      <c r="G104" s="1"/>
      <c r="H104" s="1"/>
    </row>
    <row r="105" spans="1:11" customFormat="1" ht="13.5" thickBot="1" x14ac:dyDescent="0.25">
      <c r="A105" s="38" t="s">
        <v>78</v>
      </c>
      <c r="B105" s="45"/>
      <c r="C105" s="45">
        <v>151</v>
      </c>
      <c r="D105" s="45">
        <v>151</v>
      </c>
      <c r="E105" s="4"/>
      <c r="F105" s="1"/>
      <c r="G105" s="1"/>
      <c r="H105" s="1"/>
    </row>
    <row r="106" spans="1:11" customFormat="1" ht="13.5" thickBot="1" x14ac:dyDescent="0.25">
      <c r="A106" s="38" t="s">
        <v>104</v>
      </c>
      <c r="B106" s="45"/>
      <c r="C106" s="45">
        <v>1389</v>
      </c>
      <c r="D106" s="45">
        <v>1389</v>
      </c>
      <c r="E106" s="4"/>
      <c r="F106" s="1"/>
      <c r="G106" s="1"/>
      <c r="H106" s="1"/>
    </row>
    <row r="107" spans="1:11" customFormat="1" ht="13.5" thickBot="1" x14ac:dyDescent="0.25">
      <c r="A107" s="38" t="s">
        <v>81</v>
      </c>
      <c r="B107" s="45"/>
      <c r="C107" s="45">
        <v>52</v>
      </c>
      <c r="D107" s="45">
        <v>52</v>
      </c>
      <c r="E107" s="4"/>
      <c r="F107" s="1"/>
      <c r="G107" s="1"/>
      <c r="H107" s="1"/>
    </row>
    <row r="108" spans="1:11" customFormat="1" ht="13.5" thickBot="1" x14ac:dyDescent="0.25">
      <c r="A108" s="38" t="s">
        <v>247</v>
      </c>
      <c r="B108" s="45"/>
      <c r="C108" s="45"/>
      <c r="D108" s="45"/>
      <c r="E108" s="4"/>
      <c r="F108" s="1"/>
      <c r="G108" s="1"/>
      <c r="H108" s="1"/>
    </row>
    <row r="109" spans="1:11" customFormat="1" x14ac:dyDescent="0.2">
      <c r="A109" s="42" t="s">
        <v>103</v>
      </c>
      <c r="B109" s="42">
        <v>16597</v>
      </c>
      <c r="C109" s="42">
        <v>173631</v>
      </c>
      <c r="D109" s="42">
        <v>190228</v>
      </c>
      <c r="E109" s="4"/>
      <c r="F109" s="1"/>
      <c r="G109" s="1"/>
      <c r="H109" s="1"/>
    </row>
    <row r="110" spans="1:11" customFormat="1" ht="13.5" thickBot="1" x14ac:dyDescent="0.25">
      <c r="A110" s="38" t="s">
        <v>105</v>
      </c>
      <c r="B110" s="45">
        <v>106</v>
      </c>
      <c r="C110" s="45">
        <v>212</v>
      </c>
      <c r="D110" s="45">
        <v>318</v>
      </c>
      <c r="E110" s="4"/>
      <c r="F110" s="1"/>
      <c r="G110" s="1"/>
      <c r="H110" s="1"/>
    </row>
    <row r="111" spans="1:11" customFormat="1" ht="13.5" thickBot="1" x14ac:dyDescent="0.25">
      <c r="A111" s="38" t="s">
        <v>91</v>
      </c>
      <c r="B111" s="45"/>
      <c r="C111" s="45">
        <v>18460</v>
      </c>
      <c r="D111" s="45">
        <v>18460</v>
      </c>
      <c r="E111" s="4"/>
      <c r="F111" s="1"/>
      <c r="G111" s="1"/>
      <c r="H111" s="1"/>
    </row>
    <row r="112" spans="1:11" customFormat="1" ht="13.5" thickBot="1" x14ac:dyDescent="0.25">
      <c r="A112" s="38" t="s">
        <v>102</v>
      </c>
      <c r="B112" s="45">
        <v>4850</v>
      </c>
      <c r="C112" s="45">
        <v>70793</v>
      </c>
      <c r="D112" s="45">
        <v>75643</v>
      </c>
      <c r="E112" s="4"/>
      <c r="F112" s="1"/>
      <c r="G112" s="1"/>
      <c r="H112" s="1"/>
    </row>
    <row r="113" spans="1:11" customFormat="1" ht="13.5" thickBot="1" x14ac:dyDescent="0.25">
      <c r="A113" s="38" t="s">
        <v>94</v>
      </c>
      <c r="B113" s="45">
        <v>26210</v>
      </c>
      <c r="C113" s="45">
        <v>98849</v>
      </c>
      <c r="D113" s="45">
        <v>125059</v>
      </c>
      <c r="E113" s="4"/>
      <c r="F113" s="1"/>
      <c r="G113" s="1"/>
      <c r="H113" s="1"/>
    </row>
    <row r="114" spans="1:11" ht="13.5" thickBot="1" x14ac:dyDescent="0.25">
      <c r="A114" s="38" t="s">
        <v>90</v>
      </c>
      <c r="B114" s="45"/>
      <c r="C114" s="45">
        <v>44138</v>
      </c>
      <c r="D114" s="45">
        <v>44138</v>
      </c>
      <c r="F114" s="1"/>
      <c r="G114" s="1"/>
      <c r="H114" s="1"/>
    </row>
    <row r="115" spans="1:11" ht="13.5" thickBot="1" x14ac:dyDescent="0.25">
      <c r="A115" s="38" t="s">
        <v>107</v>
      </c>
      <c r="B115" s="45">
        <v>229687</v>
      </c>
      <c r="C115" s="45">
        <v>1599905</v>
      </c>
      <c r="D115" s="45">
        <v>1829592</v>
      </c>
      <c r="F115" s="1"/>
      <c r="G115" s="1"/>
      <c r="H115" s="1"/>
    </row>
    <row r="116" spans="1:11" ht="13.5" thickBot="1" x14ac:dyDescent="0.25">
      <c r="A116" s="38" t="s">
        <v>215</v>
      </c>
      <c r="B116" s="45">
        <v>630</v>
      </c>
      <c r="C116" s="45"/>
      <c r="D116" s="45">
        <v>630</v>
      </c>
    </row>
    <row r="117" spans="1:11" x14ac:dyDescent="0.2">
      <c r="A117" s="33" t="s">
        <v>108</v>
      </c>
      <c r="B117" s="34">
        <v>278615</v>
      </c>
      <c r="C117" s="46">
        <v>2009084</v>
      </c>
      <c r="D117" s="34">
        <v>2287069</v>
      </c>
    </row>
    <row r="118" spans="1:11" x14ac:dyDescent="0.2">
      <c r="A118" s="8"/>
    </row>
    <row r="119" spans="1:11" x14ac:dyDescent="0.2">
      <c r="I119"/>
      <c r="J119"/>
      <c r="K119"/>
    </row>
    <row r="120" spans="1:11" s="58" customFormat="1" ht="15" x14ac:dyDescent="0.25">
      <c r="A120" s="87" t="s">
        <v>254</v>
      </c>
      <c r="B120" s="87"/>
      <c r="C120" s="87"/>
      <c r="D120" s="87"/>
      <c r="E120" s="4"/>
      <c r="F120" s="4"/>
      <c r="G120" s="4"/>
      <c r="H120" s="4"/>
    </row>
    <row r="121" spans="1:11" customFormat="1" x14ac:dyDescent="0.2">
      <c r="A121" s="4"/>
      <c r="B121" s="4"/>
      <c r="C121" s="4"/>
      <c r="D121" s="4"/>
      <c r="E121" s="4"/>
      <c r="F121" s="4"/>
      <c r="G121" s="4"/>
      <c r="H121" s="4"/>
    </row>
    <row r="122" spans="1:11" customFormat="1" x14ac:dyDescent="0.2">
      <c r="A122" s="44" t="s">
        <v>22</v>
      </c>
      <c r="B122" s="44" t="s">
        <v>110</v>
      </c>
      <c r="C122" s="4"/>
      <c r="D122" s="4"/>
      <c r="E122" s="4"/>
      <c r="F122" s="4"/>
      <c r="G122" s="4"/>
      <c r="H122" s="4"/>
    </row>
    <row r="123" spans="1:11" customFormat="1" x14ac:dyDescent="0.2">
      <c r="A123" s="42" t="s">
        <v>57</v>
      </c>
      <c r="B123" s="42"/>
      <c r="C123" s="4"/>
      <c r="D123" s="4"/>
      <c r="E123" s="4"/>
      <c r="F123" s="4"/>
      <c r="G123" s="4"/>
      <c r="H123" s="4"/>
    </row>
    <row r="124" spans="1:11" customFormat="1" ht="13.5" thickBot="1" x14ac:dyDescent="0.25">
      <c r="A124" s="38" t="s">
        <v>101</v>
      </c>
      <c r="B124" s="45">
        <v>1364</v>
      </c>
      <c r="C124" s="4"/>
      <c r="D124" s="4"/>
      <c r="E124" s="4"/>
      <c r="F124" s="4"/>
      <c r="G124" s="4"/>
      <c r="H124" s="4"/>
    </row>
    <row r="125" spans="1:11" customFormat="1" ht="17.25" customHeight="1" thickBot="1" x14ac:dyDescent="0.25">
      <c r="A125" s="38" t="s">
        <v>78</v>
      </c>
      <c r="B125" s="45">
        <v>37</v>
      </c>
      <c r="C125" s="4"/>
      <c r="D125" s="4"/>
      <c r="E125" s="4"/>
      <c r="F125" s="4"/>
      <c r="G125" s="4"/>
      <c r="H125" s="4"/>
    </row>
    <row r="126" spans="1:11" customFormat="1" ht="13.5" thickBot="1" x14ac:dyDescent="0.25">
      <c r="A126" s="38" t="s">
        <v>104</v>
      </c>
      <c r="B126" s="45">
        <v>781</v>
      </c>
      <c r="C126" s="4"/>
      <c r="D126" s="4"/>
      <c r="E126" s="4"/>
      <c r="F126" s="4"/>
      <c r="G126" s="4"/>
      <c r="H126" s="4"/>
    </row>
    <row r="127" spans="1:11" customFormat="1" ht="12.75" customHeight="1" thickBot="1" x14ac:dyDescent="0.25">
      <c r="A127" s="38" t="s">
        <v>81</v>
      </c>
      <c r="B127" s="45">
        <v>46</v>
      </c>
      <c r="C127" s="4"/>
      <c r="D127" s="4"/>
      <c r="E127" s="4"/>
      <c r="F127" s="4"/>
      <c r="G127" s="4"/>
      <c r="H127" s="4"/>
    </row>
    <row r="128" spans="1:11" customFormat="1" x14ac:dyDescent="0.2">
      <c r="A128" s="42" t="s">
        <v>247</v>
      </c>
      <c r="B128" s="42"/>
      <c r="C128" s="4"/>
      <c r="D128" s="4"/>
      <c r="E128" s="4"/>
      <c r="F128" s="4"/>
      <c r="G128" s="4"/>
      <c r="H128" s="4"/>
    </row>
    <row r="129" spans="1:11" customFormat="1" ht="13.5" thickBot="1" x14ac:dyDescent="0.25">
      <c r="A129" s="38" t="s">
        <v>103</v>
      </c>
      <c r="B129" s="45">
        <v>83180</v>
      </c>
      <c r="C129" s="4"/>
      <c r="D129" s="4"/>
      <c r="E129" s="4"/>
      <c r="F129" s="4"/>
      <c r="G129" s="4"/>
      <c r="H129" s="4"/>
    </row>
    <row r="130" spans="1:11" customFormat="1" ht="13.5" thickBot="1" x14ac:dyDescent="0.25">
      <c r="A130" s="38" t="s">
        <v>105</v>
      </c>
      <c r="B130" s="45">
        <v>300</v>
      </c>
      <c r="C130" s="4"/>
      <c r="D130" s="4"/>
      <c r="E130" s="4"/>
      <c r="F130" s="4"/>
      <c r="G130" s="4"/>
      <c r="H130" s="4"/>
    </row>
    <row r="131" spans="1:11" customFormat="1" ht="13.5" thickBot="1" x14ac:dyDescent="0.25">
      <c r="A131" s="38" t="s">
        <v>102</v>
      </c>
      <c r="B131" s="45">
        <v>225594</v>
      </c>
      <c r="C131" s="4"/>
      <c r="D131" s="4"/>
      <c r="E131" s="4"/>
      <c r="F131" s="4"/>
      <c r="G131" s="4"/>
      <c r="H131" s="4"/>
      <c r="I131" s="3"/>
      <c r="J131" s="3"/>
      <c r="K131" s="3"/>
    </row>
    <row r="132" spans="1:11" s="3" customFormat="1" ht="12.75" customHeight="1" thickBot="1" x14ac:dyDescent="0.25">
      <c r="A132" s="38" t="s">
        <v>94</v>
      </c>
      <c r="B132" s="45">
        <v>58010</v>
      </c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3.5" thickBot="1" x14ac:dyDescent="0.25">
      <c r="A133" s="38" t="s">
        <v>90</v>
      </c>
      <c r="B133" s="45">
        <v>44040</v>
      </c>
    </row>
    <row r="134" spans="1:11" ht="13.5" thickBot="1" x14ac:dyDescent="0.25">
      <c r="A134" s="38" t="s">
        <v>107</v>
      </c>
      <c r="B134" s="45">
        <v>990482</v>
      </c>
    </row>
    <row r="135" spans="1:11" x14ac:dyDescent="0.2">
      <c r="A135" s="33" t="s">
        <v>112</v>
      </c>
      <c r="B135" s="34">
        <v>1403834</v>
      </c>
    </row>
    <row r="136" spans="1:11" x14ac:dyDescent="0.2">
      <c r="A136" s="8"/>
    </row>
    <row r="137" spans="1:11" x14ac:dyDescent="0.2">
      <c r="I137"/>
      <c r="J137"/>
      <c r="K137"/>
    </row>
    <row r="138" spans="1:11" s="58" customFormat="1" ht="15" x14ac:dyDescent="0.25">
      <c r="A138" s="87" t="s">
        <v>354</v>
      </c>
      <c r="B138" s="87"/>
      <c r="C138" s="87"/>
      <c r="D138" s="87"/>
      <c r="E138" s="4"/>
      <c r="F138" s="4"/>
      <c r="G138" s="4"/>
      <c r="H138" s="4"/>
    </row>
    <row r="139" spans="1:11" customFormat="1" x14ac:dyDescent="0.2">
      <c r="A139" s="4"/>
      <c r="B139" s="4"/>
      <c r="C139" s="4"/>
      <c r="D139" s="4"/>
      <c r="E139" s="4"/>
      <c r="F139" s="4"/>
      <c r="G139" s="4"/>
      <c r="H139" s="4"/>
    </row>
    <row r="140" spans="1:11" customFormat="1" x14ac:dyDescent="0.2">
      <c r="A140" s="44" t="s">
        <v>114</v>
      </c>
      <c r="B140" s="44" t="s">
        <v>110</v>
      </c>
      <c r="C140" s="44" t="s">
        <v>126</v>
      </c>
      <c r="D140" s="4"/>
      <c r="E140" s="4"/>
      <c r="F140" s="4"/>
      <c r="G140" s="4"/>
      <c r="H140" s="4"/>
    </row>
    <row r="141" spans="1:11" customFormat="1" ht="13.5" thickBot="1" x14ac:dyDescent="0.25">
      <c r="A141" s="38" t="s">
        <v>163</v>
      </c>
      <c r="B141" s="45">
        <v>186</v>
      </c>
      <c r="C141" s="51">
        <v>1679602.35</v>
      </c>
      <c r="D141" s="4"/>
      <c r="E141" s="4"/>
      <c r="F141" s="4"/>
      <c r="G141" s="4"/>
      <c r="H141" s="4"/>
    </row>
    <row r="142" spans="1:11" customFormat="1" ht="13.5" thickBot="1" x14ac:dyDescent="0.25">
      <c r="A142" s="38" t="s">
        <v>231</v>
      </c>
      <c r="B142" s="45">
        <v>89</v>
      </c>
      <c r="C142" s="51">
        <v>771648.12</v>
      </c>
      <c r="D142" s="4"/>
      <c r="E142" s="4"/>
      <c r="F142" s="4"/>
      <c r="G142" s="4"/>
      <c r="H142" s="4"/>
    </row>
    <row r="143" spans="1:11" customFormat="1" ht="13.5" thickBot="1" x14ac:dyDescent="0.25">
      <c r="A143" s="38" t="s">
        <v>159</v>
      </c>
      <c r="B143" s="45">
        <v>635</v>
      </c>
      <c r="C143" s="51">
        <v>1762427</v>
      </c>
      <c r="D143" s="4"/>
      <c r="E143" s="4"/>
      <c r="F143" s="4"/>
      <c r="G143" s="4"/>
      <c r="H143" s="4"/>
    </row>
    <row r="144" spans="1:11" customFormat="1" ht="13.5" thickBot="1" x14ac:dyDescent="0.25">
      <c r="A144" s="38" t="s">
        <v>164</v>
      </c>
      <c r="B144" s="45">
        <v>162</v>
      </c>
      <c r="C144" s="51">
        <v>823915.32</v>
      </c>
      <c r="D144" s="4"/>
      <c r="E144" s="4"/>
      <c r="F144" s="4"/>
      <c r="G144" s="4"/>
      <c r="H144" s="4"/>
    </row>
    <row r="145" spans="1:8" customFormat="1" ht="13.5" thickBot="1" x14ac:dyDescent="0.25">
      <c r="A145" s="38" t="s">
        <v>232</v>
      </c>
      <c r="B145" s="45">
        <v>699</v>
      </c>
      <c r="C145" s="51">
        <v>2536240</v>
      </c>
      <c r="D145" s="4"/>
      <c r="E145" s="4"/>
      <c r="F145" s="4"/>
      <c r="G145" s="4"/>
      <c r="H145" s="4"/>
    </row>
    <row r="146" spans="1:8" customFormat="1" ht="13.5" thickBot="1" x14ac:dyDescent="0.25">
      <c r="A146" s="38" t="s">
        <v>176</v>
      </c>
      <c r="B146" s="45">
        <v>26863</v>
      </c>
      <c r="C146" s="51">
        <v>28885374</v>
      </c>
      <c r="D146" s="4"/>
      <c r="E146" s="4"/>
      <c r="F146" s="4"/>
      <c r="G146" s="4"/>
      <c r="H146" s="4"/>
    </row>
    <row r="147" spans="1:8" customFormat="1" ht="13.5" thickBot="1" x14ac:dyDescent="0.25">
      <c r="A147" s="38" t="s">
        <v>160</v>
      </c>
      <c r="B147" s="45">
        <v>2487</v>
      </c>
      <c r="C147" s="51">
        <v>6555692</v>
      </c>
      <c r="D147" s="4"/>
      <c r="E147" s="4"/>
      <c r="F147" s="4"/>
      <c r="G147" s="4"/>
      <c r="H147" s="4"/>
    </row>
    <row r="148" spans="1:8" customFormat="1" ht="13.5" thickBot="1" x14ac:dyDescent="0.25">
      <c r="A148" s="38" t="s">
        <v>161</v>
      </c>
      <c r="B148" s="45">
        <v>737</v>
      </c>
      <c r="C148" s="51">
        <v>506018</v>
      </c>
      <c r="D148" s="4"/>
      <c r="E148" s="4"/>
      <c r="F148" s="4"/>
      <c r="G148" s="4"/>
      <c r="H148" s="4"/>
    </row>
    <row r="149" spans="1:8" customFormat="1" ht="13.5" thickBot="1" x14ac:dyDescent="0.25">
      <c r="A149" s="38" t="s">
        <v>166</v>
      </c>
      <c r="B149" s="45">
        <v>23</v>
      </c>
      <c r="C149" s="51">
        <v>13836</v>
      </c>
      <c r="D149" s="4"/>
      <c r="E149" s="4"/>
      <c r="F149" s="4"/>
      <c r="G149" s="4"/>
      <c r="H149" s="4"/>
    </row>
    <row r="150" spans="1:8" customFormat="1" ht="34.5" thickBot="1" x14ac:dyDescent="0.25">
      <c r="A150" s="38" t="s">
        <v>226</v>
      </c>
      <c r="B150" s="45">
        <v>1149</v>
      </c>
      <c r="C150" s="51">
        <v>318952</v>
      </c>
      <c r="D150" s="4"/>
      <c r="E150" s="4"/>
      <c r="F150" s="4"/>
      <c r="G150" s="4"/>
      <c r="H150" s="4"/>
    </row>
    <row r="151" spans="1:8" customFormat="1" ht="13.5" thickBot="1" x14ac:dyDescent="0.25">
      <c r="A151" s="38"/>
      <c r="B151" s="45"/>
      <c r="C151" s="51"/>
      <c r="D151" s="4"/>
      <c r="E151" s="4"/>
      <c r="F151" s="4"/>
      <c r="G151" s="4"/>
      <c r="H151" s="4"/>
    </row>
    <row r="152" spans="1:8" customFormat="1" x14ac:dyDescent="0.2">
      <c r="A152" s="33" t="s">
        <v>16</v>
      </c>
      <c r="B152" s="34">
        <v>33030</v>
      </c>
      <c r="C152" s="46">
        <v>43853704.789999999</v>
      </c>
      <c r="D152" s="4"/>
      <c r="E152" s="4"/>
      <c r="F152" s="4"/>
      <c r="G152" s="4"/>
      <c r="H152" s="4"/>
    </row>
    <row r="153" spans="1:8" customFormat="1" x14ac:dyDescent="0.2">
      <c r="A153" s="4"/>
      <c r="B153" s="4"/>
      <c r="C153" s="4"/>
      <c r="D153" s="4"/>
      <c r="E153" s="4"/>
      <c r="F153" s="4"/>
      <c r="G153" s="4"/>
      <c r="H153" s="4"/>
    </row>
    <row r="154" spans="1:8" customFormat="1" ht="13.5" thickBot="1" x14ac:dyDescent="0.25">
      <c r="A154" s="4"/>
      <c r="B154" s="4"/>
      <c r="C154" s="4"/>
      <c r="D154" s="4"/>
      <c r="E154" s="4"/>
      <c r="F154" s="4"/>
      <c r="G154" s="4"/>
      <c r="H154" s="4"/>
    </row>
    <row r="155" spans="1:8" customFormat="1" x14ac:dyDescent="0.2">
      <c r="A155" s="82" t="s">
        <v>192</v>
      </c>
      <c r="B155" s="82" t="s">
        <v>110</v>
      </c>
      <c r="C155" s="82" t="s">
        <v>126</v>
      </c>
      <c r="D155" s="4"/>
      <c r="E155" s="4"/>
      <c r="F155" s="4"/>
      <c r="G155" s="4"/>
      <c r="H155" s="4"/>
    </row>
    <row r="156" spans="1:8" customFormat="1" x14ac:dyDescent="0.2">
      <c r="A156" s="78"/>
      <c r="B156" s="78" t="s">
        <v>110</v>
      </c>
      <c r="C156" s="78" t="s">
        <v>126</v>
      </c>
      <c r="D156" s="4"/>
      <c r="E156" s="4"/>
      <c r="F156" s="4"/>
      <c r="G156" s="4"/>
      <c r="H156" s="4"/>
    </row>
    <row r="157" spans="1:8" customFormat="1" ht="13.5" thickBot="1" x14ac:dyDescent="0.25">
      <c r="A157" s="38" t="s">
        <v>14</v>
      </c>
      <c r="B157" s="45">
        <v>7509</v>
      </c>
      <c r="C157" s="51">
        <v>6987817</v>
      </c>
      <c r="D157" s="4"/>
      <c r="E157" s="4"/>
      <c r="F157" s="4"/>
      <c r="G157" s="4"/>
      <c r="H157" s="4"/>
    </row>
    <row r="158" spans="1:8" customFormat="1" ht="13.5" thickBot="1" x14ac:dyDescent="0.25">
      <c r="A158" s="38" t="s">
        <v>8</v>
      </c>
      <c r="B158" s="45">
        <v>1610</v>
      </c>
      <c r="C158" s="51">
        <v>4669850</v>
      </c>
      <c r="D158" s="4"/>
      <c r="E158" s="4"/>
      <c r="F158" s="4"/>
      <c r="G158" s="4"/>
      <c r="H158" s="4"/>
    </row>
    <row r="159" spans="1:8" customFormat="1" ht="13.5" thickBot="1" x14ac:dyDescent="0.25">
      <c r="A159" s="38" t="s">
        <v>15</v>
      </c>
      <c r="B159" s="45">
        <v>103</v>
      </c>
      <c r="C159" s="51">
        <v>380319</v>
      </c>
      <c r="D159" s="4"/>
      <c r="E159" s="4"/>
      <c r="F159" s="4"/>
      <c r="G159" s="4"/>
      <c r="H159" s="4"/>
    </row>
    <row r="160" spans="1:8" customFormat="1" ht="13.5" thickBot="1" x14ac:dyDescent="0.25">
      <c r="A160" s="38" t="s">
        <v>5</v>
      </c>
      <c r="B160" s="45">
        <v>111</v>
      </c>
      <c r="C160" s="51">
        <v>472343</v>
      </c>
      <c r="D160" s="4"/>
      <c r="E160" s="4"/>
      <c r="F160" s="4"/>
      <c r="G160" s="4"/>
      <c r="H160" s="4"/>
    </row>
    <row r="161" spans="1:11" customFormat="1" ht="13.5" thickBot="1" x14ac:dyDescent="0.25">
      <c r="A161" s="38" t="s">
        <v>11</v>
      </c>
      <c r="B161" s="45">
        <v>5856</v>
      </c>
      <c r="C161" s="51">
        <v>7021620</v>
      </c>
      <c r="D161" s="4"/>
      <c r="E161" s="4"/>
      <c r="F161" s="4"/>
      <c r="G161" s="4"/>
      <c r="H161" s="4"/>
    </row>
    <row r="162" spans="1:11" customFormat="1" ht="13.5" thickBot="1" x14ac:dyDescent="0.25">
      <c r="A162" s="38" t="s">
        <v>10</v>
      </c>
      <c r="B162" s="45">
        <v>5580</v>
      </c>
      <c r="C162" s="51">
        <v>8366857</v>
      </c>
      <c r="D162" s="4"/>
      <c r="E162" s="4"/>
      <c r="F162" s="4"/>
      <c r="G162" s="4"/>
      <c r="H162" s="4"/>
    </row>
    <row r="163" spans="1:11" customFormat="1" ht="13.5" thickBot="1" x14ac:dyDescent="0.25">
      <c r="A163" s="38" t="s">
        <v>9</v>
      </c>
      <c r="B163" s="45">
        <v>1391</v>
      </c>
      <c r="C163" s="51">
        <v>2886864</v>
      </c>
      <c r="D163" s="4"/>
      <c r="E163" s="4"/>
      <c r="F163" s="4"/>
      <c r="G163" s="4"/>
      <c r="H163" s="4"/>
    </row>
    <row r="164" spans="1:11" customFormat="1" ht="13.5" thickBot="1" x14ac:dyDescent="0.25">
      <c r="A164" s="38" t="s">
        <v>17</v>
      </c>
      <c r="B164" s="45">
        <v>815</v>
      </c>
      <c r="C164" s="51">
        <v>628553</v>
      </c>
      <c r="D164" s="4"/>
      <c r="E164" s="4"/>
      <c r="F164" s="4"/>
      <c r="G164" s="4"/>
      <c r="H164" s="4"/>
    </row>
    <row r="165" spans="1:11" customFormat="1" ht="13.5" thickBot="1" x14ac:dyDescent="0.25">
      <c r="A165" s="38" t="s">
        <v>18</v>
      </c>
      <c r="B165" s="45">
        <v>251</v>
      </c>
      <c r="C165" s="51">
        <v>963827</v>
      </c>
      <c r="D165" s="4"/>
      <c r="E165" s="4"/>
      <c r="F165" s="4"/>
      <c r="G165" s="4"/>
      <c r="H165" s="4"/>
    </row>
    <row r="166" spans="1:11" customFormat="1" ht="13.5" thickBot="1" x14ac:dyDescent="0.25">
      <c r="A166" s="38" t="s">
        <v>12</v>
      </c>
      <c r="B166" s="45">
        <v>1014</v>
      </c>
      <c r="C166" s="51">
        <v>1910467</v>
      </c>
      <c r="D166" s="4"/>
      <c r="E166" s="4"/>
      <c r="F166" s="4"/>
      <c r="G166" s="4"/>
      <c r="H166" s="4"/>
    </row>
    <row r="167" spans="1:11" customFormat="1" ht="13.5" thickBot="1" x14ac:dyDescent="0.25">
      <c r="A167" s="38" t="s">
        <v>13</v>
      </c>
      <c r="B167" s="45">
        <v>3994</v>
      </c>
      <c r="C167" s="51">
        <v>3612528.79</v>
      </c>
      <c r="D167" s="4"/>
      <c r="E167" s="4"/>
      <c r="F167" s="4"/>
      <c r="G167" s="4"/>
      <c r="H167" s="4"/>
    </row>
    <row r="168" spans="1:11" customFormat="1" ht="13.5" thickBot="1" x14ac:dyDescent="0.25">
      <c r="A168" s="38" t="s">
        <v>4</v>
      </c>
      <c r="B168" s="45">
        <v>939</v>
      </c>
      <c r="C168" s="51">
        <v>2845767</v>
      </c>
      <c r="D168" s="4"/>
      <c r="E168" s="4"/>
      <c r="F168" s="4"/>
      <c r="G168" s="4"/>
      <c r="H168" s="4"/>
    </row>
    <row r="169" spans="1:11" customFormat="1" ht="13.5" thickBot="1" x14ac:dyDescent="0.25">
      <c r="A169" s="38" t="s">
        <v>19</v>
      </c>
      <c r="B169" s="45">
        <v>2166</v>
      </c>
      <c r="C169" s="51">
        <v>396411</v>
      </c>
      <c r="D169" s="4"/>
      <c r="E169" s="4"/>
      <c r="F169" s="4"/>
      <c r="G169" s="4"/>
      <c r="H169" s="4"/>
    </row>
    <row r="170" spans="1:11" customFormat="1" ht="13.5" thickBot="1" x14ac:dyDescent="0.25">
      <c r="A170" s="38" t="s">
        <v>7</v>
      </c>
      <c r="B170" s="45">
        <v>227</v>
      </c>
      <c r="C170" s="51">
        <v>502438</v>
      </c>
      <c r="D170" s="4"/>
      <c r="E170" s="4"/>
      <c r="F170" s="4"/>
      <c r="G170" s="4"/>
      <c r="H170" s="4"/>
    </row>
    <row r="171" spans="1:11" customFormat="1" ht="13.5" thickBot="1" x14ac:dyDescent="0.25">
      <c r="A171" s="38" t="s">
        <v>6</v>
      </c>
      <c r="B171" s="45">
        <v>166</v>
      </c>
      <c r="C171" s="51">
        <v>538610</v>
      </c>
      <c r="D171" s="4"/>
      <c r="E171" s="4"/>
      <c r="F171" s="4"/>
      <c r="G171" s="4"/>
      <c r="H171" s="4"/>
    </row>
    <row r="172" spans="1:11" customFormat="1" ht="13.5" thickBot="1" x14ac:dyDescent="0.25">
      <c r="A172" s="38" t="s">
        <v>20</v>
      </c>
      <c r="B172" s="45">
        <v>122</v>
      </c>
      <c r="C172" s="51">
        <v>948665</v>
      </c>
      <c r="D172" s="4"/>
      <c r="E172" s="4"/>
      <c r="F172" s="4"/>
      <c r="G172" s="4"/>
      <c r="H172" s="4"/>
    </row>
    <row r="173" spans="1:11" customFormat="1" ht="13.5" thickBot="1" x14ac:dyDescent="0.25">
      <c r="A173" s="38" t="s">
        <v>21</v>
      </c>
      <c r="B173" s="45">
        <v>1176</v>
      </c>
      <c r="C173" s="51">
        <v>720768</v>
      </c>
      <c r="D173" s="4"/>
      <c r="E173" s="4"/>
      <c r="F173" s="4"/>
      <c r="G173" s="4"/>
      <c r="H173" s="4"/>
    </row>
    <row r="174" spans="1:11" customFormat="1" ht="13.5" thickBot="1" x14ac:dyDescent="0.25">
      <c r="A174" s="38"/>
      <c r="B174" s="45"/>
      <c r="C174" s="51"/>
      <c r="D174" s="4"/>
      <c r="E174" s="4"/>
      <c r="F174" s="4"/>
      <c r="G174" s="4"/>
      <c r="H174" s="4"/>
    </row>
    <row r="175" spans="1:11" customFormat="1" x14ac:dyDescent="0.2">
      <c r="A175" s="33" t="s">
        <v>3</v>
      </c>
      <c r="B175" s="34">
        <v>33030</v>
      </c>
      <c r="C175" s="46">
        <v>43853704.789999999</v>
      </c>
      <c r="D175" s="4"/>
      <c r="E175" s="4"/>
      <c r="F175" s="4"/>
      <c r="G175" s="4"/>
      <c r="H175" s="4"/>
      <c r="I175" s="4"/>
      <c r="J175" s="4"/>
      <c r="K175" s="4"/>
    </row>
  </sheetData>
  <mergeCells count="23">
    <mergeCell ref="A155:A156"/>
    <mergeCell ref="B155:B156"/>
    <mergeCell ref="C155:C156"/>
    <mergeCell ref="A100:A101"/>
    <mergeCell ref="D100:D101"/>
    <mergeCell ref="A138:D138"/>
    <mergeCell ref="A120:D120"/>
    <mergeCell ref="A76:A77"/>
    <mergeCell ref="B76:B77"/>
    <mergeCell ref="C76:C77"/>
    <mergeCell ref="D76:D77"/>
    <mergeCell ref="A98:D98"/>
    <mergeCell ref="A3:D3"/>
    <mergeCell ref="F36:F37"/>
    <mergeCell ref="A5:A6"/>
    <mergeCell ref="B5:C5"/>
    <mergeCell ref="A11:A12"/>
    <mergeCell ref="B11:B12"/>
    <mergeCell ref="A36:A37"/>
    <mergeCell ref="B36:B37"/>
    <mergeCell ref="C36:C37"/>
    <mergeCell ref="D36:D37"/>
    <mergeCell ref="E36:E37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97" max="7" man="1"/>
    <brk id="13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view="pageBreakPreview" zoomScale="178" zoomScaleNormal="75" zoomScaleSheetLayoutView="178" workbookViewId="0">
      <selection sqref="A1:XFD1"/>
    </sheetView>
  </sheetViews>
  <sheetFormatPr baseColWidth="10" defaultColWidth="11.42578125" defaultRowHeight="12.75" x14ac:dyDescent="0.2"/>
  <cols>
    <col min="1" max="1" width="28.140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370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259</v>
      </c>
    </row>
    <row r="4" spans="1:15" x14ac:dyDescent="0.2">
      <c r="E4" s="1"/>
      <c r="F4" s="1"/>
      <c r="G4" s="1"/>
    </row>
    <row r="5" spans="1:15" s="58" customFormat="1" ht="15" x14ac:dyDescent="0.25">
      <c r="A5" s="87" t="s">
        <v>255</v>
      </c>
      <c r="B5" s="87"/>
      <c r="C5" s="87"/>
      <c r="D5" s="87"/>
      <c r="E5" s="1"/>
      <c r="F5" s="1"/>
      <c r="G5" s="1"/>
      <c r="I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819494</v>
      </c>
      <c r="C9" s="32">
        <v>682504</v>
      </c>
      <c r="D9" s="19"/>
    </row>
    <row r="10" spans="1:15" s="1" customFormat="1" ht="12.75" customHeight="1" thickBot="1" x14ac:dyDescent="0.25">
      <c r="A10" s="30" t="s">
        <v>36</v>
      </c>
      <c r="B10" s="31">
        <v>22961821.330000002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4" spans="1:15" ht="12.75" customHeight="1" x14ac:dyDescent="0.2">
      <c r="A14" s="78" t="s">
        <v>192</v>
      </c>
      <c r="B14" s="78" t="s">
        <v>37</v>
      </c>
    </row>
    <row r="15" spans="1:15" x14ac:dyDescent="0.2">
      <c r="A15" s="78" t="s">
        <v>38</v>
      </c>
      <c r="B15" s="78"/>
    </row>
    <row r="16" spans="1:15" ht="13.5" thickBot="1" x14ac:dyDescent="0.25">
      <c r="A16" s="30" t="s">
        <v>50</v>
      </c>
      <c r="B16" s="36">
        <v>244886</v>
      </c>
    </row>
    <row r="17" spans="1:2" ht="13.5" thickBot="1" x14ac:dyDescent="0.25">
      <c r="A17" s="30" t="s">
        <v>43</v>
      </c>
      <c r="B17" s="36">
        <v>45393</v>
      </c>
    </row>
    <row r="18" spans="1:2" ht="13.5" thickBot="1" x14ac:dyDescent="0.25">
      <c r="A18" s="30" t="s">
        <v>51</v>
      </c>
      <c r="B18" s="36">
        <v>13131</v>
      </c>
    </row>
    <row r="19" spans="1:2" ht="13.5" thickBot="1" x14ac:dyDescent="0.25">
      <c r="A19" s="30" t="s">
        <v>40</v>
      </c>
      <c r="B19" s="36">
        <v>10394</v>
      </c>
    </row>
    <row r="20" spans="1:2" ht="13.5" thickBot="1" x14ac:dyDescent="0.25">
      <c r="A20" s="30" t="s">
        <v>46</v>
      </c>
      <c r="B20" s="36">
        <v>107908</v>
      </c>
    </row>
    <row r="21" spans="1:2" ht="13.5" thickBot="1" x14ac:dyDescent="0.25">
      <c r="A21" s="30" t="s">
        <v>45</v>
      </c>
      <c r="B21" s="36">
        <v>89172</v>
      </c>
    </row>
    <row r="22" spans="1:2" ht="13.5" thickBot="1" x14ac:dyDescent="0.25">
      <c r="A22" s="30" t="s">
        <v>44</v>
      </c>
      <c r="B22" s="36">
        <v>41081</v>
      </c>
    </row>
    <row r="23" spans="1:2" ht="13.5" thickBot="1" x14ac:dyDescent="0.25">
      <c r="A23" s="30" t="s">
        <v>188</v>
      </c>
      <c r="B23" s="36">
        <v>9333</v>
      </c>
    </row>
    <row r="24" spans="1:2" ht="13.5" thickBot="1" x14ac:dyDescent="0.25">
      <c r="A24" s="30" t="s">
        <v>196</v>
      </c>
      <c r="B24" s="36">
        <v>23563</v>
      </c>
    </row>
    <row r="25" spans="1:2" ht="13.5" thickBot="1" x14ac:dyDescent="0.25">
      <c r="A25" s="30" t="s">
        <v>189</v>
      </c>
      <c r="B25" s="36">
        <v>49089</v>
      </c>
    </row>
    <row r="26" spans="1:2" ht="13.5" thickBot="1" x14ac:dyDescent="0.25">
      <c r="A26" s="30" t="s">
        <v>49</v>
      </c>
      <c r="B26" s="36">
        <v>34506</v>
      </c>
    </row>
    <row r="27" spans="1:2" ht="13.5" thickBot="1" x14ac:dyDescent="0.25">
      <c r="A27" s="30" t="s">
        <v>190</v>
      </c>
      <c r="B27" s="36">
        <v>42407</v>
      </c>
    </row>
    <row r="28" spans="1:2" ht="13.5" thickBot="1" x14ac:dyDescent="0.25">
      <c r="A28" s="30" t="s">
        <v>187</v>
      </c>
      <c r="B28" s="36">
        <v>11735</v>
      </c>
    </row>
    <row r="29" spans="1:2" ht="13.5" thickBot="1" x14ac:dyDescent="0.25">
      <c r="A29" s="30" t="s">
        <v>42</v>
      </c>
      <c r="B29" s="36">
        <v>7810</v>
      </c>
    </row>
    <row r="30" spans="1:2" ht="13.5" thickBot="1" x14ac:dyDescent="0.25">
      <c r="A30" s="30" t="s">
        <v>41</v>
      </c>
      <c r="B30" s="36">
        <v>35757</v>
      </c>
    </row>
    <row r="31" spans="1:2" ht="13.5" thickBot="1" x14ac:dyDescent="0.25">
      <c r="A31" s="30" t="s">
        <v>260</v>
      </c>
      <c r="B31" s="36">
        <v>7541</v>
      </c>
    </row>
    <row r="32" spans="1:2" ht="13.5" thickBot="1" x14ac:dyDescent="0.25">
      <c r="A32" s="30" t="s">
        <v>48</v>
      </c>
      <c r="B32" s="36">
        <v>11273</v>
      </c>
    </row>
    <row r="33" spans="1:11" ht="13.5" thickBot="1" x14ac:dyDescent="0.25">
      <c r="A33" s="30" t="s">
        <v>248</v>
      </c>
      <c r="B33" s="35">
        <v>34515</v>
      </c>
    </row>
    <row r="34" spans="1:11" x14ac:dyDescent="0.2">
      <c r="A34" s="33" t="s">
        <v>2</v>
      </c>
      <c r="B34" s="34">
        <f>SUM(B16:B33)</f>
        <v>819494</v>
      </c>
    </row>
    <row r="37" spans="1:11" s="58" customFormat="1" ht="15" x14ac:dyDescent="0.25">
      <c r="A37" s="87" t="s">
        <v>256</v>
      </c>
      <c r="B37" s="87"/>
      <c r="C37" s="87"/>
      <c r="D37" s="87"/>
      <c r="F37" s="4"/>
      <c r="G37" s="4"/>
      <c r="H37" s="4"/>
      <c r="I37" s="4"/>
    </row>
    <row r="38" spans="1:11" s="8" customFormat="1" ht="13.5" thickBot="1" x14ac:dyDescent="0.25">
      <c r="A38" s="14"/>
      <c r="B38" s="14"/>
      <c r="C38" s="14"/>
      <c r="D38" s="14"/>
      <c r="E38" s="14"/>
      <c r="F38" s="14"/>
    </row>
    <row r="39" spans="1:11" s="1" customFormat="1" ht="15" customHeight="1" x14ac:dyDescent="0.2">
      <c r="A39" s="78" t="s">
        <v>22</v>
      </c>
      <c r="B39" s="78" t="s">
        <v>71</v>
      </c>
      <c r="C39" s="78" t="s">
        <v>241</v>
      </c>
      <c r="D39" s="78" t="s">
        <v>249</v>
      </c>
      <c r="E39" s="78" t="s">
        <v>243</v>
      </c>
      <c r="F39" s="78" t="s">
        <v>250</v>
      </c>
    </row>
    <row r="40" spans="1:11" s="1" customFormat="1" ht="25.9" customHeight="1" x14ac:dyDescent="0.2">
      <c r="A40" s="78"/>
      <c r="B40" s="78"/>
      <c r="C40" s="78"/>
      <c r="D40" s="78"/>
      <c r="E40" s="78"/>
      <c r="F40" s="78"/>
    </row>
    <row r="41" spans="1:11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</row>
    <row r="42" spans="1:11" s="1" customFormat="1" ht="13.5" thickBot="1" x14ac:dyDescent="0.25">
      <c r="A42" s="38" t="s">
        <v>80</v>
      </c>
      <c r="B42" s="39">
        <v>193</v>
      </c>
      <c r="C42" s="40">
        <v>45</v>
      </c>
      <c r="D42" s="39">
        <f>B42*C42</f>
        <v>8685</v>
      </c>
      <c r="E42" s="40"/>
      <c r="F42" s="39"/>
      <c r="G42" s="2"/>
    </row>
    <row r="43" spans="1:11" s="1" customFormat="1" ht="13.5" thickBot="1" x14ac:dyDescent="0.25">
      <c r="A43" s="38" t="s">
        <v>211</v>
      </c>
      <c r="B43" s="39">
        <v>3618</v>
      </c>
      <c r="C43" s="40"/>
      <c r="D43" s="39"/>
      <c r="E43" s="40"/>
      <c r="F43" s="39"/>
      <c r="G43" s="2"/>
    </row>
    <row r="44" spans="1:11" s="1" customFormat="1" ht="13.5" thickBot="1" x14ac:dyDescent="0.25">
      <c r="A44" s="38" t="s">
        <v>111</v>
      </c>
      <c r="B44" s="39">
        <v>12934</v>
      </c>
      <c r="C44" s="40">
        <v>45</v>
      </c>
      <c r="D44" s="39">
        <f>B44*C44</f>
        <v>582030</v>
      </c>
      <c r="E44" s="40">
        <v>45</v>
      </c>
      <c r="F44" s="39">
        <f>B44*E44</f>
        <v>582030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101</v>
      </c>
      <c r="B45" s="39">
        <v>179279</v>
      </c>
      <c r="C45" s="40">
        <v>80</v>
      </c>
      <c r="D45" s="39">
        <f>B45*C45</f>
        <v>14342320</v>
      </c>
      <c r="E45" s="40">
        <v>170</v>
      </c>
      <c r="F45" s="39">
        <f>B45*E45</f>
        <v>30477430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76</v>
      </c>
      <c r="B46" s="39">
        <v>64176</v>
      </c>
      <c r="C46" s="40">
        <v>25</v>
      </c>
      <c r="D46" s="39">
        <f>B46*C46</f>
        <v>1604400</v>
      </c>
      <c r="E46" s="40">
        <v>75</v>
      </c>
      <c r="F46" s="39">
        <f>B46*E46</f>
        <v>4813200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78</v>
      </c>
      <c r="B47" s="39">
        <v>25636</v>
      </c>
      <c r="C47" s="40">
        <v>51</v>
      </c>
      <c r="D47" s="39">
        <f>B47*C47</f>
        <v>1307436</v>
      </c>
      <c r="E47" s="40">
        <v>100</v>
      </c>
      <c r="F47" s="39">
        <f>B47*E47</f>
        <v>2563600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104</v>
      </c>
      <c r="B48" s="39">
        <v>370770</v>
      </c>
      <c r="C48" s="40">
        <v>51</v>
      </c>
      <c r="D48" s="39">
        <f>B48*C48</f>
        <v>18909270</v>
      </c>
      <c r="E48" s="40">
        <v>51</v>
      </c>
      <c r="F48" s="39">
        <f>B48*E48</f>
        <v>18909270</v>
      </c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169</v>
      </c>
      <c r="B49" s="39">
        <v>110</v>
      </c>
      <c r="C49" s="40"/>
      <c r="D49" s="39"/>
      <c r="E49" s="40"/>
      <c r="F49" s="39"/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81</v>
      </c>
      <c r="B50" s="39">
        <v>14939</v>
      </c>
      <c r="C50" s="40">
        <v>35</v>
      </c>
      <c r="D50" s="39">
        <f>B50*C50</f>
        <v>522865</v>
      </c>
      <c r="E50" s="40">
        <v>25</v>
      </c>
      <c r="F50" s="39">
        <f>B50*E50</f>
        <v>373475</v>
      </c>
      <c r="G50" s="2"/>
      <c r="H50" s="23"/>
      <c r="I50" s="23"/>
      <c r="J50" s="23"/>
      <c r="K50" s="23"/>
    </row>
    <row r="51" spans="1:11" s="1" customFormat="1" ht="13.5" thickBot="1" x14ac:dyDescent="0.25">
      <c r="A51" s="38" t="s">
        <v>79</v>
      </c>
      <c r="B51" s="39">
        <v>1773</v>
      </c>
      <c r="C51" s="40"/>
      <c r="D51" s="39"/>
      <c r="E51" s="40"/>
      <c r="F51" s="39"/>
      <c r="G51" s="2"/>
      <c r="H51" s="23"/>
      <c r="I51" s="23"/>
      <c r="J51" s="23"/>
      <c r="K51" s="23"/>
    </row>
    <row r="52" spans="1:11" s="1" customFormat="1" ht="13.5" thickBot="1" x14ac:dyDescent="0.25">
      <c r="A52" s="43" t="s">
        <v>66</v>
      </c>
      <c r="B52" s="41">
        <f>SUM(B42:B51)</f>
        <v>673428</v>
      </c>
      <c r="C52" s="41"/>
      <c r="D52" s="41">
        <f>SUM(D42:D51)</f>
        <v>37277006</v>
      </c>
      <c r="E52" s="41"/>
      <c r="F52" s="41">
        <f>SUM(F42:F51)</f>
        <v>57719005</v>
      </c>
      <c r="G52" s="2"/>
      <c r="H52" s="23"/>
      <c r="I52" s="23"/>
      <c r="J52" s="23"/>
      <c r="K52" s="23"/>
    </row>
    <row r="53" spans="1:11" s="1" customFormat="1" x14ac:dyDescent="0.2">
      <c r="A53" s="61"/>
      <c r="B53" s="60"/>
      <c r="C53" s="60"/>
      <c r="D53" s="60"/>
      <c r="E53" s="60"/>
      <c r="F53" s="60"/>
      <c r="G53" s="2"/>
      <c r="H53" s="23"/>
      <c r="I53" s="23"/>
      <c r="J53" s="23"/>
      <c r="K53" s="23"/>
    </row>
    <row r="54" spans="1:11" s="1" customFormat="1" x14ac:dyDescent="0.2">
      <c r="A54" s="37" t="s">
        <v>85</v>
      </c>
      <c r="B54" s="37"/>
      <c r="C54" s="37"/>
      <c r="D54" s="37"/>
      <c r="E54" s="37"/>
      <c r="F54" s="37"/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103</v>
      </c>
      <c r="B55" s="39">
        <v>6217857</v>
      </c>
      <c r="C55" s="40">
        <v>1.5</v>
      </c>
      <c r="D55" s="39">
        <f>B55*C55</f>
        <v>9326785.5</v>
      </c>
      <c r="E55" s="40">
        <v>3</v>
      </c>
      <c r="F55" s="39">
        <f>B55*E55</f>
        <v>18653571</v>
      </c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105</v>
      </c>
      <c r="B56" s="39">
        <v>709328</v>
      </c>
      <c r="C56" s="40">
        <v>3</v>
      </c>
      <c r="D56" s="39">
        <f>B56*C56</f>
        <v>2127984</v>
      </c>
      <c r="E56" s="40">
        <v>6</v>
      </c>
      <c r="F56" s="39">
        <f>B56*E56</f>
        <v>4255968</v>
      </c>
      <c r="G56" s="2"/>
      <c r="H56" s="23"/>
      <c r="I56" s="23"/>
      <c r="J56" s="23"/>
      <c r="K56" s="23"/>
    </row>
    <row r="57" spans="1:11" s="1" customFormat="1" ht="13.5" thickBot="1" x14ac:dyDescent="0.25">
      <c r="A57" s="38" t="s">
        <v>88</v>
      </c>
      <c r="B57" s="39">
        <v>232199</v>
      </c>
      <c r="C57" s="40">
        <v>6</v>
      </c>
      <c r="D57" s="39">
        <f>B57*C57</f>
        <v>1393194</v>
      </c>
      <c r="E57" s="40"/>
      <c r="F57" s="39"/>
      <c r="G57" s="2"/>
      <c r="H57" s="23"/>
      <c r="I57" s="23"/>
      <c r="J57" s="23"/>
      <c r="K57" s="23"/>
    </row>
    <row r="58" spans="1:11" s="1" customFormat="1" ht="13.5" thickBot="1" x14ac:dyDescent="0.25">
      <c r="A58" s="43" t="s">
        <v>67</v>
      </c>
      <c r="B58" s="41">
        <f>SUM(B55:B57)</f>
        <v>7159384</v>
      </c>
      <c r="C58" s="41"/>
      <c r="D58" s="41">
        <f>SUM(D55:D57)</f>
        <v>12847963.5</v>
      </c>
      <c r="E58" s="41"/>
      <c r="F58" s="41">
        <f>SUM(F55:F57)</f>
        <v>22909539</v>
      </c>
      <c r="G58" s="2"/>
      <c r="H58" s="23"/>
      <c r="I58" s="23"/>
      <c r="J58" s="23"/>
      <c r="K58" s="23"/>
    </row>
    <row r="59" spans="1:11" s="1" customFormat="1" x14ac:dyDescent="0.2">
      <c r="A59" s="59"/>
      <c r="B59" s="60"/>
      <c r="C59" s="60"/>
      <c r="D59" s="60"/>
      <c r="E59" s="60"/>
      <c r="F59" s="60"/>
      <c r="G59" s="2"/>
      <c r="H59" s="23"/>
      <c r="I59" s="23"/>
      <c r="J59" s="23"/>
      <c r="K59" s="23"/>
    </row>
    <row r="60" spans="1:11" s="1" customFormat="1" x14ac:dyDescent="0.2">
      <c r="A60" s="37" t="s">
        <v>89</v>
      </c>
      <c r="B60" s="37"/>
      <c r="C60" s="37"/>
      <c r="D60" s="37"/>
      <c r="E60" s="37"/>
      <c r="F60" s="37"/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91</v>
      </c>
      <c r="B61" s="39">
        <v>226828</v>
      </c>
      <c r="C61" s="40">
        <v>1</v>
      </c>
      <c r="D61" s="39">
        <f t="shared" ref="D61:D71" si="0">B61*C61</f>
        <v>226828</v>
      </c>
      <c r="E61" s="40">
        <v>8</v>
      </c>
      <c r="F61" s="39">
        <f>B61*E61</f>
        <v>1814624</v>
      </c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170</v>
      </c>
      <c r="B62" s="39">
        <v>8960</v>
      </c>
      <c r="C62" s="40">
        <v>0.2</v>
      </c>
      <c r="D62" s="39">
        <f t="shared" si="0"/>
        <v>1792</v>
      </c>
      <c r="E62" s="40"/>
      <c r="F62" s="39"/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132</v>
      </c>
      <c r="B63" s="39">
        <v>100468</v>
      </c>
      <c r="C63" s="40">
        <v>0.3</v>
      </c>
      <c r="D63" s="39">
        <f t="shared" si="0"/>
        <v>30140.399999999998</v>
      </c>
      <c r="E63" s="40">
        <v>2.25</v>
      </c>
      <c r="F63" s="39">
        <f>B63*E63</f>
        <v>226053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102</v>
      </c>
      <c r="B64" s="39">
        <v>989265</v>
      </c>
      <c r="C64" s="40">
        <v>0.11</v>
      </c>
      <c r="D64" s="39">
        <f t="shared" si="0"/>
        <v>108819.15</v>
      </c>
      <c r="E64" s="40">
        <v>1.5</v>
      </c>
      <c r="F64" s="39">
        <f>B64*E64</f>
        <v>1483897.5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92</v>
      </c>
      <c r="B65" s="39">
        <v>397059</v>
      </c>
      <c r="C65" s="40"/>
      <c r="D65" s="39">
        <f t="shared" si="0"/>
        <v>0</v>
      </c>
      <c r="E65" s="40"/>
      <c r="F65" s="39"/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93</v>
      </c>
      <c r="B66" s="39">
        <v>304422</v>
      </c>
      <c r="C66" s="40">
        <v>0.09</v>
      </c>
      <c r="D66" s="39">
        <f t="shared" si="0"/>
        <v>27397.98</v>
      </c>
      <c r="E66" s="40">
        <v>0.5</v>
      </c>
      <c r="F66" s="39">
        <f t="shared" ref="F66:F71" si="1">B66*E66</f>
        <v>152211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94</v>
      </c>
      <c r="B67" s="39">
        <v>112793</v>
      </c>
      <c r="C67" s="40">
        <v>1.1000000000000001</v>
      </c>
      <c r="D67" s="39">
        <f t="shared" si="0"/>
        <v>124072.3</v>
      </c>
      <c r="E67" s="40">
        <v>2.2000000000000002</v>
      </c>
      <c r="F67" s="39">
        <f t="shared" si="1"/>
        <v>248144.6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90</v>
      </c>
      <c r="B68" s="39">
        <v>2686971</v>
      </c>
      <c r="C68" s="40">
        <v>0.5</v>
      </c>
      <c r="D68" s="39">
        <f t="shared" si="0"/>
        <v>1343485.5</v>
      </c>
      <c r="E68" s="40">
        <v>1.5</v>
      </c>
      <c r="F68" s="39">
        <f t="shared" si="1"/>
        <v>4030456.5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107</v>
      </c>
      <c r="B69" s="39">
        <v>2855908</v>
      </c>
      <c r="C69" s="40">
        <v>0.4</v>
      </c>
      <c r="D69" s="39">
        <f t="shared" si="0"/>
        <v>1142363.2</v>
      </c>
      <c r="E69" s="40">
        <v>2.2000000000000002</v>
      </c>
      <c r="F69" s="39">
        <f t="shared" si="1"/>
        <v>6282997.6000000006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171</v>
      </c>
      <c r="B70" s="39">
        <v>797961</v>
      </c>
      <c r="C70" s="40">
        <v>0.2</v>
      </c>
      <c r="D70" s="39">
        <f t="shared" si="0"/>
        <v>159592.20000000001</v>
      </c>
      <c r="E70" s="40">
        <v>1</v>
      </c>
      <c r="F70" s="39">
        <f t="shared" si="1"/>
        <v>797961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96</v>
      </c>
      <c r="B71" s="39">
        <v>5147290</v>
      </c>
      <c r="C71" s="40">
        <v>0.1</v>
      </c>
      <c r="D71" s="39">
        <f t="shared" si="0"/>
        <v>514729</v>
      </c>
      <c r="E71" s="40">
        <v>0.5</v>
      </c>
      <c r="F71" s="39">
        <f t="shared" si="1"/>
        <v>2573645</v>
      </c>
      <c r="G71" s="2"/>
      <c r="H71" s="23"/>
      <c r="I71" s="23"/>
      <c r="J71" s="23"/>
      <c r="K71" s="23"/>
    </row>
    <row r="72" spans="1:11" s="1" customFormat="1" ht="13.5" thickBot="1" x14ac:dyDescent="0.25">
      <c r="A72" s="38" t="s">
        <v>84</v>
      </c>
      <c r="B72" s="39">
        <v>27155</v>
      </c>
      <c r="C72" s="40"/>
      <c r="D72" s="39"/>
      <c r="E72" s="40"/>
      <c r="F72" s="39"/>
      <c r="G72" s="2"/>
      <c r="H72" s="23"/>
      <c r="I72" s="23"/>
      <c r="J72" s="23"/>
      <c r="K72" s="23"/>
    </row>
    <row r="73" spans="1:11" s="1" customFormat="1" ht="13.5" thickBot="1" x14ac:dyDescent="0.25">
      <c r="A73" s="43" t="s">
        <v>68</v>
      </c>
      <c r="B73" s="41">
        <f>SUM(B61:B72)</f>
        <v>13655080</v>
      </c>
      <c r="C73" s="41"/>
      <c r="D73" s="41">
        <f>SUM(D61:D72)</f>
        <v>3679219.7300000004</v>
      </c>
      <c r="E73" s="41"/>
      <c r="F73" s="41">
        <f>SUM(F61:F72)</f>
        <v>17609990.199999999</v>
      </c>
      <c r="G73" s="2"/>
      <c r="H73" s="23"/>
      <c r="I73" s="23"/>
      <c r="J73" s="23"/>
      <c r="K73" s="23"/>
    </row>
    <row r="74" spans="1:11" s="1" customFormat="1" x14ac:dyDescent="0.2">
      <c r="A74" s="61"/>
      <c r="B74" s="60"/>
      <c r="C74" s="60"/>
      <c r="D74" s="60"/>
      <c r="E74" s="60"/>
      <c r="F74" s="60"/>
      <c r="G74" s="2"/>
      <c r="H74" s="23"/>
      <c r="I74" s="23"/>
      <c r="J74" s="23"/>
      <c r="K74" s="23"/>
    </row>
    <row r="75" spans="1:11" s="1" customFormat="1" x14ac:dyDescent="0.2">
      <c r="A75" s="33" t="s">
        <v>2</v>
      </c>
      <c r="B75" s="34">
        <f>B52+B58+B73</f>
        <v>21487892</v>
      </c>
      <c r="C75" s="33"/>
      <c r="D75" s="34">
        <f>D52+D58+D73</f>
        <v>53804189.230000004</v>
      </c>
      <c r="E75" s="33"/>
      <c r="F75" s="34">
        <f>F52+F58+F73</f>
        <v>98238534.200000003</v>
      </c>
      <c r="H75" s="23"/>
      <c r="I75" s="23"/>
      <c r="J75" s="23"/>
      <c r="K75" s="23"/>
    </row>
    <row r="79" spans="1:11" s="1" customFormat="1" ht="15" customHeight="1" x14ac:dyDescent="0.2">
      <c r="A79" s="78" t="s">
        <v>192</v>
      </c>
      <c r="B79" s="78" t="s">
        <v>66</v>
      </c>
      <c r="C79" s="78" t="s">
        <v>67</v>
      </c>
      <c r="D79" s="78" t="s">
        <v>68</v>
      </c>
    </row>
    <row r="80" spans="1:11" s="1" customFormat="1" ht="13.5" customHeight="1" x14ac:dyDescent="0.2">
      <c r="A80" s="78"/>
      <c r="B80" s="78"/>
      <c r="C80" s="78"/>
      <c r="D80" s="78"/>
    </row>
    <row r="81" spans="1:4" s="1" customFormat="1" ht="13.15" customHeight="1" thickBot="1" x14ac:dyDescent="0.25">
      <c r="A81" s="38" t="s">
        <v>50</v>
      </c>
      <c r="B81" s="45">
        <v>130669</v>
      </c>
      <c r="C81" s="45">
        <v>1572442</v>
      </c>
      <c r="D81" s="45">
        <v>3926921</v>
      </c>
    </row>
    <row r="82" spans="1:4" s="1" customFormat="1" ht="13.5" thickBot="1" x14ac:dyDescent="0.25">
      <c r="A82" s="38" t="s">
        <v>43</v>
      </c>
      <c r="B82" s="45">
        <v>70214</v>
      </c>
      <c r="C82" s="45">
        <v>704327</v>
      </c>
      <c r="D82" s="45">
        <v>725240</v>
      </c>
    </row>
    <row r="83" spans="1:4" s="1" customFormat="1" ht="13.5" thickBot="1" x14ac:dyDescent="0.25">
      <c r="A83" s="38" t="s">
        <v>51</v>
      </c>
      <c r="B83" s="45">
        <v>173</v>
      </c>
      <c r="C83" s="45"/>
      <c r="D83" s="45"/>
    </row>
    <row r="84" spans="1:4" s="1" customFormat="1" ht="13.5" thickBot="1" x14ac:dyDescent="0.25">
      <c r="A84" s="38" t="s">
        <v>40</v>
      </c>
      <c r="B84" s="45">
        <v>3301</v>
      </c>
      <c r="C84" s="45">
        <v>1315</v>
      </c>
      <c r="D84" s="45"/>
    </row>
    <row r="85" spans="1:4" s="1" customFormat="1" ht="13.5" thickBot="1" x14ac:dyDescent="0.25">
      <c r="A85" s="38" t="s">
        <v>46</v>
      </c>
      <c r="B85" s="45">
        <v>151066</v>
      </c>
      <c r="C85" s="45">
        <v>2694200</v>
      </c>
      <c r="D85" s="45">
        <v>2828841</v>
      </c>
    </row>
    <row r="86" spans="1:4" s="1" customFormat="1" ht="13.5" thickBot="1" x14ac:dyDescent="0.25">
      <c r="A86" s="38" t="s">
        <v>45</v>
      </c>
      <c r="B86" s="45">
        <v>77323</v>
      </c>
      <c r="C86" s="45">
        <v>481032</v>
      </c>
      <c r="D86" s="45">
        <v>1031582</v>
      </c>
    </row>
    <row r="87" spans="1:4" s="1" customFormat="1" ht="13.5" thickBot="1" x14ac:dyDescent="0.25">
      <c r="A87" s="38" t="s">
        <v>44</v>
      </c>
      <c r="B87" s="45">
        <v>66806</v>
      </c>
      <c r="C87" s="45">
        <v>210669</v>
      </c>
      <c r="D87" s="45">
        <v>1071649</v>
      </c>
    </row>
    <row r="88" spans="1:4" s="1" customFormat="1" ht="13.5" thickBot="1" x14ac:dyDescent="0.25">
      <c r="A88" s="38" t="s">
        <v>188</v>
      </c>
      <c r="B88" s="45">
        <v>10921</v>
      </c>
      <c r="C88" s="45">
        <v>419103</v>
      </c>
      <c r="D88" s="45">
        <v>590963</v>
      </c>
    </row>
    <row r="89" spans="1:4" s="1" customFormat="1" ht="13.5" thickBot="1" x14ac:dyDescent="0.25">
      <c r="A89" s="38" t="s">
        <v>195</v>
      </c>
      <c r="B89" s="45">
        <v>12628</v>
      </c>
      <c r="C89" s="45">
        <v>130765</v>
      </c>
      <c r="D89" s="45">
        <v>218824</v>
      </c>
    </row>
    <row r="90" spans="1:4" s="1" customFormat="1" ht="13.5" thickBot="1" x14ac:dyDescent="0.25">
      <c r="A90" s="38" t="s">
        <v>47</v>
      </c>
      <c r="B90" s="45">
        <v>31373</v>
      </c>
      <c r="C90" s="45">
        <v>455789</v>
      </c>
      <c r="D90" s="45">
        <v>1066447</v>
      </c>
    </row>
    <row r="91" spans="1:4" s="1" customFormat="1" ht="13.5" thickBot="1" x14ac:dyDescent="0.25">
      <c r="A91" s="38" t="s">
        <v>49</v>
      </c>
      <c r="B91" s="45">
        <v>67980</v>
      </c>
      <c r="C91" s="45">
        <v>153278</v>
      </c>
      <c r="D91" s="45">
        <v>1294532</v>
      </c>
    </row>
    <row r="92" spans="1:4" s="1" customFormat="1" ht="13.5" thickBot="1" x14ac:dyDescent="0.25">
      <c r="A92" s="38" t="s">
        <v>38</v>
      </c>
      <c r="B92" s="45">
        <v>21163</v>
      </c>
      <c r="C92" s="45">
        <v>70658</v>
      </c>
      <c r="D92" s="45">
        <v>80695</v>
      </c>
    </row>
    <row r="93" spans="1:4" s="1" customFormat="1" ht="13.5" thickBot="1" x14ac:dyDescent="0.25">
      <c r="A93" s="38" t="s">
        <v>187</v>
      </c>
      <c r="B93" s="45">
        <v>3618</v>
      </c>
      <c r="C93" s="45">
        <v>94206</v>
      </c>
      <c r="D93" s="45">
        <v>544987</v>
      </c>
    </row>
    <row r="94" spans="1:4" s="1" customFormat="1" ht="13.5" thickBot="1" x14ac:dyDescent="0.25">
      <c r="A94" s="38" t="s">
        <v>42</v>
      </c>
      <c r="B94" s="45">
        <v>6209</v>
      </c>
      <c r="C94" s="45">
        <v>101954</v>
      </c>
      <c r="D94" s="45">
        <v>149138</v>
      </c>
    </row>
    <row r="95" spans="1:4" s="1" customFormat="1" ht="13.5" thickBot="1" x14ac:dyDescent="0.25">
      <c r="A95" s="38" t="s">
        <v>41</v>
      </c>
      <c r="B95" s="45">
        <v>10970</v>
      </c>
      <c r="C95" s="45">
        <v>4177</v>
      </c>
      <c r="D95" s="45">
        <v>43274</v>
      </c>
    </row>
    <row r="96" spans="1:4" s="1" customFormat="1" ht="13.5" thickBot="1" x14ac:dyDescent="0.25">
      <c r="A96" s="38" t="s">
        <v>39</v>
      </c>
      <c r="B96" s="45"/>
      <c r="C96" s="45"/>
      <c r="D96" s="45"/>
    </row>
    <row r="97" spans="1:11" s="1" customFormat="1" ht="13.5" thickBot="1" x14ac:dyDescent="0.25">
      <c r="A97" s="38" t="s">
        <v>48</v>
      </c>
      <c r="B97" s="45">
        <v>9014</v>
      </c>
      <c r="C97" s="45">
        <v>65469</v>
      </c>
      <c r="D97" s="45">
        <v>81987</v>
      </c>
    </row>
    <row r="98" spans="1:11" s="1" customFormat="1" ht="13.5" thickBot="1" x14ac:dyDescent="0.25">
      <c r="A98" s="38"/>
      <c r="B98" s="45"/>
      <c r="C98" s="45"/>
      <c r="D98" s="45"/>
    </row>
    <row r="99" spans="1:11" s="1" customFormat="1" x14ac:dyDescent="0.2">
      <c r="A99" s="33" t="s">
        <v>2</v>
      </c>
      <c r="B99" s="34">
        <f>SUM(B81:B98)</f>
        <v>673428</v>
      </c>
      <c r="C99" s="46">
        <f>SUM(C81:C98)</f>
        <v>7159384</v>
      </c>
      <c r="D99" s="34">
        <f>SUM(D81:D98)</f>
        <v>13655080</v>
      </c>
    </row>
    <row r="100" spans="1:11" x14ac:dyDescent="0.2">
      <c r="G100" s="1"/>
      <c r="H100" s="1"/>
      <c r="I100" s="1"/>
      <c r="J100"/>
      <c r="K100"/>
    </row>
    <row r="101" spans="1:11" s="58" customFormat="1" ht="15" x14ac:dyDescent="0.25">
      <c r="A101" s="87" t="s">
        <v>257</v>
      </c>
      <c r="B101" s="87"/>
      <c r="C101" s="87"/>
      <c r="D101" s="87"/>
      <c r="E101" s="1"/>
      <c r="F101" s="1"/>
      <c r="G101" s="1"/>
      <c r="H101" s="1"/>
      <c r="I101" s="1"/>
    </row>
    <row r="102" spans="1:11" customFormat="1" ht="13.5" thickBot="1" x14ac:dyDescent="0.25">
      <c r="A102" s="4"/>
      <c r="B102" s="4"/>
      <c r="C102" s="4"/>
      <c r="D102" s="4"/>
      <c r="E102" s="1"/>
      <c r="F102" s="1"/>
      <c r="G102" s="1"/>
      <c r="H102" s="1"/>
      <c r="I102" s="1"/>
    </row>
    <row r="103" spans="1:11" customFormat="1" ht="23.25" thickBot="1" x14ac:dyDescent="0.25">
      <c r="A103" s="82" t="s">
        <v>22</v>
      </c>
      <c r="B103" s="44" t="s">
        <v>97</v>
      </c>
      <c r="C103" s="44" t="s">
        <v>98</v>
      </c>
      <c r="D103" s="78" t="s">
        <v>99</v>
      </c>
      <c r="E103" s="1"/>
      <c r="F103" s="1"/>
      <c r="G103" s="1"/>
      <c r="H103" s="1"/>
      <c r="I103" s="1"/>
    </row>
    <row r="104" spans="1:11" customFormat="1" x14ac:dyDescent="0.2">
      <c r="A104" s="78"/>
      <c r="B104" s="48" t="s">
        <v>100</v>
      </c>
      <c r="C104" s="49" t="s">
        <v>100</v>
      </c>
      <c r="D104" s="78"/>
      <c r="E104" s="1"/>
      <c r="F104" s="1"/>
      <c r="G104" s="1"/>
      <c r="H104" s="1"/>
      <c r="I104" s="1"/>
    </row>
    <row r="105" spans="1:11" customFormat="1" ht="13.5" customHeight="1" x14ac:dyDescent="0.2">
      <c r="A105" s="42" t="s">
        <v>57</v>
      </c>
      <c r="B105" s="42"/>
      <c r="C105" s="42"/>
      <c r="D105" s="42"/>
      <c r="E105" s="1"/>
      <c r="F105" s="1"/>
      <c r="G105" s="1"/>
      <c r="H105" s="1"/>
      <c r="I105" s="1"/>
    </row>
    <row r="106" spans="1:11" customFormat="1" ht="13.5" customHeight="1" thickBot="1" x14ac:dyDescent="0.25">
      <c r="A106" s="38" t="s">
        <v>77</v>
      </c>
      <c r="B106" s="45"/>
      <c r="C106" s="45">
        <v>14</v>
      </c>
      <c r="D106" s="45">
        <v>14</v>
      </c>
      <c r="E106" s="1"/>
      <c r="F106" s="1"/>
      <c r="G106" s="1"/>
      <c r="H106" s="1"/>
      <c r="I106" s="1"/>
    </row>
    <row r="107" spans="1:11" customFormat="1" ht="13.5" customHeight="1" thickBot="1" x14ac:dyDescent="0.25">
      <c r="A107" s="38" t="s">
        <v>101</v>
      </c>
      <c r="B107" s="45">
        <v>553</v>
      </c>
      <c r="C107" s="45">
        <v>1061</v>
      </c>
      <c r="D107" s="45">
        <v>1614</v>
      </c>
      <c r="E107" s="1"/>
      <c r="F107" s="1"/>
      <c r="G107" s="1"/>
      <c r="H107" s="1"/>
      <c r="I107" s="1"/>
    </row>
    <row r="108" spans="1:11" customFormat="1" ht="13.5" thickBot="1" x14ac:dyDescent="0.25">
      <c r="A108" s="38" t="s">
        <v>76</v>
      </c>
      <c r="B108" s="45"/>
      <c r="C108" s="45">
        <v>106</v>
      </c>
      <c r="D108" s="45">
        <v>106</v>
      </c>
      <c r="E108" s="1"/>
      <c r="F108" s="1"/>
      <c r="G108" s="1"/>
      <c r="H108" s="1"/>
      <c r="I108" s="1"/>
    </row>
    <row r="109" spans="1:11" customFormat="1" ht="13.5" thickBot="1" x14ac:dyDescent="0.25">
      <c r="A109" s="38" t="s">
        <v>78</v>
      </c>
      <c r="B109" s="45"/>
      <c r="C109" s="45">
        <v>113</v>
      </c>
      <c r="D109" s="45">
        <v>113</v>
      </c>
      <c r="E109" s="1"/>
      <c r="F109" s="1"/>
      <c r="G109" s="1"/>
      <c r="H109" s="1"/>
      <c r="I109" s="1"/>
    </row>
    <row r="110" spans="1:11" customFormat="1" ht="13.5" thickBot="1" x14ac:dyDescent="0.25">
      <c r="A110" s="38" t="s">
        <v>104</v>
      </c>
      <c r="B110" s="45"/>
      <c r="C110" s="45">
        <v>681</v>
      </c>
      <c r="D110" s="45">
        <v>681</v>
      </c>
      <c r="E110" s="1"/>
      <c r="F110" s="1"/>
      <c r="G110" s="1"/>
      <c r="H110" s="1"/>
      <c r="I110" s="1"/>
    </row>
    <row r="111" spans="1:11" customFormat="1" ht="13.5" thickBot="1" x14ac:dyDescent="0.25">
      <c r="A111" s="38" t="s">
        <v>81</v>
      </c>
      <c r="B111" s="45"/>
      <c r="C111" s="45">
        <v>126</v>
      </c>
      <c r="D111" s="45">
        <v>126</v>
      </c>
      <c r="E111" s="1"/>
      <c r="F111" s="1"/>
      <c r="G111" s="1"/>
      <c r="H111" s="1"/>
      <c r="I111" s="1"/>
    </row>
    <row r="112" spans="1:11" customFormat="1" x14ac:dyDescent="0.2">
      <c r="A112" s="42" t="s">
        <v>247</v>
      </c>
      <c r="B112" s="42"/>
      <c r="C112" s="42"/>
      <c r="D112" s="42"/>
      <c r="E112" s="1"/>
      <c r="F112" s="1"/>
      <c r="G112" s="1"/>
      <c r="H112" s="1"/>
      <c r="I112" s="1"/>
    </row>
    <row r="113" spans="1:11" customFormat="1" ht="13.5" thickBot="1" x14ac:dyDescent="0.25">
      <c r="A113" s="38" t="s">
        <v>103</v>
      </c>
      <c r="B113" s="45">
        <v>12853</v>
      </c>
      <c r="C113" s="45">
        <v>180359</v>
      </c>
      <c r="D113" s="45">
        <v>193212</v>
      </c>
      <c r="E113" s="1"/>
      <c r="F113" s="1"/>
      <c r="G113" s="1"/>
      <c r="H113" s="1"/>
      <c r="I113" s="1"/>
    </row>
    <row r="114" spans="1:11" customFormat="1" ht="13.5" thickBot="1" x14ac:dyDescent="0.25">
      <c r="A114" s="38" t="s">
        <v>105</v>
      </c>
      <c r="B114" s="45">
        <v>17</v>
      </c>
      <c r="C114" s="45">
        <v>90</v>
      </c>
      <c r="D114" s="45">
        <v>107</v>
      </c>
      <c r="E114" s="1"/>
      <c r="F114" s="1"/>
      <c r="G114" s="1"/>
      <c r="H114" s="1"/>
      <c r="I114" s="1"/>
    </row>
    <row r="115" spans="1:11" customFormat="1" ht="13.5" thickBot="1" x14ac:dyDescent="0.25">
      <c r="A115" s="38" t="s">
        <v>91</v>
      </c>
      <c r="B115" s="45"/>
      <c r="C115" s="45">
        <v>12640</v>
      </c>
      <c r="D115" s="45">
        <v>12640</v>
      </c>
      <c r="E115" s="1"/>
      <c r="F115" s="1"/>
      <c r="G115" s="1"/>
      <c r="H115" s="1"/>
      <c r="I115" s="1"/>
    </row>
    <row r="116" spans="1:11" customFormat="1" ht="13.5" thickBot="1" x14ac:dyDescent="0.25">
      <c r="A116" s="38" t="s">
        <v>102</v>
      </c>
      <c r="B116" s="45">
        <v>5214</v>
      </c>
      <c r="C116" s="45">
        <v>76229</v>
      </c>
      <c r="D116" s="45">
        <v>81443</v>
      </c>
      <c r="E116" s="1"/>
      <c r="F116" s="1"/>
      <c r="G116" s="1"/>
      <c r="H116" s="1"/>
      <c r="I116" s="1"/>
    </row>
    <row r="117" spans="1:11" customFormat="1" ht="13.5" thickBot="1" x14ac:dyDescent="0.25">
      <c r="A117" s="38" t="s">
        <v>94</v>
      </c>
      <c r="B117" s="45">
        <v>29939</v>
      </c>
      <c r="C117" s="45">
        <v>68381</v>
      </c>
      <c r="D117" s="45">
        <v>98320</v>
      </c>
      <c r="E117" s="1"/>
      <c r="F117" s="1"/>
      <c r="G117" s="1"/>
      <c r="H117" s="1"/>
      <c r="I117" s="1"/>
    </row>
    <row r="118" spans="1:11" ht="13.5" thickBot="1" x14ac:dyDescent="0.25">
      <c r="A118" s="38" t="s">
        <v>90</v>
      </c>
      <c r="B118" s="45"/>
      <c r="C118" s="45">
        <v>64240</v>
      </c>
      <c r="D118" s="45">
        <v>64240</v>
      </c>
      <c r="E118" s="1"/>
      <c r="F118" s="1"/>
      <c r="G118" s="1"/>
      <c r="H118" s="1"/>
      <c r="I118" s="1"/>
    </row>
    <row r="119" spans="1:11" ht="13.5" thickBot="1" x14ac:dyDescent="0.25">
      <c r="A119" s="38" t="s">
        <v>107</v>
      </c>
      <c r="B119" s="45">
        <v>147463</v>
      </c>
      <c r="C119" s="45">
        <v>1962720</v>
      </c>
      <c r="D119" s="45">
        <v>2110183</v>
      </c>
      <c r="E119" s="1"/>
      <c r="F119" s="1"/>
      <c r="G119" s="1"/>
      <c r="H119" s="1"/>
      <c r="I119" s="1"/>
    </row>
    <row r="120" spans="1:11" x14ac:dyDescent="0.2">
      <c r="A120" s="33" t="s">
        <v>108</v>
      </c>
      <c r="B120" s="34">
        <v>196039</v>
      </c>
      <c r="C120" s="46">
        <v>2366760</v>
      </c>
      <c r="D120" s="34">
        <v>2562799</v>
      </c>
      <c r="E120" s="1"/>
      <c r="F120" s="1"/>
      <c r="G120" s="1"/>
      <c r="H120" s="1"/>
      <c r="I120" s="1"/>
    </row>
    <row r="121" spans="1:11" x14ac:dyDescent="0.2">
      <c r="A121" s="8"/>
      <c r="E121" s="1"/>
      <c r="F121" s="1"/>
      <c r="G121" s="1"/>
      <c r="H121" s="1"/>
      <c r="I121" s="1"/>
    </row>
    <row r="122" spans="1:11" x14ac:dyDescent="0.2">
      <c r="E122" s="1"/>
      <c r="F122" s="1"/>
      <c r="G122" s="1"/>
      <c r="H122" s="1"/>
      <c r="I122" s="1"/>
      <c r="J122"/>
      <c r="K122"/>
    </row>
    <row r="123" spans="1:11" s="58" customFormat="1" ht="15" x14ac:dyDescent="0.25">
      <c r="A123" s="87" t="s">
        <v>258</v>
      </c>
      <c r="B123" s="87"/>
      <c r="C123" s="87"/>
      <c r="D123" s="87"/>
      <c r="E123" s="1"/>
      <c r="F123" s="1"/>
      <c r="G123" s="1"/>
      <c r="H123" s="1"/>
      <c r="I123" s="1"/>
    </row>
    <row r="124" spans="1:11" customFormat="1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11" customFormat="1" ht="18" customHeight="1" x14ac:dyDescent="0.2">
      <c r="A125" s="44" t="s">
        <v>22</v>
      </c>
      <c r="B125" s="44" t="s">
        <v>110</v>
      </c>
      <c r="C125" s="1"/>
      <c r="D125" s="1"/>
      <c r="E125" s="1"/>
      <c r="F125" s="1"/>
      <c r="G125" s="1"/>
      <c r="H125" s="1"/>
      <c r="I125" s="1"/>
    </row>
    <row r="126" spans="1:11" customFormat="1" x14ac:dyDescent="0.2">
      <c r="A126" s="42" t="s">
        <v>57</v>
      </c>
      <c r="B126" s="42"/>
      <c r="C126" s="1"/>
      <c r="D126" s="1"/>
      <c r="E126" s="1"/>
      <c r="F126" s="1"/>
      <c r="G126" s="1"/>
      <c r="H126" s="1"/>
      <c r="I126" s="1"/>
    </row>
    <row r="127" spans="1:11" customFormat="1" ht="13.5" thickBot="1" x14ac:dyDescent="0.25">
      <c r="A127" s="38" t="s">
        <v>101</v>
      </c>
      <c r="B127" s="45">
        <v>1097</v>
      </c>
      <c r="C127" s="1"/>
      <c r="D127" s="1"/>
      <c r="E127" s="1"/>
      <c r="F127" s="1"/>
      <c r="G127" s="1"/>
      <c r="H127" s="1"/>
      <c r="I127" s="1"/>
    </row>
    <row r="128" spans="1:11" customFormat="1" ht="13.5" thickBot="1" x14ac:dyDescent="0.25">
      <c r="A128" s="38" t="s">
        <v>76</v>
      </c>
      <c r="B128" s="45">
        <v>7</v>
      </c>
      <c r="C128" s="1"/>
      <c r="D128" s="1"/>
      <c r="E128" s="1"/>
      <c r="F128" s="1"/>
      <c r="G128" s="1"/>
      <c r="H128" s="1"/>
      <c r="I128" s="1"/>
    </row>
    <row r="129" spans="1:11" customFormat="1" ht="17.25" customHeight="1" thickBot="1" x14ac:dyDescent="0.25">
      <c r="A129" s="38" t="s">
        <v>78</v>
      </c>
      <c r="B129" s="45">
        <v>83</v>
      </c>
      <c r="C129" s="1"/>
      <c r="D129" s="1"/>
      <c r="E129" s="1"/>
      <c r="F129" s="1"/>
      <c r="G129" s="1"/>
      <c r="H129" s="1"/>
      <c r="I129" s="1"/>
    </row>
    <row r="130" spans="1:11" customFormat="1" ht="13.5" thickBot="1" x14ac:dyDescent="0.25">
      <c r="A130" s="38" t="s">
        <v>104</v>
      </c>
      <c r="B130" s="45">
        <v>553</v>
      </c>
      <c r="C130" s="1"/>
      <c r="D130" s="1"/>
      <c r="E130" s="1"/>
      <c r="F130" s="1"/>
      <c r="G130" s="1"/>
      <c r="H130" s="1"/>
      <c r="I130" s="1"/>
    </row>
    <row r="131" spans="1:11" customFormat="1" ht="12.75" customHeight="1" x14ac:dyDescent="0.2">
      <c r="A131" s="42" t="s">
        <v>81</v>
      </c>
      <c r="B131" s="42">
        <v>15</v>
      </c>
      <c r="C131" s="1"/>
      <c r="D131" s="1"/>
      <c r="E131" s="1"/>
      <c r="F131" s="1"/>
      <c r="G131" s="1"/>
      <c r="H131" s="1"/>
      <c r="I131" s="1"/>
    </row>
    <row r="132" spans="1:11" customFormat="1" ht="13.5" thickBot="1" x14ac:dyDescent="0.25">
      <c r="A132" s="38" t="s">
        <v>247</v>
      </c>
      <c r="B132" s="45"/>
      <c r="C132" s="1"/>
      <c r="D132" s="1"/>
      <c r="E132" s="1"/>
      <c r="F132" s="1"/>
      <c r="G132" s="1"/>
      <c r="H132" s="1"/>
      <c r="I132" s="1"/>
    </row>
    <row r="133" spans="1:11" customFormat="1" ht="13.5" thickBot="1" x14ac:dyDescent="0.25">
      <c r="A133" s="38" t="s">
        <v>103</v>
      </c>
      <c r="B133" s="45">
        <v>34317</v>
      </c>
      <c r="C133" s="1"/>
      <c r="D133" s="1"/>
      <c r="E133" s="1"/>
      <c r="F133" s="1"/>
      <c r="G133" s="1"/>
      <c r="H133" s="1"/>
      <c r="I133" s="1"/>
    </row>
    <row r="134" spans="1:11" customFormat="1" ht="13.5" thickBot="1" x14ac:dyDescent="0.25">
      <c r="A134" s="38" t="s">
        <v>102</v>
      </c>
      <c r="B134" s="45">
        <v>190896</v>
      </c>
      <c r="C134" s="1"/>
      <c r="D134" s="1"/>
      <c r="E134" s="1"/>
      <c r="F134" s="1"/>
      <c r="G134" s="1"/>
      <c r="H134" s="1"/>
      <c r="I134" s="1"/>
      <c r="J134" s="3"/>
      <c r="K134" s="3"/>
    </row>
    <row r="135" spans="1:11" s="3" customFormat="1" ht="12.75" customHeight="1" thickBot="1" x14ac:dyDescent="0.25">
      <c r="A135" s="38" t="s">
        <v>94</v>
      </c>
      <c r="B135" s="45">
        <v>11266</v>
      </c>
      <c r="C135" s="1"/>
      <c r="D135" s="1"/>
      <c r="E135" s="1"/>
      <c r="F135" s="1"/>
      <c r="G135" s="1"/>
      <c r="H135" s="1"/>
      <c r="I135" s="1"/>
      <c r="J135" s="4"/>
      <c r="K135" s="4"/>
    </row>
    <row r="136" spans="1:11" ht="13.5" thickBot="1" x14ac:dyDescent="0.25">
      <c r="A136" s="38" t="s">
        <v>90</v>
      </c>
      <c r="B136" s="45">
        <v>43255</v>
      </c>
      <c r="C136" s="1"/>
      <c r="D136" s="1"/>
      <c r="E136" s="1"/>
      <c r="F136" s="1"/>
      <c r="G136" s="1"/>
      <c r="H136" s="1"/>
      <c r="I136" s="1"/>
    </row>
    <row r="137" spans="1:11" ht="13.5" thickBot="1" x14ac:dyDescent="0.25">
      <c r="A137" s="38" t="s">
        <v>107</v>
      </c>
      <c r="B137" s="45">
        <v>854465</v>
      </c>
      <c r="E137" s="1"/>
      <c r="F137" s="1"/>
      <c r="G137" s="1"/>
      <c r="H137" s="1"/>
      <c r="I137" s="1"/>
    </row>
    <row r="138" spans="1:11" ht="14.25" customHeight="1" x14ac:dyDescent="0.2">
      <c r="A138" s="33" t="s">
        <v>112</v>
      </c>
      <c r="B138" s="34">
        <v>1135954</v>
      </c>
      <c r="E138" s="1"/>
      <c r="F138" s="1"/>
      <c r="G138" s="1"/>
      <c r="H138" s="1"/>
      <c r="I138" s="1"/>
    </row>
    <row r="139" spans="1:11" x14ac:dyDescent="0.2">
      <c r="A139" s="8"/>
      <c r="E139" s="1"/>
      <c r="F139" s="1"/>
      <c r="G139" s="1"/>
      <c r="H139" s="1"/>
      <c r="I139" s="1"/>
    </row>
    <row r="140" spans="1:11" x14ac:dyDescent="0.2">
      <c r="E140" s="1"/>
      <c r="F140" s="1"/>
      <c r="G140" s="1"/>
      <c r="H140" s="1"/>
      <c r="I140" s="1"/>
      <c r="J140"/>
      <c r="K140"/>
    </row>
    <row r="141" spans="1:11" s="58" customFormat="1" ht="15" x14ac:dyDescent="0.25">
      <c r="A141" s="62" t="s">
        <v>355</v>
      </c>
      <c r="B141" s="62"/>
      <c r="C141" s="62"/>
      <c r="D141" s="62"/>
      <c r="E141" s="1"/>
      <c r="F141" s="1"/>
      <c r="G141" s="1"/>
      <c r="H141" s="1"/>
      <c r="I141" s="1"/>
    </row>
    <row r="142" spans="1:11" customFormat="1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11" customFormat="1" x14ac:dyDescent="0.2">
      <c r="A143" s="44" t="s">
        <v>114</v>
      </c>
      <c r="B143" s="44" t="s">
        <v>110</v>
      </c>
      <c r="C143" s="44" t="s">
        <v>126</v>
      </c>
      <c r="D143" s="1"/>
      <c r="E143" s="1"/>
      <c r="F143" s="1"/>
      <c r="G143" s="1"/>
      <c r="H143" s="1"/>
      <c r="I143" s="1"/>
    </row>
    <row r="144" spans="1:11" customFormat="1" ht="13.5" thickBot="1" x14ac:dyDescent="0.25">
      <c r="A144" s="38" t="s">
        <v>163</v>
      </c>
      <c r="B144" s="45">
        <v>192</v>
      </c>
      <c r="C144" s="51">
        <v>1687222.35</v>
      </c>
      <c r="D144" s="1"/>
      <c r="E144" s="1"/>
      <c r="F144" s="1"/>
      <c r="G144" s="1"/>
      <c r="H144" s="1"/>
      <c r="I144" s="1"/>
    </row>
    <row r="145" spans="1:9" customFormat="1" ht="13.5" thickBot="1" x14ac:dyDescent="0.25">
      <c r="A145" s="38" t="s">
        <v>231</v>
      </c>
      <c r="B145" s="45">
        <v>85</v>
      </c>
      <c r="C145" s="51">
        <v>765129.12</v>
      </c>
      <c r="D145" s="1"/>
      <c r="E145" s="1"/>
      <c r="F145" s="1"/>
      <c r="G145" s="1"/>
      <c r="H145" s="1"/>
      <c r="I145" s="1"/>
    </row>
    <row r="146" spans="1:9" customFormat="1" ht="13.5" thickBot="1" x14ac:dyDescent="0.25">
      <c r="A146" s="38" t="s">
        <v>159</v>
      </c>
      <c r="B146" s="45">
        <v>634</v>
      </c>
      <c r="C146" s="51">
        <v>1758964</v>
      </c>
      <c r="D146" s="1"/>
      <c r="E146" s="1"/>
      <c r="F146" s="1"/>
      <c r="G146" s="1"/>
      <c r="H146" s="1"/>
      <c r="I146" s="1"/>
    </row>
    <row r="147" spans="1:9" customFormat="1" ht="13.5" thickBot="1" x14ac:dyDescent="0.25">
      <c r="A147" s="38" t="s">
        <v>164</v>
      </c>
      <c r="B147" s="45">
        <v>147</v>
      </c>
      <c r="C147" s="51">
        <v>801519</v>
      </c>
      <c r="D147" s="1"/>
      <c r="E147" s="1"/>
      <c r="F147" s="1"/>
      <c r="G147" s="1"/>
      <c r="H147" s="1"/>
      <c r="I147" s="1"/>
    </row>
    <row r="148" spans="1:9" customFormat="1" ht="13.5" thickBot="1" x14ac:dyDescent="0.25">
      <c r="A148" s="38" t="s">
        <v>232</v>
      </c>
      <c r="B148" s="45">
        <v>699</v>
      </c>
      <c r="C148" s="51">
        <v>2536551</v>
      </c>
      <c r="D148" s="1"/>
      <c r="E148" s="1"/>
      <c r="F148" s="1"/>
      <c r="G148" s="1"/>
      <c r="H148" s="1"/>
      <c r="I148" s="1"/>
    </row>
    <row r="149" spans="1:9" customFormat="1" ht="13.5" thickBot="1" x14ac:dyDescent="0.25">
      <c r="A149" s="38" t="s">
        <v>176</v>
      </c>
      <c r="B149" s="45">
        <v>26802</v>
      </c>
      <c r="C149" s="51">
        <v>28771259</v>
      </c>
      <c r="D149" s="1"/>
      <c r="E149" s="1"/>
      <c r="F149" s="1"/>
      <c r="G149" s="1"/>
      <c r="H149" s="1"/>
      <c r="I149" s="1"/>
    </row>
    <row r="150" spans="1:9" customFormat="1" ht="13.5" thickBot="1" x14ac:dyDescent="0.25">
      <c r="A150" s="38" t="s">
        <v>160</v>
      </c>
      <c r="B150" s="45">
        <v>2414</v>
      </c>
      <c r="C150" s="51">
        <v>6472783</v>
      </c>
      <c r="D150" s="1"/>
      <c r="E150" s="1"/>
      <c r="F150" s="1"/>
      <c r="G150" s="1"/>
      <c r="H150" s="1"/>
      <c r="I150" s="1"/>
    </row>
    <row r="151" spans="1:9" customFormat="1" ht="13.5" thickBot="1" x14ac:dyDescent="0.25">
      <c r="A151" s="38" t="s">
        <v>161</v>
      </c>
      <c r="B151" s="45">
        <v>786</v>
      </c>
      <c r="C151" s="51">
        <v>534907</v>
      </c>
      <c r="D151" s="1"/>
      <c r="E151" s="1"/>
      <c r="F151" s="1"/>
      <c r="G151" s="1"/>
      <c r="H151" s="1"/>
      <c r="I151" s="1"/>
    </row>
    <row r="152" spans="1:9" customFormat="1" ht="13.5" thickBot="1" x14ac:dyDescent="0.25">
      <c r="A152" s="38" t="s">
        <v>166</v>
      </c>
      <c r="B152" s="45">
        <v>19</v>
      </c>
      <c r="C152" s="51">
        <v>7950</v>
      </c>
      <c r="D152" s="1"/>
      <c r="E152" s="1"/>
      <c r="F152" s="1"/>
      <c r="G152" s="1"/>
      <c r="H152" s="1"/>
      <c r="I152" s="1"/>
    </row>
    <row r="153" spans="1:9" customFormat="1" ht="34.5" thickBot="1" x14ac:dyDescent="0.25">
      <c r="A153" s="38" t="s">
        <v>226</v>
      </c>
      <c r="B153" s="45">
        <v>670</v>
      </c>
      <c r="C153" s="51">
        <v>361156</v>
      </c>
      <c r="D153" s="1"/>
      <c r="E153" s="1"/>
      <c r="F153" s="1"/>
      <c r="G153" s="1"/>
      <c r="H153" s="1"/>
      <c r="I153" s="1"/>
    </row>
    <row r="154" spans="1:9" customFormat="1" ht="13.5" thickBot="1" x14ac:dyDescent="0.25">
      <c r="A154" s="38"/>
      <c r="B154" s="45"/>
      <c r="C154" s="51"/>
      <c r="D154" s="1"/>
      <c r="E154" s="1"/>
      <c r="F154" s="1"/>
      <c r="G154" s="1"/>
      <c r="H154" s="1"/>
      <c r="I154" s="1"/>
    </row>
    <row r="155" spans="1:9" customFormat="1" x14ac:dyDescent="0.2">
      <c r="A155" s="33" t="s">
        <v>16</v>
      </c>
      <c r="B155" s="34">
        <v>32448</v>
      </c>
      <c r="C155" s="46">
        <f>SUM(C144:C153)</f>
        <v>43697440.469999999</v>
      </c>
      <c r="D155" s="1"/>
      <c r="E155" s="1"/>
      <c r="F155" s="1"/>
      <c r="G155" s="1"/>
      <c r="H155" s="1"/>
      <c r="I155" s="1"/>
    </row>
    <row r="156" spans="1:9" customFormat="1" ht="13.5" thickBo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customFormat="1" x14ac:dyDescent="0.2">
      <c r="A157" s="82" t="s">
        <v>192</v>
      </c>
      <c r="B157" s="82" t="s">
        <v>110</v>
      </c>
      <c r="C157" s="82" t="s">
        <v>126</v>
      </c>
      <c r="D157" s="1"/>
      <c r="E157" s="1"/>
      <c r="F157" s="1"/>
      <c r="G157" s="1"/>
      <c r="H157" s="1"/>
      <c r="I157" s="1"/>
    </row>
    <row r="158" spans="1:9" customFormat="1" x14ac:dyDescent="0.2">
      <c r="A158" s="78"/>
      <c r="B158" s="78" t="s">
        <v>110</v>
      </c>
      <c r="C158" s="78" t="s">
        <v>126</v>
      </c>
      <c r="D158" s="1"/>
      <c r="E158" s="1"/>
      <c r="F158" s="1"/>
      <c r="G158" s="1"/>
      <c r="H158" s="1"/>
      <c r="I158" s="1"/>
    </row>
    <row r="159" spans="1:9" customFormat="1" ht="13.5" thickBot="1" x14ac:dyDescent="0.25">
      <c r="A159" s="38" t="s">
        <v>14</v>
      </c>
      <c r="B159" s="45">
        <v>7511</v>
      </c>
      <c r="C159" s="51">
        <v>6983520</v>
      </c>
      <c r="D159" s="1"/>
      <c r="E159" s="1"/>
      <c r="F159" s="1"/>
      <c r="G159" s="1"/>
      <c r="H159" s="1"/>
      <c r="I159" s="1"/>
    </row>
    <row r="160" spans="1:9" customFormat="1" ht="13.5" thickBot="1" x14ac:dyDescent="0.25">
      <c r="A160" s="38" t="s">
        <v>8</v>
      </c>
      <c r="B160" s="45">
        <v>1559</v>
      </c>
      <c r="C160" s="51">
        <v>4611638</v>
      </c>
      <c r="D160" s="1"/>
      <c r="E160" s="1"/>
      <c r="F160" s="1"/>
      <c r="G160" s="1"/>
      <c r="H160" s="1"/>
      <c r="I160" s="1"/>
    </row>
    <row r="161" spans="1:9" customFormat="1" ht="13.5" thickBot="1" x14ac:dyDescent="0.25">
      <c r="A161" s="38" t="s">
        <v>15</v>
      </c>
      <c r="B161" s="45">
        <v>103</v>
      </c>
      <c r="C161" s="51">
        <v>379319</v>
      </c>
      <c r="D161" s="1"/>
      <c r="E161" s="1"/>
      <c r="F161" s="1"/>
      <c r="G161" s="1"/>
      <c r="H161" s="1"/>
      <c r="I161" s="1"/>
    </row>
    <row r="162" spans="1:9" customFormat="1" ht="13.5" thickBot="1" x14ac:dyDescent="0.25">
      <c r="A162" s="38" t="s">
        <v>5</v>
      </c>
      <c r="B162" s="45">
        <v>113</v>
      </c>
      <c r="C162" s="51">
        <v>474737</v>
      </c>
      <c r="D162" s="1"/>
      <c r="E162" s="1"/>
      <c r="F162" s="1"/>
      <c r="G162" s="1"/>
      <c r="H162" s="1"/>
      <c r="I162" s="1"/>
    </row>
    <row r="163" spans="1:9" customFormat="1" ht="13.5" thickBot="1" x14ac:dyDescent="0.25">
      <c r="A163" s="38" t="s">
        <v>11</v>
      </c>
      <c r="B163" s="45">
        <v>5866</v>
      </c>
      <c r="C163" s="51">
        <v>7002908</v>
      </c>
      <c r="D163" s="1"/>
      <c r="E163" s="1"/>
      <c r="F163" s="1"/>
      <c r="G163" s="1"/>
      <c r="H163" s="1"/>
      <c r="I163" s="1"/>
    </row>
    <row r="164" spans="1:9" customFormat="1" ht="13.5" thickBot="1" x14ac:dyDescent="0.25">
      <c r="A164" s="38" t="s">
        <v>10</v>
      </c>
      <c r="B164" s="45">
        <v>5546</v>
      </c>
      <c r="C164" s="51">
        <v>8326043</v>
      </c>
      <c r="D164" s="1"/>
      <c r="E164" s="1"/>
      <c r="F164" s="1"/>
      <c r="G164" s="1"/>
      <c r="H164" s="1"/>
      <c r="I164" s="1"/>
    </row>
    <row r="165" spans="1:9" customFormat="1" ht="13.5" thickBot="1" x14ac:dyDescent="0.25">
      <c r="A165" s="38" t="s">
        <v>9</v>
      </c>
      <c r="B165" s="45">
        <v>1398</v>
      </c>
      <c r="C165" s="51">
        <v>2895302</v>
      </c>
      <c r="D165" s="1"/>
      <c r="E165" s="1"/>
      <c r="F165" s="1"/>
      <c r="G165" s="1"/>
      <c r="H165" s="1"/>
      <c r="I165" s="1"/>
    </row>
    <row r="166" spans="1:9" customFormat="1" ht="13.5" thickBot="1" x14ac:dyDescent="0.25">
      <c r="A166" s="38" t="s">
        <v>17</v>
      </c>
      <c r="B166" s="45">
        <v>803</v>
      </c>
      <c r="C166" s="51">
        <v>574404</v>
      </c>
      <c r="D166" s="1"/>
      <c r="E166" s="1"/>
      <c r="F166" s="1"/>
      <c r="G166" s="1"/>
      <c r="H166" s="1"/>
      <c r="I166" s="1"/>
    </row>
    <row r="167" spans="1:9" customFormat="1" ht="13.5" thickBot="1" x14ac:dyDescent="0.25">
      <c r="A167" s="38" t="s">
        <v>18</v>
      </c>
      <c r="B167" s="45">
        <v>251</v>
      </c>
      <c r="C167" s="51">
        <v>964030</v>
      </c>
      <c r="D167" s="1"/>
      <c r="E167" s="1"/>
      <c r="F167" s="1"/>
      <c r="G167" s="1"/>
      <c r="H167" s="1"/>
      <c r="I167" s="1"/>
    </row>
    <row r="168" spans="1:9" customFormat="1" ht="13.5" thickBot="1" x14ac:dyDescent="0.25">
      <c r="A168" s="38" t="s">
        <v>12</v>
      </c>
      <c r="B168" s="45">
        <v>965</v>
      </c>
      <c r="C168" s="51">
        <v>1864454</v>
      </c>
      <c r="D168" s="1"/>
      <c r="E168" s="1"/>
      <c r="F168" s="1"/>
      <c r="G168" s="1"/>
      <c r="H168" s="1"/>
      <c r="I168" s="1"/>
    </row>
    <row r="169" spans="1:9" customFormat="1" ht="13.5" thickBot="1" x14ac:dyDescent="0.25">
      <c r="A169" s="38" t="s">
        <v>13</v>
      </c>
      <c r="B169" s="45">
        <v>4001</v>
      </c>
      <c r="C169" s="51">
        <v>3605905.47</v>
      </c>
      <c r="D169" s="1"/>
      <c r="E169" s="1"/>
      <c r="F169" s="1"/>
      <c r="G169" s="1"/>
      <c r="H169" s="1"/>
      <c r="I169" s="1"/>
    </row>
    <row r="170" spans="1:9" customFormat="1" ht="13.5" thickBot="1" x14ac:dyDescent="0.25">
      <c r="A170" s="38" t="s">
        <v>4</v>
      </c>
      <c r="B170" s="45">
        <v>486</v>
      </c>
      <c r="C170" s="51">
        <v>2939178</v>
      </c>
      <c r="D170" s="1"/>
      <c r="E170" s="1"/>
      <c r="F170" s="1"/>
      <c r="G170" s="1"/>
      <c r="H170" s="1"/>
      <c r="I170" s="1"/>
    </row>
    <row r="171" spans="1:9" customFormat="1" ht="13.5" thickBot="1" x14ac:dyDescent="0.25">
      <c r="A171" s="38" t="s">
        <v>19</v>
      </c>
      <c r="B171" s="45">
        <v>2156</v>
      </c>
      <c r="C171" s="51">
        <v>389103</v>
      </c>
      <c r="D171" s="1"/>
      <c r="E171" s="1"/>
      <c r="F171" s="1"/>
      <c r="G171" s="1"/>
      <c r="H171" s="1"/>
      <c r="I171" s="1"/>
    </row>
    <row r="172" spans="1:9" customFormat="1" ht="13.5" thickBot="1" x14ac:dyDescent="0.25">
      <c r="A172" s="38" t="s">
        <v>7</v>
      </c>
      <c r="B172" s="45">
        <v>227</v>
      </c>
      <c r="C172" s="51">
        <v>502439</v>
      </c>
      <c r="D172" s="1"/>
      <c r="E172" s="1"/>
      <c r="F172" s="1"/>
      <c r="G172" s="1"/>
      <c r="H172" s="1"/>
      <c r="I172" s="1"/>
    </row>
    <row r="173" spans="1:9" customFormat="1" ht="13.5" thickBot="1" x14ac:dyDescent="0.25">
      <c r="A173" s="38" t="s">
        <v>6</v>
      </c>
      <c r="B173" s="45">
        <v>165</v>
      </c>
      <c r="C173" s="51">
        <v>515027</v>
      </c>
      <c r="D173" s="1"/>
      <c r="E173" s="1"/>
      <c r="F173" s="1"/>
      <c r="G173" s="1"/>
      <c r="H173" s="1"/>
      <c r="I173" s="1"/>
    </row>
    <row r="174" spans="1:9" customFormat="1" ht="13.5" thickBot="1" x14ac:dyDescent="0.25">
      <c r="A174" s="38" t="s">
        <v>261</v>
      </c>
      <c r="B174" s="45">
        <v>122</v>
      </c>
      <c r="C174" s="51">
        <v>948665</v>
      </c>
      <c r="D174" s="1"/>
      <c r="E174" s="1"/>
      <c r="F174" s="1"/>
      <c r="G174" s="1"/>
      <c r="H174" s="1"/>
      <c r="I174" s="1"/>
    </row>
    <row r="175" spans="1:9" customFormat="1" ht="13.5" thickBot="1" x14ac:dyDescent="0.25">
      <c r="A175" s="38" t="s">
        <v>21</v>
      </c>
      <c r="B175" s="45">
        <v>1176</v>
      </c>
      <c r="C175" s="51">
        <v>720768</v>
      </c>
      <c r="D175" s="1"/>
      <c r="E175" s="1"/>
      <c r="F175" s="1"/>
      <c r="G175" s="1"/>
      <c r="H175" s="1"/>
      <c r="I175" s="1"/>
    </row>
    <row r="176" spans="1:9" customFormat="1" ht="13.5" thickBot="1" x14ac:dyDescent="0.25">
      <c r="A176" s="38"/>
      <c r="B176" s="45"/>
      <c r="C176" s="51"/>
      <c r="D176" s="1"/>
      <c r="E176" s="1"/>
      <c r="F176" s="1"/>
      <c r="G176" s="1"/>
      <c r="H176" s="1"/>
      <c r="I176" s="1"/>
    </row>
    <row r="177" spans="1:11" customFormat="1" x14ac:dyDescent="0.2">
      <c r="A177" s="33" t="s">
        <v>2</v>
      </c>
      <c r="B177" s="34">
        <v>32448</v>
      </c>
      <c r="C177" s="46">
        <f>SUM(C159:C175)</f>
        <v>43697440.469999999</v>
      </c>
      <c r="E177" s="1"/>
      <c r="F177" s="1"/>
      <c r="G177" s="1"/>
      <c r="H177" s="4"/>
      <c r="I177" s="4"/>
      <c r="J177" s="4"/>
      <c r="K177" s="4"/>
    </row>
    <row r="178" spans="1:11" x14ac:dyDescent="0.2">
      <c r="B178" s="26"/>
      <c r="C178" s="26"/>
    </row>
    <row r="179" spans="1:11" x14ac:dyDescent="0.2">
      <c r="C179" s="26"/>
    </row>
  </sheetData>
  <mergeCells count="23">
    <mergeCell ref="A101:D101"/>
    <mergeCell ref="F39:F40"/>
    <mergeCell ref="A7:A8"/>
    <mergeCell ref="B7:C7"/>
    <mergeCell ref="A14:A15"/>
    <mergeCell ref="B14:B15"/>
    <mergeCell ref="A39:A40"/>
    <mergeCell ref="B39:B40"/>
    <mergeCell ref="C39:C40"/>
    <mergeCell ref="D39:D40"/>
    <mergeCell ref="E39:E40"/>
    <mergeCell ref="A37:D37"/>
    <mergeCell ref="C79:C80"/>
    <mergeCell ref="A5:D5"/>
    <mergeCell ref="A79:A80"/>
    <mergeCell ref="B79:B80"/>
    <mergeCell ref="D79:D80"/>
    <mergeCell ref="A157:A158"/>
    <mergeCell ref="B157:B158"/>
    <mergeCell ref="C157:C158"/>
    <mergeCell ref="A123:D123"/>
    <mergeCell ref="A103:A104"/>
    <mergeCell ref="D103:D104"/>
  </mergeCells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100" max="8" man="1"/>
    <brk id="1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view="pageBreakPreview" zoomScale="106" zoomScaleNormal="75" zoomScaleSheetLayoutView="106" workbookViewId="0">
      <selection sqref="A1:XFD1"/>
    </sheetView>
  </sheetViews>
  <sheetFormatPr baseColWidth="10" defaultColWidth="11.42578125" defaultRowHeight="12.75" x14ac:dyDescent="0.2"/>
  <cols>
    <col min="1" max="1" width="32.7109375" style="4" customWidth="1"/>
    <col min="2" max="2" width="18.85546875" style="4" customWidth="1"/>
    <col min="3" max="3" width="14.7109375" style="4" customWidth="1"/>
    <col min="4" max="4" width="17.140625" style="4" customWidth="1"/>
    <col min="5" max="5" width="14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371</v>
      </c>
      <c r="I1" s="56"/>
      <c r="J1" s="4"/>
      <c r="K1" s="4"/>
      <c r="L1" s="56"/>
      <c r="M1" s="56"/>
      <c r="N1" s="56"/>
      <c r="O1" s="56"/>
    </row>
    <row r="3" spans="1:15" s="13" customFormat="1" x14ac:dyDescent="0.2">
      <c r="A3" s="13" t="s">
        <v>277</v>
      </c>
      <c r="J3" s="4"/>
      <c r="K3" s="4"/>
    </row>
    <row r="5" spans="1:15" s="58" customFormat="1" ht="15" x14ac:dyDescent="0.25">
      <c r="A5" s="62" t="s">
        <v>262</v>
      </c>
      <c r="B5" s="62"/>
      <c r="C5" s="62"/>
      <c r="D5" s="62"/>
      <c r="E5" s="4"/>
      <c r="F5" s="4"/>
      <c r="G5" s="4"/>
      <c r="H5" s="4"/>
      <c r="J5" s="4"/>
      <c r="K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  <c r="J7" s="4"/>
      <c r="K7" s="4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  <c r="J8" s="4"/>
      <c r="K8" s="4"/>
    </row>
    <row r="9" spans="1:15" s="1" customFormat="1" ht="12.75" customHeight="1" thickBot="1" x14ac:dyDescent="0.25">
      <c r="A9" s="30" t="s">
        <v>35</v>
      </c>
      <c r="B9" s="31">
        <v>765229</v>
      </c>
      <c r="C9" s="32">
        <v>669614</v>
      </c>
      <c r="D9" s="19"/>
      <c r="J9" s="4"/>
      <c r="K9" s="4"/>
    </row>
    <row r="10" spans="1:15" s="1" customFormat="1" ht="12.75" customHeight="1" thickBot="1" x14ac:dyDescent="0.25">
      <c r="A10" s="30" t="s">
        <v>36</v>
      </c>
      <c r="B10" s="31">
        <v>20646595.059999999</v>
      </c>
      <c r="C10" s="32"/>
      <c r="D10" s="19"/>
      <c r="H10" s="23"/>
      <c r="J10" s="4"/>
      <c r="K10" s="4"/>
    </row>
    <row r="11" spans="1:15" s="1" customFormat="1" ht="15.6" customHeight="1" x14ac:dyDescent="0.2">
      <c r="A11" s="13"/>
      <c r="B11" s="4"/>
      <c r="C11" s="4"/>
      <c r="D11" s="4"/>
      <c r="E11" s="4"/>
      <c r="J11" s="4"/>
      <c r="K11" s="4"/>
    </row>
    <row r="13" spans="1:15" ht="12.75" customHeight="1" x14ac:dyDescent="0.2">
      <c r="A13" s="78" t="s">
        <v>192</v>
      </c>
      <c r="B13" s="78" t="s">
        <v>37</v>
      </c>
    </row>
    <row r="14" spans="1:15" x14ac:dyDescent="0.2">
      <c r="A14" s="78" t="s">
        <v>38</v>
      </c>
      <c r="B14" s="78"/>
    </row>
    <row r="15" spans="1:15" ht="13.5" thickBot="1" x14ac:dyDescent="0.25">
      <c r="A15" s="30" t="s">
        <v>50</v>
      </c>
      <c r="B15" s="36">
        <v>235094</v>
      </c>
    </row>
    <row r="16" spans="1:15" ht="13.5" thickBot="1" x14ac:dyDescent="0.25">
      <c r="A16" s="30" t="s">
        <v>43</v>
      </c>
      <c r="B16" s="36">
        <v>44958</v>
      </c>
    </row>
    <row r="17" spans="1:2" ht="13.5" thickBot="1" x14ac:dyDescent="0.25">
      <c r="A17" s="30" t="s">
        <v>263</v>
      </c>
      <c r="B17" s="36">
        <v>14913</v>
      </c>
    </row>
    <row r="18" spans="1:2" ht="13.5" thickBot="1" x14ac:dyDescent="0.25">
      <c r="A18" s="30" t="s">
        <v>264</v>
      </c>
      <c r="B18" s="36">
        <v>10394</v>
      </c>
    </row>
    <row r="19" spans="1:2" ht="13.5" thickBot="1" x14ac:dyDescent="0.25">
      <c r="A19" s="30" t="s">
        <v>46</v>
      </c>
      <c r="B19" s="36">
        <v>105090</v>
      </c>
    </row>
    <row r="20" spans="1:2" ht="13.5" thickBot="1" x14ac:dyDescent="0.25">
      <c r="A20" s="30" t="s">
        <v>45</v>
      </c>
      <c r="B20" s="36">
        <v>89131</v>
      </c>
    </row>
    <row r="21" spans="1:2" ht="13.5" thickBot="1" x14ac:dyDescent="0.25">
      <c r="A21" s="30" t="s">
        <v>44</v>
      </c>
      <c r="B21" s="36">
        <v>37481</v>
      </c>
    </row>
    <row r="22" spans="1:2" ht="13.5" thickBot="1" x14ac:dyDescent="0.25">
      <c r="A22" s="30" t="s">
        <v>188</v>
      </c>
      <c r="B22" s="36">
        <v>11999</v>
      </c>
    </row>
    <row r="23" spans="1:2" ht="13.5" thickBot="1" x14ac:dyDescent="0.25">
      <c r="A23" s="30" t="s">
        <v>196</v>
      </c>
      <c r="B23" s="36">
        <v>20698</v>
      </c>
    </row>
    <row r="24" spans="1:2" ht="13.5" thickBot="1" x14ac:dyDescent="0.25">
      <c r="A24" s="30" t="s">
        <v>189</v>
      </c>
      <c r="B24" s="36">
        <v>36829</v>
      </c>
    </row>
    <row r="25" spans="1:2" ht="13.5" thickBot="1" x14ac:dyDescent="0.25">
      <c r="A25" s="30" t="s">
        <v>49</v>
      </c>
      <c r="B25" s="36">
        <v>32364</v>
      </c>
    </row>
    <row r="26" spans="1:2" ht="13.5" thickBot="1" x14ac:dyDescent="0.25">
      <c r="A26" s="30" t="s">
        <v>190</v>
      </c>
      <c r="B26" s="36">
        <v>39421</v>
      </c>
    </row>
    <row r="27" spans="1:2" ht="13.5" thickBot="1" x14ac:dyDescent="0.25">
      <c r="A27" s="30" t="s">
        <v>187</v>
      </c>
      <c r="B27" s="36">
        <v>10663</v>
      </c>
    </row>
    <row r="28" spans="1:2" ht="13.5" thickBot="1" x14ac:dyDescent="0.25">
      <c r="A28" s="30" t="s">
        <v>42</v>
      </c>
      <c r="B28" s="36">
        <v>7098</v>
      </c>
    </row>
    <row r="29" spans="1:2" ht="13.5" thickBot="1" x14ac:dyDescent="0.25">
      <c r="A29" s="30" t="s">
        <v>41</v>
      </c>
      <c r="B29" s="36">
        <v>34350</v>
      </c>
    </row>
    <row r="30" spans="1:2" ht="13.5" thickBot="1" x14ac:dyDescent="0.25">
      <c r="A30" s="30" t="s">
        <v>39</v>
      </c>
      <c r="B30" s="36">
        <v>5940</v>
      </c>
    </row>
    <row r="31" spans="1:2" ht="13.5" thickBot="1" x14ac:dyDescent="0.25">
      <c r="A31" s="30" t="s">
        <v>48</v>
      </c>
      <c r="B31" s="36">
        <v>10972</v>
      </c>
    </row>
    <row r="32" spans="1:2" ht="13.5" thickBot="1" x14ac:dyDescent="0.25">
      <c r="A32" s="30" t="s">
        <v>248</v>
      </c>
      <c r="B32" s="35">
        <v>17834</v>
      </c>
    </row>
    <row r="33" spans="1:11" x14ac:dyDescent="0.2">
      <c r="A33" s="33" t="s">
        <v>2</v>
      </c>
      <c r="B33" s="34">
        <f>SUM(B15:B32)</f>
        <v>765229</v>
      </c>
    </row>
    <row r="36" spans="1:11" s="58" customFormat="1" ht="15" x14ac:dyDescent="0.25">
      <c r="A36" s="62" t="s">
        <v>265</v>
      </c>
      <c r="B36" s="62"/>
      <c r="C36" s="62"/>
      <c r="D36" s="62"/>
      <c r="H36" s="4"/>
      <c r="J36" s="4"/>
      <c r="K36" s="4"/>
    </row>
    <row r="37" spans="1:11" s="8" customFormat="1" ht="13.5" thickBot="1" x14ac:dyDescent="0.25">
      <c r="A37" s="14"/>
      <c r="B37" s="14"/>
      <c r="C37" s="14"/>
      <c r="D37" s="14"/>
      <c r="E37" s="14"/>
      <c r="F37" s="14"/>
      <c r="J37" s="4"/>
      <c r="K37" s="4"/>
    </row>
    <row r="38" spans="1:11" s="1" customFormat="1" ht="15" customHeight="1" x14ac:dyDescent="0.2">
      <c r="A38" s="78" t="s">
        <v>22</v>
      </c>
      <c r="B38" s="78" t="s">
        <v>71</v>
      </c>
      <c r="C38" s="78" t="s">
        <v>200</v>
      </c>
      <c r="D38" s="78" t="s">
        <v>199</v>
      </c>
      <c r="E38" s="78" t="s">
        <v>266</v>
      </c>
      <c r="F38" s="78" t="s">
        <v>267</v>
      </c>
      <c r="J38" s="4"/>
      <c r="K38" s="4"/>
    </row>
    <row r="39" spans="1:11" s="1" customFormat="1" ht="25.9" customHeight="1" x14ac:dyDescent="0.2">
      <c r="A39" s="78"/>
      <c r="B39" s="78"/>
      <c r="C39" s="78"/>
      <c r="D39" s="78"/>
      <c r="E39" s="78"/>
      <c r="F39" s="78"/>
      <c r="J39" s="4"/>
      <c r="K39" s="4"/>
    </row>
    <row r="40" spans="1:11" s="1" customFormat="1" ht="13.15" customHeight="1" x14ac:dyDescent="0.2">
      <c r="A40" s="37" t="s">
        <v>74</v>
      </c>
      <c r="B40" s="37"/>
      <c r="C40" s="37"/>
      <c r="D40" s="37"/>
      <c r="E40" s="37"/>
      <c r="F40" s="37"/>
      <c r="G40" s="2"/>
      <c r="J40" s="4"/>
      <c r="K40" s="4"/>
    </row>
    <row r="41" spans="1:11" s="1" customFormat="1" ht="13.5" thickBot="1" x14ac:dyDescent="0.25">
      <c r="A41" s="38" t="s">
        <v>80</v>
      </c>
      <c r="B41" s="39">
        <v>530</v>
      </c>
      <c r="C41" s="40">
        <v>50</v>
      </c>
      <c r="D41" s="39">
        <f>B41*C41</f>
        <v>26500</v>
      </c>
      <c r="E41" s="40"/>
      <c r="F41" s="39"/>
      <c r="G41" s="2"/>
      <c r="J41" s="4"/>
      <c r="K41" s="4"/>
    </row>
    <row r="42" spans="1:11" s="1" customFormat="1" ht="13.5" thickBot="1" x14ac:dyDescent="0.25">
      <c r="A42" s="38" t="s">
        <v>211</v>
      </c>
      <c r="B42" s="39">
        <v>5642</v>
      </c>
      <c r="C42" s="40"/>
      <c r="D42" s="39"/>
      <c r="E42" s="40"/>
      <c r="F42" s="39"/>
      <c r="G42" s="2"/>
      <c r="J42" s="4"/>
      <c r="K42" s="4"/>
    </row>
    <row r="43" spans="1:11" s="1" customFormat="1" ht="13.5" thickBot="1" x14ac:dyDescent="0.25">
      <c r="A43" s="38" t="s">
        <v>111</v>
      </c>
      <c r="B43" s="39">
        <v>10498</v>
      </c>
      <c r="C43" s="40">
        <v>49</v>
      </c>
      <c r="D43" s="39">
        <f t="shared" ref="D43:D48" si="0">B43*C43</f>
        <v>514402</v>
      </c>
      <c r="E43" s="40">
        <v>47</v>
      </c>
      <c r="F43" s="39">
        <f t="shared" ref="F43:F48" si="1">B43*E43</f>
        <v>493406</v>
      </c>
      <c r="G43" s="2"/>
      <c r="H43" s="23"/>
      <c r="I43" s="23"/>
      <c r="J43" s="4"/>
      <c r="K43" s="4"/>
    </row>
    <row r="44" spans="1:11" s="1" customFormat="1" ht="13.5" thickBot="1" x14ac:dyDescent="0.25">
      <c r="A44" s="38" t="s">
        <v>101</v>
      </c>
      <c r="B44" s="39">
        <v>144134</v>
      </c>
      <c r="C44" s="40">
        <v>80</v>
      </c>
      <c r="D44" s="39">
        <f t="shared" si="0"/>
        <v>11530720</v>
      </c>
      <c r="E44" s="40">
        <v>200</v>
      </c>
      <c r="F44" s="39">
        <f t="shared" si="1"/>
        <v>28826800</v>
      </c>
      <c r="G44" s="2"/>
      <c r="H44" s="23"/>
      <c r="I44" s="23"/>
      <c r="J44" s="4"/>
      <c r="K44" s="4"/>
    </row>
    <row r="45" spans="1:11" s="1" customFormat="1" ht="13.5" thickBot="1" x14ac:dyDescent="0.25">
      <c r="A45" s="38" t="s">
        <v>76</v>
      </c>
      <c r="B45" s="39">
        <v>66737</v>
      </c>
      <c r="C45" s="40">
        <v>25</v>
      </c>
      <c r="D45" s="39">
        <f t="shared" si="0"/>
        <v>1668425</v>
      </c>
      <c r="E45" s="40">
        <v>75</v>
      </c>
      <c r="F45" s="39">
        <f t="shared" si="1"/>
        <v>5005275</v>
      </c>
      <c r="G45" s="2"/>
      <c r="H45" s="23"/>
      <c r="I45" s="23"/>
      <c r="J45" s="4"/>
      <c r="K45" s="4"/>
    </row>
    <row r="46" spans="1:11" s="1" customFormat="1" ht="13.5" thickBot="1" x14ac:dyDescent="0.25">
      <c r="A46" s="38" t="s">
        <v>78</v>
      </c>
      <c r="B46" s="39">
        <v>24337</v>
      </c>
      <c r="C46" s="40">
        <v>51</v>
      </c>
      <c r="D46" s="39">
        <f t="shared" si="0"/>
        <v>1241187</v>
      </c>
      <c r="E46" s="40">
        <v>140</v>
      </c>
      <c r="F46" s="39">
        <f t="shared" si="1"/>
        <v>3407180</v>
      </c>
      <c r="G46" s="2"/>
      <c r="H46" s="23"/>
      <c r="I46" s="23"/>
      <c r="J46" s="4"/>
      <c r="K46" s="4"/>
    </row>
    <row r="47" spans="1:11" s="1" customFormat="1" ht="13.5" thickBot="1" x14ac:dyDescent="0.25">
      <c r="A47" s="38" t="s">
        <v>104</v>
      </c>
      <c r="B47" s="39">
        <v>373225</v>
      </c>
      <c r="C47" s="40">
        <v>52</v>
      </c>
      <c r="D47" s="39">
        <f t="shared" si="0"/>
        <v>19407700</v>
      </c>
      <c r="E47" s="40">
        <v>51</v>
      </c>
      <c r="F47" s="39">
        <f t="shared" si="1"/>
        <v>19034475</v>
      </c>
      <c r="G47" s="2"/>
      <c r="H47" s="23"/>
      <c r="I47" s="23"/>
      <c r="J47" s="4"/>
      <c r="K47" s="4"/>
    </row>
    <row r="48" spans="1:11" s="1" customFormat="1" ht="13.5" thickBot="1" x14ac:dyDescent="0.25">
      <c r="A48" s="38" t="s">
        <v>81</v>
      </c>
      <c r="B48" s="39">
        <v>13026</v>
      </c>
      <c r="C48" s="40">
        <v>35</v>
      </c>
      <c r="D48" s="39">
        <f t="shared" si="0"/>
        <v>455910</v>
      </c>
      <c r="E48" s="40">
        <v>23</v>
      </c>
      <c r="F48" s="39">
        <f t="shared" si="1"/>
        <v>299598</v>
      </c>
      <c r="G48" s="2"/>
      <c r="H48" s="23"/>
      <c r="I48" s="23"/>
      <c r="J48" s="4"/>
      <c r="K48" s="4"/>
    </row>
    <row r="49" spans="1:11" s="1" customFormat="1" ht="13.5" thickBot="1" x14ac:dyDescent="0.25">
      <c r="A49" s="38" t="s">
        <v>79</v>
      </c>
      <c r="B49" s="39">
        <v>1779</v>
      </c>
      <c r="C49" s="40"/>
      <c r="D49" s="39"/>
      <c r="E49" s="40"/>
      <c r="F49" s="39"/>
      <c r="G49" s="2"/>
      <c r="H49" s="23"/>
      <c r="I49" s="23"/>
      <c r="J49" s="4"/>
      <c r="K49" s="4"/>
    </row>
    <row r="50" spans="1:11" s="1" customFormat="1" ht="13.5" thickBot="1" x14ac:dyDescent="0.25">
      <c r="A50" s="43" t="s">
        <v>66</v>
      </c>
      <c r="B50" s="41">
        <f>SUM(B41:B49)</f>
        <v>639908</v>
      </c>
      <c r="C50" s="41"/>
      <c r="D50" s="41">
        <f>SUM(D41:D49)</f>
        <v>34844844</v>
      </c>
      <c r="E50" s="41"/>
      <c r="F50" s="41">
        <f>SUM(F41:F49)</f>
        <v>57066734</v>
      </c>
      <c r="G50" s="2"/>
      <c r="H50" s="23"/>
      <c r="I50" s="23"/>
      <c r="J50" s="4"/>
      <c r="K50" s="4"/>
    </row>
    <row r="51" spans="1:11" s="1" customFormat="1" x14ac:dyDescent="0.2">
      <c r="A51" s="61"/>
      <c r="B51" s="60"/>
      <c r="C51" s="60"/>
      <c r="D51" s="60"/>
      <c r="E51" s="60"/>
      <c r="F51" s="60"/>
      <c r="G51" s="2"/>
      <c r="H51" s="23"/>
      <c r="I51" s="23"/>
      <c r="J51" s="4"/>
      <c r="K51" s="4"/>
    </row>
    <row r="52" spans="1:11" s="1" customFormat="1" x14ac:dyDescent="0.2">
      <c r="A52" s="37" t="s">
        <v>85</v>
      </c>
      <c r="B52" s="37"/>
      <c r="C52" s="37"/>
      <c r="D52" s="37"/>
      <c r="E52" s="37"/>
      <c r="F52" s="37"/>
      <c r="G52" s="2"/>
      <c r="H52" s="23"/>
      <c r="I52" s="23"/>
      <c r="J52" s="4"/>
      <c r="K52" s="4"/>
    </row>
    <row r="53" spans="1:11" s="1" customFormat="1" ht="13.5" thickBot="1" x14ac:dyDescent="0.25">
      <c r="A53" s="38" t="s">
        <v>103</v>
      </c>
      <c r="B53" s="39">
        <v>5453989</v>
      </c>
      <c r="C53" s="40">
        <v>1.5</v>
      </c>
      <c r="D53" s="39">
        <f>B53*C53</f>
        <v>8180983.5</v>
      </c>
      <c r="E53" s="40">
        <v>1.5</v>
      </c>
      <c r="F53" s="39">
        <f>B53*E53</f>
        <v>8180983.5</v>
      </c>
      <c r="G53" s="2"/>
      <c r="H53" s="23"/>
      <c r="I53" s="23"/>
      <c r="J53" s="4"/>
      <c r="K53" s="4"/>
    </row>
    <row r="54" spans="1:11" s="1" customFormat="1" ht="13.5" thickBot="1" x14ac:dyDescent="0.25">
      <c r="A54" s="38" t="s">
        <v>105</v>
      </c>
      <c r="B54" s="39">
        <v>531191</v>
      </c>
      <c r="C54" s="40">
        <v>3</v>
      </c>
      <c r="D54" s="39">
        <f>B54*C54</f>
        <v>1593573</v>
      </c>
      <c r="E54" s="40">
        <v>6</v>
      </c>
      <c r="F54" s="39">
        <f>B54*E54</f>
        <v>3187146</v>
      </c>
      <c r="G54" s="2"/>
      <c r="H54" s="23"/>
      <c r="I54" s="23"/>
      <c r="J54" s="4"/>
      <c r="K54" s="4"/>
    </row>
    <row r="55" spans="1:11" s="1" customFormat="1" ht="13.5" thickBot="1" x14ac:dyDescent="0.25">
      <c r="A55" s="38" t="s">
        <v>88</v>
      </c>
      <c r="B55" s="39">
        <v>208434</v>
      </c>
      <c r="C55" s="40">
        <v>5.5</v>
      </c>
      <c r="D55" s="39">
        <f>B55*C55</f>
        <v>1146387</v>
      </c>
      <c r="E55" s="40"/>
      <c r="F55" s="39"/>
      <c r="G55" s="2"/>
      <c r="H55" s="23"/>
      <c r="I55" s="23"/>
      <c r="J55" s="4"/>
      <c r="K55" s="4"/>
    </row>
    <row r="56" spans="1:11" s="1" customFormat="1" ht="13.5" thickBot="1" x14ac:dyDescent="0.25">
      <c r="A56" s="43" t="s">
        <v>67</v>
      </c>
      <c r="B56" s="41">
        <f>SUM(B53:B55)</f>
        <v>6193614</v>
      </c>
      <c r="C56" s="41"/>
      <c r="D56" s="41">
        <f>SUM(D53:D55)</f>
        <v>10920943.5</v>
      </c>
      <c r="E56" s="41"/>
      <c r="F56" s="41">
        <f>SUM(F53:F55)</f>
        <v>11368129.5</v>
      </c>
      <c r="G56" s="2"/>
      <c r="H56" s="23"/>
      <c r="I56" s="23"/>
      <c r="J56" s="4"/>
      <c r="K56" s="4"/>
    </row>
    <row r="57" spans="1:11" s="1" customFormat="1" x14ac:dyDescent="0.2">
      <c r="A57" s="59"/>
      <c r="B57" s="60"/>
      <c r="C57" s="60"/>
      <c r="D57" s="60"/>
      <c r="E57" s="60"/>
      <c r="F57" s="60"/>
      <c r="G57" s="2"/>
      <c r="H57" s="23"/>
      <c r="I57" s="23"/>
      <c r="J57" s="4"/>
      <c r="K57" s="4"/>
    </row>
    <row r="58" spans="1:11" s="1" customFormat="1" x14ac:dyDescent="0.2">
      <c r="A58" s="37" t="s">
        <v>89</v>
      </c>
      <c r="B58" s="37"/>
      <c r="C58" s="37"/>
      <c r="D58" s="37"/>
      <c r="E58" s="37"/>
      <c r="F58" s="37"/>
      <c r="G58" s="2"/>
      <c r="H58" s="23"/>
      <c r="I58" s="23"/>
      <c r="J58" s="4"/>
      <c r="K58" s="4"/>
    </row>
    <row r="59" spans="1:11" s="1" customFormat="1" ht="13.5" thickBot="1" x14ac:dyDescent="0.25">
      <c r="A59" s="38" t="s">
        <v>91</v>
      </c>
      <c r="B59" s="39">
        <v>221440</v>
      </c>
      <c r="C59" s="40">
        <v>1</v>
      </c>
      <c r="D59" s="39">
        <f t="shared" ref="D59:D69" si="2">B59*C59</f>
        <v>221440</v>
      </c>
      <c r="E59" s="40">
        <v>8</v>
      </c>
      <c r="F59" s="39">
        <f>B59*E59</f>
        <v>1771520</v>
      </c>
      <c r="G59" s="2"/>
      <c r="H59" s="23"/>
      <c r="I59" s="23"/>
      <c r="J59" s="4"/>
      <c r="K59" s="4"/>
    </row>
    <row r="60" spans="1:11" s="1" customFormat="1" ht="13.5" thickBot="1" x14ac:dyDescent="0.25">
      <c r="A60" s="38" t="s">
        <v>170</v>
      </c>
      <c r="B60" s="39">
        <v>11017</v>
      </c>
      <c r="C60" s="40">
        <v>0.2</v>
      </c>
      <c r="D60" s="39">
        <f t="shared" si="2"/>
        <v>2203.4</v>
      </c>
      <c r="E60" s="40"/>
      <c r="F60" s="39"/>
      <c r="G60" s="2"/>
      <c r="H60" s="23"/>
      <c r="I60" s="23"/>
      <c r="J60" s="4"/>
      <c r="K60" s="4"/>
    </row>
    <row r="61" spans="1:11" s="1" customFormat="1" ht="13.5" thickBot="1" x14ac:dyDescent="0.25">
      <c r="A61" s="38" t="s">
        <v>132</v>
      </c>
      <c r="B61" s="39">
        <v>130509</v>
      </c>
      <c r="C61" s="40">
        <v>0.3</v>
      </c>
      <c r="D61" s="39">
        <f t="shared" si="2"/>
        <v>39152.699999999997</v>
      </c>
      <c r="E61" s="40">
        <v>2</v>
      </c>
      <c r="F61" s="39">
        <f>B61*E61</f>
        <v>261018</v>
      </c>
      <c r="G61" s="2"/>
      <c r="H61" s="23"/>
      <c r="I61" s="23"/>
      <c r="J61" s="4"/>
      <c r="K61" s="4"/>
    </row>
    <row r="62" spans="1:11" s="1" customFormat="1" ht="13.5" thickBot="1" x14ac:dyDescent="0.25">
      <c r="A62" s="38" t="s">
        <v>102</v>
      </c>
      <c r="B62" s="39">
        <v>1040426</v>
      </c>
      <c r="C62" s="40">
        <v>0.1</v>
      </c>
      <c r="D62" s="39">
        <f t="shared" si="2"/>
        <v>104042.6</v>
      </c>
      <c r="E62" s="40">
        <v>1.5</v>
      </c>
      <c r="F62" s="39">
        <f>B62*E62</f>
        <v>1560639</v>
      </c>
      <c r="G62" s="2"/>
      <c r="H62" s="23"/>
      <c r="I62" s="23"/>
      <c r="J62" s="4"/>
      <c r="K62" s="4"/>
    </row>
    <row r="63" spans="1:11" s="1" customFormat="1" ht="13.5" thickBot="1" x14ac:dyDescent="0.25">
      <c r="A63" s="38" t="s">
        <v>92</v>
      </c>
      <c r="B63" s="39">
        <v>356765</v>
      </c>
      <c r="C63" s="40">
        <v>0.8</v>
      </c>
      <c r="D63" s="39">
        <f t="shared" si="2"/>
        <v>285412</v>
      </c>
      <c r="E63" s="40"/>
      <c r="F63" s="39"/>
      <c r="G63" s="2"/>
      <c r="H63" s="23"/>
      <c r="I63" s="23"/>
      <c r="J63" s="4"/>
      <c r="K63" s="4"/>
    </row>
    <row r="64" spans="1:11" s="1" customFormat="1" ht="13.5" thickBot="1" x14ac:dyDescent="0.25">
      <c r="A64" s="38" t="s">
        <v>93</v>
      </c>
      <c r="B64" s="39">
        <v>296453</v>
      </c>
      <c r="C64" s="40">
        <v>0.09</v>
      </c>
      <c r="D64" s="39">
        <f t="shared" si="2"/>
        <v>26680.77</v>
      </c>
      <c r="E64" s="40">
        <v>0.5</v>
      </c>
      <c r="F64" s="39">
        <f t="shared" ref="F64:F69" si="3">B64*E64</f>
        <v>148226.5</v>
      </c>
      <c r="G64" s="2"/>
      <c r="H64" s="23"/>
      <c r="I64" s="23"/>
      <c r="J64" s="4"/>
      <c r="K64" s="4"/>
    </row>
    <row r="65" spans="1:11" s="1" customFormat="1" ht="13.5" thickBot="1" x14ac:dyDescent="0.25">
      <c r="A65" s="38" t="s">
        <v>94</v>
      </c>
      <c r="B65" s="39">
        <v>83535</v>
      </c>
      <c r="C65" s="40">
        <v>1.2</v>
      </c>
      <c r="D65" s="39">
        <f t="shared" si="2"/>
        <v>100242</v>
      </c>
      <c r="E65" s="40">
        <v>2.2000000000000002</v>
      </c>
      <c r="F65" s="39">
        <f t="shared" si="3"/>
        <v>183777.00000000003</v>
      </c>
      <c r="G65" s="2"/>
      <c r="H65" s="23"/>
      <c r="I65" s="23"/>
      <c r="J65" s="4"/>
      <c r="K65" s="4"/>
    </row>
    <row r="66" spans="1:11" s="1" customFormat="1" ht="13.5" thickBot="1" x14ac:dyDescent="0.25">
      <c r="A66" s="38" t="s">
        <v>90</v>
      </c>
      <c r="B66" s="39">
        <v>2517806</v>
      </c>
      <c r="C66" s="40">
        <v>0.5</v>
      </c>
      <c r="D66" s="39">
        <f t="shared" si="2"/>
        <v>1258903</v>
      </c>
      <c r="E66" s="40">
        <v>1.5</v>
      </c>
      <c r="F66" s="39">
        <f t="shared" si="3"/>
        <v>3776709</v>
      </c>
      <c r="G66" s="2"/>
      <c r="H66" s="23"/>
      <c r="I66" s="23"/>
      <c r="J66" s="4"/>
      <c r="K66" s="4"/>
    </row>
    <row r="67" spans="1:11" s="1" customFormat="1" ht="13.5" thickBot="1" x14ac:dyDescent="0.25">
      <c r="A67" s="38" t="s">
        <v>107</v>
      </c>
      <c r="B67" s="39">
        <v>2477328</v>
      </c>
      <c r="C67" s="40">
        <v>0.4</v>
      </c>
      <c r="D67" s="39">
        <f t="shared" si="2"/>
        <v>990931.20000000007</v>
      </c>
      <c r="E67" s="40">
        <v>2</v>
      </c>
      <c r="F67" s="39">
        <f t="shared" si="3"/>
        <v>4954656</v>
      </c>
      <c r="G67" s="2"/>
      <c r="H67" s="23"/>
      <c r="I67" s="23"/>
      <c r="J67" s="4"/>
      <c r="K67" s="4"/>
    </row>
    <row r="68" spans="1:11" s="1" customFormat="1" ht="13.5" thickBot="1" x14ac:dyDescent="0.25">
      <c r="A68" s="38" t="s">
        <v>171</v>
      </c>
      <c r="B68" s="39">
        <v>749917</v>
      </c>
      <c r="C68" s="40">
        <v>0.2</v>
      </c>
      <c r="D68" s="39">
        <f t="shared" si="2"/>
        <v>149983.4</v>
      </c>
      <c r="E68" s="40">
        <v>1</v>
      </c>
      <c r="F68" s="39">
        <f t="shared" si="3"/>
        <v>749917</v>
      </c>
      <c r="G68" s="2"/>
      <c r="H68" s="23"/>
      <c r="I68" s="23"/>
      <c r="J68" s="4"/>
      <c r="K68" s="4"/>
    </row>
    <row r="69" spans="1:11" s="1" customFormat="1" ht="13.5" thickBot="1" x14ac:dyDescent="0.25">
      <c r="A69" s="38" t="s">
        <v>96</v>
      </c>
      <c r="B69" s="39">
        <v>4452166</v>
      </c>
      <c r="C69" s="40">
        <v>0.1</v>
      </c>
      <c r="D69" s="39">
        <f t="shared" si="2"/>
        <v>445216.60000000003</v>
      </c>
      <c r="E69" s="40">
        <v>0.5</v>
      </c>
      <c r="F69" s="39">
        <f t="shared" si="3"/>
        <v>2226083</v>
      </c>
      <c r="G69" s="2"/>
      <c r="H69" s="23"/>
      <c r="I69" s="23"/>
      <c r="J69" s="4"/>
      <c r="K69" s="4"/>
    </row>
    <row r="70" spans="1:11" s="1" customFormat="1" ht="13.5" thickBot="1" x14ac:dyDescent="0.25">
      <c r="A70" s="38" t="s">
        <v>84</v>
      </c>
      <c r="B70" s="39">
        <v>14148</v>
      </c>
      <c r="C70" s="40"/>
      <c r="D70" s="39"/>
      <c r="E70" s="40"/>
      <c r="F70" s="39"/>
      <c r="G70" s="2"/>
      <c r="H70" s="23"/>
      <c r="I70" s="23"/>
      <c r="J70" s="4"/>
      <c r="K70" s="4"/>
    </row>
    <row r="71" spans="1:11" s="1" customFormat="1" ht="13.5" thickBot="1" x14ac:dyDescent="0.25">
      <c r="A71" s="43" t="s">
        <v>68</v>
      </c>
      <c r="B71" s="41">
        <f>SUM(B59:B70)</f>
        <v>12351510</v>
      </c>
      <c r="C71" s="41"/>
      <c r="D71" s="41">
        <f>SUM(D59:D70)</f>
        <v>3624207.67</v>
      </c>
      <c r="E71" s="41"/>
      <c r="F71" s="41">
        <f>SUM(F59:F70)</f>
        <v>15632545.5</v>
      </c>
      <c r="G71" s="2"/>
      <c r="H71" s="23"/>
      <c r="I71" s="23"/>
      <c r="J71" s="4"/>
      <c r="K71" s="4"/>
    </row>
    <row r="72" spans="1:11" s="1" customFormat="1" x14ac:dyDescent="0.2">
      <c r="A72" s="61"/>
      <c r="B72" s="60"/>
      <c r="C72" s="60"/>
      <c r="D72" s="60"/>
      <c r="E72" s="60"/>
      <c r="F72" s="60"/>
      <c r="G72" s="2"/>
      <c r="H72" s="23"/>
      <c r="I72" s="23"/>
      <c r="J72" s="4"/>
      <c r="K72" s="4"/>
    </row>
    <row r="73" spans="1:11" s="1" customFormat="1" x14ac:dyDescent="0.2">
      <c r="A73" s="33" t="s">
        <v>2</v>
      </c>
      <c r="B73" s="34">
        <f>B50+B56+B71</f>
        <v>19185032</v>
      </c>
      <c r="C73" s="33"/>
      <c r="D73" s="34">
        <f>D50+D56+D71</f>
        <v>49389995.170000002</v>
      </c>
      <c r="E73" s="33"/>
      <c r="F73" s="34">
        <f>F50+F56+F71</f>
        <v>84067409</v>
      </c>
      <c r="H73" s="23"/>
      <c r="I73" s="23"/>
      <c r="J73" s="4"/>
      <c r="K73" s="4"/>
    </row>
    <row r="76" spans="1:11" s="1" customFormat="1" ht="15" customHeight="1" x14ac:dyDescent="0.2">
      <c r="A76" s="78" t="s">
        <v>192</v>
      </c>
      <c r="B76" s="78" t="s">
        <v>66</v>
      </c>
      <c r="C76" s="78" t="s">
        <v>67</v>
      </c>
      <c r="D76" s="78" t="s">
        <v>68</v>
      </c>
      <c r="E76" s="78" t="s">
        <v>268</v>
      </c>
      <c r="J76" s="4"/>
      <c r="K76" s="4"/>
    </row>
    <row r="77" spans="1:11" s="1" customFormat="1" ht="25.9" customHeight="1" x14ac:dyDescent="0.2">
      <c r="A77" s="78"/>
      <c r="B77" s="78"/>
      <c r="C77" s="78"/>
      <c r="D77" s="78"/>
      <c r="E77" s="78"/>
      <c r="J77" s="4"/>
      <c r="K77" s="4"/>
    </row>
    <row r="78" spans="1:11" s="1" customFormat="1" ht="13.15" customHeight="1" thickBot="1" x14ac:dyDescent="0.25">
      <c r="A78" s="38" t="s">
        <v>50</v>
      </c>
      <c r="B78" s="45">
        <v>112186</v>
      </c>
      <c r="C78" s="45">
        <v>1429612</v>
      </c>
      <c r="D78" s="45">
        <v>3556353</v>
      </c>
      <c r="E78" s="45">
        <v>5098151</v>
      </c>
      <c r="J78" s="4"/>
      <c r="K78" s="4"/>
    </row>
    <row r="79" spans="1:11" s="1" customFormat="1" ht="13.5" thickBot="1" x14ac:dyDescent="0.25">
      <c r="A79" s="38" t="s">
        <v>43</v>
      </c>
      <c r="B79" s="45">
        <v>70949</v>
      </c>
      <c r="C79" s="45">
        <v>810538</v>
      </c>
      <c r="D79" s="45">
        <v>706124</v>
      </c>
      <c r="E79" s="45">
        <v>1587611</v>
      </c>
      <c r="J79" s="4"/>
      <c r="K79" s="4"/>
    </row>
    <row r="80" spans="1:11" s="1" customFormat="1" ht="13.5" thickBot="1" x14ac:dyDescent="0.25">
      <c r="A80" s="38" t="s">
        <v>51</v>
      </c>
      <c r="B80" s="45"/>
      <c r="C80" s="45"/>
      <c r="D80" s="45"/>
      <c r="E80" s="45" t="s">
        <v>23</v>
      </c>
      <c r="J80" s="4"/>
      <c r="K80" s="4"/>
    </row>
    <row r="81" spans="1:11" s="1" customFormat="1" ht="13.5" thickBot="1" x14ac:dyDescent="0.25">
      <c r="A81" s="38" t="s">
        <v>40</v>
      </c>
      <c r="B81" s="45"/>
      <c r="C81" s="45"/>
      <c r="D81" s="45"/>
      <c r="E81" s="45" t="s">
        <v>23</v>
      </c>
      <c r="J81" s="4"/>
      <c r="K81" s="4"/>
    </row>
    <row r="82" spans="1:11" s="1" customFormat="1" ht="13.5" thickBot="1" x14ac:dyDescent="0.25">
      <c r="A82" s="38" t="s">
        <v>46</v>
      </c>
      <c r="B82" s="45">
        <v>118726</v>
      </c>
      <c r="C82" s="45">
        <v>1768901</v>
      </c>
      <c r="D82" s="45">
        <v>2088713</v>
      </c>
      <c r="E82" s="45">
        <v>3976340</v>
      </c>
      <c r="J82" s="4"/>
      <c r="K82" s="4"/>
    </row>
    <row r="83" spans="1:11" s="1" customFormat="1" ht="13.5" thickBot="1" x14ac:dyDescent="0.25">
      <c r="A83" s="38" t="s">
        <v>45</v>
      </c>
      <c r="B83" s="45">
        <v>74129</v>
      </c>
      <c r="C83" s="45">
        <v>392172</v>
      </c>
      <c r="D83" s="45">
        <v>1040100</v>
      </c>
      <c r="E83" s="45">
        <v>1506401</v>
      </c>
      <c r="J83" s="4"/>
      <c r="K83" s="4"/>
    </row>
    <row r="84" spans="1:11" s="1" customFormat="1" ht="13.5" thickBot="1" x14ac:dyDescent="0.25">
      <c r="A84" s="38" t="s">
        <v>44</v>
      </c>
      <c r="B84" s="45">
        <v>76679</v>
      </c>
      <c r="C84" s="45">
        <v>238977</v>
      </c>
      <c r="D84" s="45">
        <v>1132752</v>
      </c>
      <c r="E84" s="45">
        <v>1448408</v>
      </c>
      <c r="J84" s="4"/>
      <c r="K84" s="4"/>
    </row>
    <row r="85" spans="1:11" s="1" customFormat="1" ht="13.5" thickBot="1" x14ac:dyDescent="0.25">
      <c r="A85" s="38" t="s">
        <v>188</v>
      </c>
      <c r="B85" s="45">
        <v>11178</v>
      </c>
      <c r="C85" s="45">
        <v>434303</v>
      </c>
      <c r="D85" s="45">
        <v>609520</v>
      </c>
      <c r="E85" s="45">
        <v>1055001</v>
      </c>
      <c r="J85" s="4"/>
      <c r="K85" s="4"/>
    </row>
    <row r="86" spans="1:11" s="1" customFormat="1" ht="13.5" thickBot="1" x14ac:dyDescent="0.25">
      <c r="A86" s="38" t="s">
        <v>195</v>
      </c>
      <c r="B86" s="45">
        <v>12675</v>
      </c>
      <c r="C86" s="45">
        <v>168908</v>
      </c>
      <c r="D86" s="45">
        <v>209217</v>
      </c>
      <c r="E86" s="45">
        <v>390800</v>
      </c>
      <c r="J86" s="4"/>
      <c r="K86" s="4"/>
    </row>
    <row r="87" spans="1:11" s="1" customFormat="1" ht="13.5" thickBot="1" x14ac:dyDescent="0.25">
      <c r="A87" s="38" t="s">
        <v>47</v>
      </c>
      <c r="B87" s="45">
        <v>34296</v>
      </c>
      <c r="C87" s="45">
        <v>432267</v>
      </c>
      <c r="D87" s="45">
        <v>962836</v>
      </c>
      <c r="E87" s="45">
        <v>1429399</v>
      </c>
      <c r="J87" s="4"/>
      <c r="K87" s="4"/>
    </row>
    <row r="88" spans="1:11" s="1" customFormat="1" ht="13.5" thickBot="1" x14ac:dyDescent="0.25">
      <c r="A88" s="38" t="s">
        <v>49</v>
      </c>
      <c r="B88" s="45">
        <v>67922</v>
      </c>
      <c r="C88" s="45">
        <v>136129</v>
      </c>
      <c r="D88" s="45">
        <v>1158320</v>
      </c>
      <c r="E88" s="45">
        <v>1362371</v>
      </c>
      <c r="J88" s="4"/>
      <c r="K88" s="4"/>
    </row>
    <row r="89" spans="1:11" s="1" customFormat="1" ht="13.5" thickBot="1" x14ac:dyDescent="0.25">
      <c r="A89" s="38" t="s">
        <v>38</v>
      </c>
      <c r="B89" s="45">
        <v>19673</v>
      </c>
      <c r="C89" s="45">
        <v>85807</v>
      </c>
      <c r="D89" s="45">
        <v>98781</v>
      </c>
      <c r="E89" s="45">
        <v>204261</v>
      </c>
      <c r="J89" s="4"/>
      <c r="K89" s="4"/>
    </row>
    <row r="90" spans="1:11" s="1" customFormat="1" ht="13.5" thickBot="1" x14ac:dyDescent="0.25">
      <c r="A90" s="38" t="s">
        <v>187</v>
      </c>
      <c r="B90" s="45">
        <v>5642</v>
      </c>
      <c r="C90" s="45">
        <v>106353</v>
      </c>
      <c r="D90" s="45">
        <v>507665</v>
      </c>
      <c r="E90" s="45">
        <v>619660</v>
      </c>
      <c r="J90" s="4"/>
      <c r="K90" s="4"/>
    </row>
    <row r="91" spans="1:11" s="1" customFormat="1" ht="13.5" thickBot="1" x14ac:dyDescent="0.25">
      <c r="A91" s="38" t="s">
        <v>42</v>
      </c>
      <c r="B91" s="45">
        <v>4833</v>
      </c>
      <c r="C91" s="45">
        <v>106770</v>
      </c>
      <c r="D91" s="45">
        <v>119191</v>
      </c>
      <c r="E91" s="45">
        <v>230794</v>
      </c>
      <c r="J91" s="4"/>
      <c r="K91" s="4"/>
    </row>
    <row r="92" spans="1:11" s="1" customFormat="1" ht="13.5" thickBot="1" x14ac:dyDescent="0.25">
      <c r="A92" s="38" t="s">
        <v>41</v>
      </c>
      <c r="B92" s="45">
        <v>9378</v>
      </c>
      <c r="C92" s="45">
        <v>6500</v>
      </c>
      <c r="D92" s="45">
        <v>38070</v>
      </c>
      <c r="E92" s="45">
        <v>53948</v>
      </c>
      <c r="J92" s="4"/>
      <c r="K92" s="4"/>
    </row>
    <row r="93" spans="1:11" s="1" customFormat="1" ht="13.5" thickBot="1" x14ac:dyDescent="0.25">
      <c r="A93" s="38" t="s">
        <v>39</v>
      </c>
      <c r="B93" s="45">
        <v>13313</v>
      </c>
      <c r="C93" s="45">
        <v>716</v>
      </c>
      <c r="D93" s="45">
        <v>22590</v>
      </c>
      <c r="E93" s="45">
        <v>36619</v>
      </c>
      <c r="J93" s="4"/>
      <c r="K93" s="4"/>
    </row>
    <row r="94" spans="1:11" s="1" customFormat="1" ht="13.5" thickBot="1" x14ac:dyDescent="0.25">
      <c r="A94" s="38" t="s">
        <v>48</v>
      </c>
      <c r="B94" s="45">
        <v>8329</v>
      </c>
      <c r="C94" s="45">
        <v>75661</v>
      </c>
      <c r="D94" s="45">
        <v>101278</v>
      </c>
      <c r="E94" s="45">
        <v>185268</v>
      </c>
      <c r="J94" s="4"/>
      <c r="K94" s="4"/>
    </row>
    <row r="95" spans="1:11" s="1" customFormat="1" ht="13.5" thickBot="1" x14ac:dyDescent="0.25">
      <c r="A95" s="38"/>
      <c r="B95" s="45"/>
      <c r="C95" s="45"/>
      <c r="D95" s="45"/>
      <c r="E95" s="45"/>
      <c r="J95" s="4"/>
      <c r="K95" s="4"/>
    </row>
    <row r="96" spans="1:11" s="1" customFormat="1" x14ac:dyDescent="0.2">
      <c r="A96" s="33" t="s">
        <v>2</v>
      </c>
      <c r="B96" s="34">
        <f>SUM(B78:B95)</f>
        <v>639908</v>
      </c>
      <c r="C96" s="46">
        <f>SUM(C78:C95)</f>
        <v>6193614</v>
      </c>
      <c r="D96" s="34">
        <f>SUM(D78:D95)</f>
        <v>12351510</v>
      </c>
      <c r="E96" s="46">
        <f>SUM(E78:E95)</f>
        <v>19185032</v>
      </c>
      <c r="J96" s="4"/>
      <c r="K96" s="4"/>
    </row>
    <row r="97" spans="1:11" x14ac:dyDescent="0.2">
      <c r="D97" s="1"/>
      <c r="E97" s="1"/>
      <c r="F97" s="1"/>
      <c r="G97" s="1"/>
      <c r="H97" s="1"/>
      <c r="I97" s="1"/>
    </row>
    <row r="98" spans="1:11" s="58" customFormat="1" ht="15" x14ac:dyDescent="0.25">
      <c r="A98" s="62" t="s">
        <v>269</v>
      </c>
      <c r="B98" s="62"/>
      <c r="C98" s="62"/>
      <c r="D98" s="1"/>
      <c r="E98" s="1"/>
      <c r="F98" s="1"/>
      <c r="G98" s="1"/>
      <c r="H98" s="1"/>
      <c r="I98" s="1"/>
      <c r="J98" s="4"/>
      <c r="K98" s="4"/>
    </row>
    <row r="99" spans="1:11" customFormat="1" ht="13.5" thickBot="1" x14ac:dyDescent="0.25">
      <c r="A99" s="1"/>
      <c r="B99" s="1"/>
      <c r="C99" s="1"/>
      <c r="D99" s="1"/>
      <c r="E99" s="1"/>
      <c r="F99" s="1"/>
      <c r="G99" s="1"/>
      <c r="H99" s="1"/>
      <c r="I99" s="1"/>
      <c r="J99" s="4"/>
      <c r="K99" s="4"/>
    </row>
    <row r="100" spans="1:11" customFormat="1" ht="24.75" customHeight="1" thickBot="1" x14ac:dyDescent="0.25">
      <c r="A100" s="82" t="s">
        <v>22</v>
      </c>
      <c r="B100" s="44" t="s">
        <v>97</v>
      </c>
      <c r="C100" s="44" t="s">
        <v>98</v>
      </c>
      <c r="D100" s="78" t="s">
        <v>99</v>
      </c>
      <c r="E100" s="1"/>
      <c r="F100" s="1"/>
      <c r="G100" s="1"/>
      <c r="H100" s="1"/>
      <c r="I100" s="1"/>
      <c r="J100" s="4"/>
      <c r="K100" s="4"/>
    </row>
    <row r="101" spans="1:11" customFormat="1" ht="22.5" x14ac:dyDescent="0.2">
      <c r="A101" s="78"/>
      <c r="B101" s="48" t="s">
        <v>100</v>
      </c>
      <c r="C101" s="49" t="s">
        <v>100</v>
      </c>
      <c r="D101" s="78"/>
      <c r="E101" s="1"/>
      <c r="F101" s="1"/>
      <c r="G101" s="1"/>
      <c r="H101" s="1"/>
      <c r="I101" s="1"/>
      <c r="J101" s="4"/>
      <c r="K101" s="4"/>
    </row>
    <row r="102" spans="1:11" customFormat="1" ht="13.5" customHeight="1" x14ac:dyDescent="0.2">
      <c r="A102" s="42" t="s">
        <v>57</v>
      </c>
      <c r="B102" s="42"/>
      <c r="C102" s="42"/>
      <c r="D102" s="42"/>
      <c r="E102" s="1"/>
      <c r="F102" s="1"/>
      <c r="G102" s="1"/>
      <c r="H102" s="1"/>
      <c r="I102" s="1"/>
      <c r="J102" s="4"/>
      <c r="K102" s="4"/>
    </row>
    <row r="103" spans="1:11" customFormat="1" ht="13.5" customHeight="1" thickBot="1" x14ac:dyDescent="0.25">
      <c r="A103" s="38" t="s">
        <v>77</v>
      </c>
      <c r="B103" s="45"/>
      <c r="C103" s="45">
        <v>27</v>
      </c>
      <c r="D103" s="45">
        <v>27</v>
      </c>
      <c r="E103" s="1"/>
      <c r="F103" s="1"/>
      <c r="G103" s="1"/>
      <c r="H103" s="1"/>
      <c r="I103" s="1"/>
      <c r="J103" s="4"/>
      <c r="K103" s="4"/>
    </row>
    <row r="104" spans="1:11" customFormat="1" ht="13.5" customHeight="1" thickBot="1" x14ac:dyDescent="0.25">
      <c r="A104" s="38" t="s">
        <v>101</v>
      </c>
      <c r="B104" s="45">
        <v>310</v>
      </c>
      <c r="C104" s="45">
        <v>1121</v>
      </c>
      <c r="D104" s="45">
        <v>1431</v>
      </c>
      <c r="E104" s="1"/>
      <c r="F104" s="1"/>
      <c r="G104" s="1"/>
      <c r="H104" s="1"/>
      <c r="I104" s="1"/>
      <c r="J104" s="4"/>
      <c r="K104" s="4"/>
    </row>
    <row r="105" spans="1:11" customFormat="1" ht="13.5" thickBot="1" x14ac:dyDescent="0.25">
      <c r="A105" s="38" t="s">
        <v>76</v>
      </c>
      <c r="B105" s="45"/>
      <c r="C105" s="45">
        <v>44</v>
      </c>
      <c r="D105" s="45">
        <v>44</v>
      </c>
      <c r="E105" s="1"/>
      <c r="F105" s="1"/>
      <c r="G105" s="1"/>
      <c r="H105" s="1"/>
      <c r="I105" s="1"/>
      <c r="J105" s="4"/>
      <c r="K105" s="4"/>
    </row>
    <row r="106" spans="1:11" customFormat="1" ht="13.5" thickBot="1" x14ac:dyDescent="0.25">
      <c r="A106" s="38" t="s">
        <v>78</v>
      </c>
      <c r="B106" s="45"/>
      <c r="C106" s="45">
        <v>102</v>
      </c>
      <c r="D106" s="45">
        <v>102</v>
      </c>
      <c r="E106" s="1"/>
      <c r="F106" s="1"/>
      <c r="G106" s="1"/>
      <c r="H106" s="1"/>
      <c r="I106" s="1"/>
      <c r="J106" s="4"/>
      <c r="K106" s="4"/>
    </row>
    <row r="107" spans="1:11" customFormat="1" ht="13.5" thickBot="1" x14ac:dyDescent="0.25">
      <c r="A107" s="38" t="s">
        <v>104</v>
      </c>
      <c r="B107" s="45"/>
      <c r="C107" s="45">
        <v>863</v>
      </c>
      <c r="D107" s="45">
        <v>863</v>
      </c>
      <c r="E107" s="1"/>
      <c r="F107" s="1"/>
      <c r="G107" s="1"/>
      <c r="H107" s="1"/>
      <c r="I107" s="1"/>
      <c r="J107" s="4"/>
      <c r="K107" s="4"/>
    </row>
    <row r="108" spans="1:11" customFormat="1" ht="13.5" thickBot="1" x14ac:dyDescent="0.25">
      <c r="A108" s="38" t="s">
        <v>81</v>
      </c>
      <c r="B108" s="45"/>
      <c r="C108" s="45">
        <v>158</v>
      </c>
      <c r="D108" s="45">
        <v>158</v>
      </c>
      <c r="E108" s="1"/>
      <c r="F108" s="1"/>
      <c r="G108" s="1"/>
      <c r="H108" s="1"/>
      <c r="I108" s="1"/>
      <c r="J108" s="4"/>
      <c r="K108" s="4"/>
    </row>
    <row r="109" spans="1:11" customFormat="1" x14ac:dyDescent="0.2">
      <c r="A109" s="42" t="s">
        <v>247</v>
      </c>
      <c r="B109" s="42"/>
      <c r="C109" s="42"/>
      <c r="D109" s="42"/>
      <c r="E109" s="1"/>
      <c r="F109" s="1"/>
      <c r="G109" s="1"/>
      <c r="H109" s="1"/>
      <c r="I109" s="1"/>
      <c r="J109" s="4"/>
      <c r="K109" s="4"/>
    </row>
    <row r="110" spans="1:11" customFormat="1" ht="13.5" thickBot="1" x14ac:dyDescent="0.25">
      <c r="A110" s="38" t="s">
        <v>103</v>
      </c>
      <c r="B110" s="45">
        <v>15233</v>
      </c>
      <c r="C110" s="45">
        <v>142331</v>
      </c>
      <c r="D110" s="45">
        <v>157564</v>
      </c>
      <c r="E110" s="1"/>
      <c r="F110" s="1"/>
      <c r="G110" s="1"/>
      <c r="H110" s="1"/>
      <c r="I110" s="1"/>
      <c r="J110" s="4"/>
      <c r="K110" s="4"/>
    </row>
    <row r="111" spans="1:11" customFormat="1" ht="13.5" thickBot="1" x14ac:dyDescent="0.25">
      <c r="A111" s="38" t="s">
        <v>105</v>
      </c>
      <c r="B111" s="45">
        <v>237</v>
      </c>
      <c r="C111" s="45">
        <v>292</v>
      </c>
      <c r="D111" s="45">
        <v>529</v>
      </c>
      <c r="E111" s="1"/>
      <c r="F111" s="1"/>
      <c r="G111" s="1"/>
      <c r="H111" s="1"/>
      <c r="I111" s="1"/>
      <c r="J111" s="4"/>
      <c r="K111" s="4"/>
    </row>
    <row r="112" spans="1:11" customFormat="1" ht="13.5" thickBot="1" x14ac:dyDescent="0.25">
      <c r="A112" s="38" t="s">
        <v>91</v>
      </c>
      <c r="B112" s="45"/>
      <c r="C112" s="45">
        <v>26963</v>
      </c>
      <c r="D112" s="45">
        <v>26963</v>
      </c>
      <c r="E112" s="1"/>
      <c r="F112" s="1"/>
      <c r="G112" s="1"/>
      <c r="H112" s="1"/>
      <c r="I112" s="1"/>
      <c r="J112" s="4"/>
      <c r="K112" s="4"/>
    </row>
    <row r="113" spans="1:11" customFormat="1" ht="13.5" thickBot="1" x14ac:dyDescent="0.25">
      <c r="A113" s="38" t="s">
        <v>102</v>
      </c>
      <c r="B113" s="45"/>
      <c r="C113" s="45">
        <v>96501</v>
      </c>
      <c r="D113" s="45">
        <v>96501</v>
      </c>
      <c r="E113" s="1"/>
      <c r="F113" s="1"/>
      <c r="G113" s="1"/>
      <c r="H113" s="1"/>
      <c r="I113" s="1"/>
      <c r="J113" s="4"/>
      <c r="K113" s="4"/>
    </row>
    <row r="114" spans="1:11" customFormat="1" ht="13.5" thickBot="1" x14ac:dyDescent="0.25">
      <c r="A114" s="38" t="s">
        <v>94</v>
      </c>
      <c r="B114" s="45">
        <v>36501</v>
      </c>
      <c r="C114" s="45">
        <v>84850</v>
      </c>
      <c r="D114" s="45">
        <v>121351</v>
      </c>
      <c r="E114" s="1"/>
      <c r="F114" s="1"/>
      <c r="G114" s="1"/>
      <c r="H114" s="1"/>
      <c r="I114" s="1"/>
      <c r="J114" s="4"/>
      <c r="K114" s="4"/>
    </row>
    <row r="115" spans="1:11" ht="13.5" thickBot="1" x14ac:dyDescent="0.25">
      <c r="A115" s="38" t="s">
        <v>90</v>
      </c>
      <c r="B115" s="45"/>
      <c r="C115" s="45">
        <v>48826</v>
      </c>
      <c r="D115" s="45">
        <v>48826</v>
      </c>
      <c r="E115" s="1"/>
      <c r="F115" s="1"/>
      <c r="G115" s="1"/>
      <c r="H115" s="1"/>
      <c r="I115" s="1"/>
    </row>
    <row r="116" spans="1:11" ht="13.5" thickBot="1" x14ac:dyDescent="0.25">
      <c r="A116" s="38" t="s">
        <v>107</v>
      </c>
      <c r="B116" s="45">
        <v>157153</v>
      </c>
      <c r="C116" s="45">
        <v>2248850</v>
      </c>
      <c r="D116" s="45">
        <v>2406003</v>
      </c>
    </row>
    <row r="117" spans="1:11" x14ac:dyDescent="0.2">
      <c r="A117" s="33" t="s">
        <v>108</v>
      </c>
      <c r="B117" s="34">
        <v>209434</v>
      </c>
      <c r="C117" s="46">
        <v>2650928</v>
      </c>
      <c r="D117" s="34">
        <v>2860362</v>
      </c>
    </row>
    <row r="118" spans="1:11" x14ac:dyDescent="0.2">
      <c r="A118" s="8"/>
    </row>
    <row r="119" spans="1:11" x14ac:dyDescent="0.2">
      <c r="I119"/>
    </row>
    <row r="120" spans="1:11" s="58" customFormat="1" ht="15" x14ac:dyDescent="0.25">
      <c r="A120" s="62" t="s">
        <v>270</v>
      </c>
      <c r="B120" s="62"/>
      <c r="C120" s="4"/>
      <c r="D120" s="4"/>
      <c r="E120" s="4"/>
      <c r="F120" s="4"/>
      <c r="G120" s="4"/>
      <c r="H120" s="4"/>
      <c r="I120" s="4"/>
      <c r="J120" s="4"/>
      <c r="K120" s="4"/>
    </row>
    <row r="121" spans="1:11" customForma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customFormat="1" x14ac:dyDescent="0.2">
      <c r="A122" s="44" t="s">
        <v>22</v>
      </c>
      <c r="B122" s="44" t="s">
        <v>110</v>
      </c>
      <c r="C122" s="4"/>
      <c r="D122" s="4"/>
      <c r="E122" s="4"/>
      <c r="F122" s="4"/>
      <c r="G122" s="4"/>
      <c r="H122" s="4"/>
      <c r="I122" s="4"/>
      <c r="J122" s="4"/>
      <c r="K122" s="4"/>
    </row>
    <row r="123" spans="1:11" customFormat="1" x14ac:dyDescent="0.2">
      <c r="A123" s="42" t="s">
        <v>57</v>
      </c>
      <c r="B123" s="42"/>
      <c r="C123" s="4"/>
      <c r="D123" s="4"/>
      <c r="E123" s="4"/>
      <c r="F123" s="4"/>
      <c r="G123" s="4"/>
      <c r="H123" s="4"/>
      <c r="I123" s="4"/>
      <c r="J123" s="4"/>
      <c r="K123" s="4"/>
    </row>
    <row r="124" spans="1:11" customFormat="1" ht="13.5" thickBot="1" x14ac:dyDescent="0.25">
      <c r="A124" s="38" t="s">
        <v>77</v>
      </c>
      <c r="B124" s="45">
        <v>41</v>
      </c>
      <c r="C124" s="4"/>
      <c r="D124" s="4"/>
      <c r="E124" s="4"/>
      <c r="F124" s="4"/>
      <c r="G124" s="4"/>
      <c r="H124" s="4"/>
      <c r="I124" s="4"/>
      <c r="J124" s="4"/>
      <c r="K124" s="4"/>
    </row>
    <row r="125" spans="1:11" customFormat="1" ht="13.5" thickBot="1" x14ac:dyDescent="0.25">
      <c r="A125" s="38" t="s">
        <v>101</v>
      </c>
      <c r="B125" s="45">
        <v>1053</v>
      </c>
      <c r="C125" s="4"/>
      <c r="D125" s="4"/>
      <c r="E125" s="4"/>
      <c r="F125" s="4"/>
      <c r="G125" s="4"/>
      <c r="H125" s="4"/>
      <c r="I125" s="4"/>
      <c r="J125" s="4"/>
      <c r="K125" s="4"/>
    </row>
    <row r="126" spans="1:11" customFormat="1" ht="12.75" customHeight="1" thickBot="1" x14ac:dyDescent="0.25">
      <c r="A126" s="38" t="s">
        <v>78</v>
      </c>
      <c r="B126" s="45">
        <v>91</v>
      </c>
      <c r="C126" s="4"/>
      <c r="D126" s="4"/>
      <c r="E126" s="4"/>
      <c r="F126" s="4"/>
      <c r="G126" s="4"/>
      <c r="H126" s="4"/>
      <c r="I126" s="4"/>
      <c r="J126" s="4"/>
      <c r="K126" s="4"/>
    </row>
    <row r="127" spans="1:11" customFormat="1" ht="13.5" thickBot="1" x14ac:dyDescent="0.25">
      <c r="A127" s="38" t="s">
        <v>104</v>
      </c>
      <c r="B127" s="45">
        <v>444</v>
      </c>
      <c r="C127" s="4"/>
      <c r="D127" s="4"/>
      <c r="E127" s="4"/>
      <c r="F127" s="4"/>
      <c r="G127" s="4"/>
      <c r="H127" s="4"/>
      <c r="I127" s="4"/>
      <c r="J127" s="4"/>
      <c r="K127" s="4"/>
    </row>
    <row r="128" spans="1:11" customFormat="1" ht="12.75" customHeight="1" x14ac:dyDescent="0.2">
      <c r="A128" s="42" t="s">
        <v>81</v>
      </c>
      <c r="B128" s="42">
        <v>94</v>
      </c>
      <c r="C128" s="4"/>
      <c r="D128" s="4"/>
      <c r="E128" s="4"/>
      <c r="F128" s="4"/>
      <c r="G128" s="4"/>
      <c r="H128" s="4"/>
      <c r="I128" s="4"/>
      <c r="J128" s="4"/>
      <c r="K128" s="4"/>
    </row>
    <row r="129" spans="1:11" customFormat="1" ht="13.5" thickBot="1" x14ac:dyDescent="0.25">
      <c r="A129" s="38" t="s">
        <v>247</v>
      </c>
      <c r="B129" s="45"/>
      <c r="C129" s="4"/>
      <c r="D129" s="4"/>
      <c r="E129" s="4"/>
      <c r="F129" s="4"/>
      <c r="G129" s="4"/>
      <c r="H129" s="4"/>
      <c r="I129" s="4"/>
      <c r="J129" s="4"/>
      <c r="K129" s="4"/>
    </row>
    <row r="130" spans="1:11" customFormat="1" ht="13.5" thickBot="1" x14ac:dyDescent="0.25">
      <c r="A130" s="38" t="s">
        <v>103</v>
      </c>
      <c r="B130" s="45">
        <v>4920</v>
      </c>
      <c r="C130" s="4"/>
      <c r="D130" s="4"/>
      <c r="E130" s="4"/>
      <c r="F130" s="4"/>
      <c r="G130" s="4"/>
      <c r="H130" s="4"/>
      <c r="I130" s="4"/>
      <c r="J130" s="4"/>
      <c r="K130" s="4"/>
    </row>
    <row r="131" spans="1:11" customFormat="1" ht="13.5" thickBot="1" x14ac:dyDescent="0.25">
      <c r="A131" s="38" t="s">
        <v>102</v>
      </c>
      <c r="B131" s="45">
        <v>39364</v>
      </c>
      <c r="C131" s="4"/>
      <c r="D131" s="4"/>
      <c r="E131" s="4"/>
      <c r="F131" s="4"/>
      <c r="G131" s="4"/>
      <c r="H131" s="4"/>
      <c r="I131" s="4"/>
      <c r="J131" s="4"/>
      <c r="K131" s="4"/>
    </row>
    <row r="132" spans="1:11" s="3" customFormat="1" ht="12.75" customHeight="1" thickBot="1" x14ac:dyDescent="0.25">
      <c r="A132" s="38" t="s">
        <v>94</v>
      </c>
      <c r="B132" s="45">
        <v>19154</v>
      </c>
      <c r="C132" s="4"/>
      <c r="D132" s="4"/>
      <c r="E132" s="4"/>
      <c r="F132" s="4"/>
      <c r="G132" s="4"/>
      <c r="H132" s="4"/>
      <c r="I132" s="4"/>
      <c r="J132" s="4"/>
      <c r="K132" s="4"/>
    </row>
    <row r="133" spans="1:11" ht="13.5" thickBot="1" x14ac:dyDescent="0.25">
      <c r="A133" s="38" t="s">
        <v>90</v>
      </c>
      <c r="B133" s="45">
        <v>33100</v>
      </c>
    </row>
    <row r="134" spans="1:11" ht="13.5" thickBot="1" x14ac:dyDescent="0.25">
      <c r="A134" s="38" t="s">
        <v>107</v>
      </c>
      <c r="B134" s="45">
        <v>934720</v>
      </c>
    </row>
    <row r="135" spans="1:11" x14ac:dyDescent="0.2">
      <c r="A135" s="33" t="s">
        <v>112</v>
      </c>
      <c r="B135" s="34">
        <v>1032981</v>
      </c>
    </row>
    <row r="136" spans="1:11" x14ac:dyDescent="0.2">
      <c r="A136" s="8"/>
    </row>
    <row r="138" spans="1:11" s="58" customFormat="1" ht="15" x14ac:dyDescent="0.25">
      <c r="A138" s="62" t="s">
        <v>356</v>
      </c>
      <c r="B138" s="62"/>
      <c r="C138" s="4"/>
      <c r="D138" s="4"/>
      <c r="E138" s="4"/>
      <c r="F138" s="4"/>
      <c r="G138" s="4"/>
      <c r="H138" s="4"/>
      <c r="I138" s="4"/>
      <c r="J138" s="4"/>
      <c r="K138" s="4"/>
    </row>
    <row r="139" spans="1:11" customForma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customFormat="1" x14ac:dyDescent="0.2">
      <c r="A140" s="44" t="s">
        <v>114</v>
      </c>
      <c r="B140" s="44" t="s">
        <v>110</v>
      </c>
      <c r="C140" s="44" t="s">
        <v>126</v>
      </c>
      <c r="D140" s="4"/>
      <c r="E140" s="4"/>
      <c r="F140" s="4"/>
      <c r="G140" s="4"/>
      <c r="H140" s="4"/>
      <c r="I140" s="4"/>
      <c r="J140" s="4"/>
      <c r="K140" s="4"/>
    </row>
    <row r="141" spans="1:11" customFormat="1" ht="13.5" thickBot="1" x14ac:dyDescent="0.25">
      <c r="A141" s="38" t="s">
        <v>163</v>
      </c>
      <c r="B141" s="45">
        <v>167</v>
      </c>
      <c r="C141" s="51">
        <v>1699607.35</v>
      </c>
      <c r="D141" s="4"/>
      <c r="E141" s="4"/>
      <c r="F141" s="4"/>
      <c r="G141" s="4"/>
      <c r="H141" s="4"/>
      <c r="I141" s="4"/>
      <c r="J141" s="4"/>
      <c r="K141" s="4"/>
    </row>
    <row r="142" spans="1:11" customFormat="1" ht="13.5" thickBot="1" x14ac:dyDescent="0.25">
      <c r="A142" s="38" t="s">
        <v>231</v>
      </c>
      <c r="B142" s="45">
        <v>62</v>
      </c>
      <c r="C142" s="51">
        <v>769989.12</v>
      </c>
      <c r="D142" s="4"/>
      <c r="E142" s="4"/>
      <c r="F142" s="4"/>
      <c r="G142" s="4"/>
      <c r="H142" s="4"/>
      <c r="I142" s="4"/>
      <c r="J142" s="4"/>
      <c r="K142" s="4"/>
    </row>
    <row r="143" spans="1:11" customFormat="1" ht="13.5" thickBot="1" x14ac:dyDescent="0.25">
      <c r="A143" s="38" t="s">
        <v>159</v>
      </c>
      <c r="B143" s="45">
        <v>694</v>
      </c>
      <c r="C143" s="51">
        <v>2103707</v>
      </c>
      <c r="D143" s="4"/>
      <c r="E143" s="4"/>
      <c r="F143" s="4"/>
      <c r="G143" s="4"/>
      <c r="H143" s="4"/>
      <c r="I143" s="4"/>
      <c r="J143" s="4"/>
      <c r="K143" s="4"/>
    </row>
    <row r="144" spans="1:11" customFormat="1" ht="13.5" thickBot="1" x14ac:dyDescent="0.25">
      <c r="A144" s="38" t="s">
        <v>164</v>
      </c>
      <c r="B144" s="45">
        <v>289</v>
      </c>
      <c r="C144" s="51">
        <v>824101</v>
      </c>
      <c r="D144" s="4"/>
      <c r="E144" s="4"/>
      <c r="F144" s="4"/>
      <c r="G144" s="4"/>
      <c r="H144" s="4"/>
      <c r="I144" s="4"/>
      <c r="J144" s="4"/>
      <c r="K144" s="4"/>
    </row>
    <row r="145" spans="1:11" customFormat="1" ht="13.5" thickBot="1" x14ac:dyDescent="0.25">
      <c r="A145" s="38" t="s">
        <v>232</v>
      </c>
      <c r="B145" s="45">
        <v>691</v>
      </c>
      <c r="C145" s="51">
        <v>2530885</v>
      </c>
      <c r="D145" s="4"/>
      <c r="E145" s="4"/>
      <c r="F145" s="4"/>
      <c r="G145" s="4"/>
      <c r="H145" s="4"/>
      <c r="I145" s="4"/>
      <c r="J145" s="4"/>
      <c r="K145" s="4"/>
    </row>
    <row r="146" spans="1:11" customFormat="1" ht="13.5" thickBot="1" x14ac:dyDescent="0.25">
      <c r="A146" s="38" t="s">
        <v>176</v>
      </c>
      <c r="B146" s="45">
        <v>26410</v>
      </c>
      <c r="C146" s="51">
        <v>28318198</v>
      </c>
      <c r="D146" s="4"/>
      <c r="E146" s="4"/>
      <c r="F146" s="4"/>
      <c r="G146" s="4"/>
      <c r="H146" s="4"/>
      <c r="I146" s="4"/>
      <c r="J146" s="4"/>
      <c r="K146" s="4"/>
    </row>
    <row r="147" spans="1:11" customFormat="1" ht="13.5" thickBot="1" x14ac:dyDescent="0.25">
      <c r="A147" s="38" t="s">
        <v>160</v>
      </c>
      <c r="B147" s="45">
        <v>2403</v>
      </c>
      <c r="C147" s="51">
        <v>6423767</v>
      </c>
      <c r="D147" s="4"/>
      <c r="E147" s="4"/>
      <c r="F147" s="4"/>
      <c r="G147" s="4"/>
      <c r="H147" s="4"/>
      <c r="I147" s="4"/>
      <c r="J147" s="4"/>
      <c r="K147" s="4"/>
    </row>
    <row r="148" spans="1:11" customFormat="1" ht="13.5" thickBot="1" x14ac:dyDescent="0.25">
      <c r="A148" s="38" t="s">
        <v>161</v>
      </c>
      <c r="B148" s="45">
        <v>742</v>
      </c>
      <c r="C148" s="51">
        <v>518410</v>
      </c>
      <c r="D148" s="4"/>
      <c r="E148" s="4"/>
      <c r="F148" s="4"/>
      <c r="G148" s="4"/>
      <c r="H148" s="4"/>
      <c r="I148" s="4"/>
      <c r="J148" s="4"/>
      <c r="K148" s="4"/>
    </row>
    <row r="149" spans="1:11" customFormat="1" ht="13.5" thickBot="1" x14ac:dyDescent="0.25">
      <c r="A149" s="38" t="s">
        <v>166</v>
      </c>
      <c r="B149" s="45">
        <v>27</v>
      </c>
      <c r="C149" s="51">
        <v>37660</v>
      </c>
      <c r="D149" s="4"/>
      <c r="E149" s="4"/>
      <c r="F149" s="4"/>
      <c r="G149" s="4"/>
      <c r="H149" s="4"/>
      <c r="I149" s="4"/>
      <c r="J149" s="4"/>
      <c r="K149" s="4"/>
    </row>
    <row r="150" spans="1:11" customFormat="1" ht="23.25" thickBot="1" x14ac:dyDescent="0.25">
      <c r="A150" s="38" t="s">
        <v>226</v>
      </c>
      <c r="B150" s="45">
        <v>301</v>
      </c>
      <c r="C150" s="51">
        <v>166542</v>
      </c>
      <c r="D150" s="4"/>
      <c r="E150" s="4"/>
      <c r="F150" s="4"/>
      <c r="G150" s="4"/>
      <c r="H150" s="4"/>
      <c r="I150" s="4"/>
      <c r="J150" s="4"/>
      <c r="K150" s="4"/>
    </row>
    <row r="151" spans="1:11" customFormat="1" ht="13.5" thickBot="1" x14ac:dyDescent="0.25">
      <c r="A151" s="38"/>
      <c r="B151" s="45"/>
      <c r="C151" s="51"/>
      <c r="D151" s="4"/>
      <c r="E151" s="4"/>
      <c r="F151" s="4"/>
      <c r="G151" s="4"/>
      <c r="H151" s="4"/>
      <c r="I151" s="4"/>
      <c r="J151" s="4"/>
      <c r="K151" s="4"/>
    </row>
    <row r="152" spans="1:11" customFormat="1" x14ac:dyDescent="0.2">
      <c r="A152" s="33" t="s">
        <v>16</v>
      </c>
      <c r="B152" s="34">
        <f>SUM(B141:B151)</f>
        <v>31786</v>
      </c>
      <c r="C152" s="46">
        <f>SUM(C141:C150)</f>
        <v>43392866.469999999</v>
      </c>
      <c r="D152" s="4"/>
      <c r="E152" s="4"/>
      <c r="F152" s="4"/>
      <c r="G152" s="4"/>
      <c r="H152" s="4"/>
      <c r="I152" s="4"/>
      <c r="J152" s="4"/>
      <c r="K152" s="4"/>
    </row>
    <row r="153" spans="1:11" customFormat="1" ht="13.5" thickBo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customFormat="1" x14ac:dyDescent="0.2">
      <c r="A154" s="82" t="s">
        <v>192</v>
      </c>
      <c r="B154" s="82" t="s">
        <v>110</v>
      </c>
      <c r="C154" s="82" t="s">
        <v>126</v>
      </c>
      <c r="D154" s="4"/>
      <c r="E154" s="4"/>
      <c r="F154" s="4"/>
      <c r="G154" s="4"/>
      <c r="H154" s="4"/>
      <c r="I154" s="4"/>
      <c r="J154" s="4"/>
      <c r="K154" s="4"/>
    </row>
    <row r="155" spans="1:11" customFormat="1" x14ac:dyDescent="0.2">
      <c r="A155" s="78"/>
      <c r="B155" s="78" t="s">
        <v>110</v>
      </c>
      <c r="C155" s="78" t="s">
        <v>126</v>
      </c>
      <c r="D155" s="4"/>
      <c r="E155" s="4"/>
      <c r="F155" s="4"/>
      <c r="G155" s="4"/>
      <c r="H155" s="4"/>
      <c r="I155" s="4"/>
      <c r="J155" s="4"/>
      <c r="K155" s="4"/>
    </row>
    <row r="156" spans="1:11" customFormat="1" ht="13.5" thickBot="1" x14ac:dyDescent="0.25">
      <c r="A156" s="38" t="s">
        <v>14</v>
      </c>
      <c r="B156" s="45">
        <v>7525</v>
      </c>
      <c r="C156" s="51">
        <v>6989494</v>
      </c>
      <c r="D156" s="4"/>
      <c r="E156" s="4"/>
      <c r="F156" s="4"/>
      <c r="G156" s="4"/>
      <c r="H156" s="4"/>
      <c r="I156" s="4"/>
      <c r="J156" s="4"/>
      <c r="K156" s="4"/>
    </row>
    <row r="157" spans="1:11" customFormat="1" ht="13.5" thickBot="1" x14ac:dyDescent="0.25">
      <c r="A157" s="38" t="s">
        <v>8</v>
      </c>
      <c r="B157" s="45">
        <v>1393</v>
      </c>
      <c r="C157" s="51">
        <v>4407172</v>
      </c>
      <c r="D157" s="4"/>
      <c r="E157" s="4"/>
      <c r="F157" s="4"/>
      <c r="G157" s="4"/>
      <c r="H157" s="4"/>
      <c r="I157" s="4"/>
      <c r="J157" s="4"/>
      <c r="K157" s="4"/>
    </row>
    <row r="158" spans="1:11" customFormat="1" ht="13.5" thickBot="1" x14ac:dyDescent="0.25">
      <c r="A158" s="38" t="s">
        <v>271</v>
      </c>
      <c r="B158" s="45">
        <v>103</v>
      </c>
      <c r="C158" s="51">
        <v>379319</v>
      </c>
      <c r="D158" s="4"/>
      <c r="E158" s="4"/>
      <c r="F158" s="4"/>
      <c r="G158" s="4"/>
      <c r="H158" s="4"/>
      <c r="I158" s="4"/>
      <c r="J158" s="4"/>
      <c r="K158" s="4"/>
    </row>
    <row r="159" spans="1:11" customFormat="1" ht="13.5" thickBot="1" x14ac:dyDescent="0.25">
      <c r="A159" s="38" t="s">
        <v>272</v>
      </c>
      <c r="B159" s="45">
        <v>113</v>
      </c>
      <c r="C159" s="51">
        <v>474737</v>
      </c>
      <c r="D159" s="4"/>
      <c r="E159" s="4"/>
      <c r="F159" s="4"/>
      <c r="G159" s="4"/>
      <c r="H159" s="4"/>
      <c r="I159" s="4"/>
      <c r="J159" s="4"/>
      <c r="K159" s="4"/>
    </row>
    <row r="160" spans="1:11" customFormat="1" ht="13.5" thickBot="1" x14ac:dyDescent="0.25">
      <c r="A160" s="38" t="s">
        <v>11</v>
      </c>
      <c r="B160" s="45">
        <v>5812</v>
      </c>
      <c r="C160" s="51">
        <v>6918336</v>
      </c>
      <c r="D160" s="4"/>
      <c r="E160" s="4"/>
      <c r="F160" s="4"/>
      <c r="G160" s="4"/>
      <c r="H160" s="4"/>
      <c r="I160" s="4"/>
      <c r="J160" s="4"/>
      <c r="K160" s="4"/>
    </row>
    <row r="161" spans="1:11" customFormat="1" ht="13.5" thickBot="1" x14ac:dyDescent="0.25">
      <c r="A161" s="38" t="s">
        <v>10</v>
      </c>
      <c r="B161" s="45">
        <v>5542</v>
      </c>
      <c r="C161" s="51">
        <v>8575163</v>
      </c>
      <c r="D161" s="4"/>
      <c r="E161" s="4"/>
      <c r="F161" s="4"/>
      <c r="G161" s="4"/>
      <c r="H161" s="4"/>
      <c r="I161" s="4"/>
      <c r="J161" s="4"/>
      <c r="K161" s="4"/>
    </row>
    <row r="162" spans="1:11" customFormat="1" ht="13.5" thickBot="1" x14ac:dyDescent="0.25">
      <c r="A162" s="38" t="s">
        <v>9</v>
      </c>
      <c r="B162" s="45">
        <v>1399</v>
      </c>
      <c r="C162" s="51">
        <v>2917981</v>
      </c>
      <c r="D162" s="4"/>
      <c r="E162" s="4"/>
      <c r="F162" s="4"/>
      <c r="G162" s="4"/>
      <c r="H162" s="4"/>
      <c r="I162" s="4"/>
      <c r="J162" s="4"/>
      <c r="K162" s="4"/>
    </row>
    <row r="163" spans="1:11" customFormat="1" ht="13.5" thickBot="1" x14ac:dyDescent="0.25">
      <c r="A163" s="38" t="s">
        <v>17</v>
      </c>
      <c r="B163" s="45">
        <v>811</v>
      </c>
      <c r="C163" s="51">
        <v>591041</v>
      </c>
      <c r="D163" s="4"/>
      <c r="E163" s="4"/>
      <c r="F163" s="4"/>
      <c r="G163" s="4"/>
      <c r="H163" s="4"/>
      <c r="I163" s="4"/>
      <c r="J163" s="4"/>
      <c r="K163" s="4"/>
    </row>
    <row r="164" spans="1:11" customFormat="1" ht="13.5" thickBot="1" x14ac:dyDescent="0.25">
      <c r="A164" s="38" t="s">
        <v>18</v>
      </c>
      <c r="B164" s="45">
        <v>251</v>
      </c>
      <c r="C164" s="51">
        <v>960765</v>
      </c>
      <c r="D164" s="4"/>
      <c r="E164" s="4"/>
      <c r="F164" s="4"/>
      <c r="G164" s="4"/>
      <c r="H164" s="4"/>
      <c r="I164" s="4"/>
      <c r="J164" s="4"/>
      <c r="K164" s="4"/>
    </row>
    <row r="165" spans="1:11" customFormat="1" ht="13.5" thickBot="1" x14ac:dyDescent="0.25">
      <c r="A165" s="38" t="s">
        <v>12</v>
      </c>
      <c r="B165" s="45">
        <v>1007</v>
      </c>
      <c r="C165" s="51">
        <v>1945830</v>
      </c>
      <c r="D165" s="4"/>
      <c r="E165" s="4"/>
      <c r="F165" s="4"/>
      <c r="G165" s="4"/>
      <c r="H165" s="4"/>
      <c r="I165" s="4"/>
      <c r="J165" s="4"/>
      <c r="K165" s="4"/>
    </row>
    <row r="166" spans="1:11" customFormat="1" ht="13.5" thickBot="1" x14ac:dyDescent="0.25">
      <c r="A166" s="38" t="s">
        <v>13</v>
      </c>
      <c r="B166" s="45">
        <v>3589</v>
      </c>
      <c r="C166" s="51">
        <v>3482382.47</v>
      </c>
      <c r="D166" s="4"/>
      <c r="E166" s="4"/>
      <c r="F166" s="4"/>
      <c r="G166" s="4"/>
      <c r="H166" s="4"/>
      <c r="I166" s="4"/>
      <c r="J166" s="4"/>
      <c r="K166" s="4"/>
    </row>
    <row r="167" spans="1:11" customFormat="1" ht="13.5" thickBot="1" x14ac:dyDescent="0.25">
      <c r="A167" s="38" t="s">
        <v>4</v>
      </c>
      <c r="B167" s="45">
        <v>481</v>
      </c>
      <c r="C167" s="51">
        <v>2638962</v>
      </c>
      <c r="D167" s="4"/>
      <c r="E167" s="4"/>
      <c r="F167" s="4"/>
      <c r="G167" s="4"/>
      <c r="H167" s="4"/>
      <c r="I167" s="4"/>
      <c r="J167" s="4"/>
      <c r="K167" s="4"/>
    </row>
    <row r="168" spans="1:11" customFormat="1" ht="13.5" thickBot="1" x14ac:dyDescent="0.25">
      <c r="A168" s="38" t="s">
        <v>19</v>
      </c>
      <c r="B168" s="45">
        <v>2098</v>
      </c>
      <c r="C168" s="51">
        <v>346196</v>
      </c>
      <c r="D168" s="4"/>
      <c r="E168" s="4"/>
      <c r="F168" s="4"/>
      <c r="G168" s="4"/>
      <c r="H168" s="4"/>
      <c r="I168" s="4"/>
      <c r="J168" s="4"/>
      <c r="K168" s="4"/>
    </row>
    <row r="169" spans="1:11" customFormat="1" ht="13.5" thickBot="1" x14ac:dyDescent="0.25">
      <c r="A169" s="38" t="s">
        <v>7</v>
      </c>
      <c r="B169" s="45">
        <v>224</v>
      </c>
      <c r="C169" s="51">
        <v>501822</v>
      </c>
      <c r="D169" s="4"/>
      <c r="E169" s="4"/>
      <c r="F169" s="4"/>
      <c r="G169" s="4"/>
      <c r="H169" s="4"/>
      <c r="I169" s="4"/>
      <c r="J169" s="4"/>
      <c r="K169" s="4"/>
    </row>
    <row r="170" spans="1:11" customFormat="1" ht="13.5" thickBot="1" x14ac:dyDescent="0.25">
      <c r="A170" s="38" t="s">
        <v>6</v>
      </c>
      <c r="B170" s="45">
        <v>165</v>
      </c>
      <c r="C170" s="51">
        <v>534698</v>
      </c>
      <c r="D170" s="4"/>
      <c r="E170" s="4"/>
      <c r="F170" s="4"/>
      <c r="G170" s="4"/>
      <c r="H170" s="4"/>
      <c r="I170" s="4"/>
      <c r="J170" s="4"/>
      <c r="K170" s="4"/>
    </row>
    <row r="171" spans="1:11" customFormat="1" ht="13.5" thickBot="1" x14ac:dyDescent="0.25">
      <c r="A171" s="38" t="s">
        <v>20</v>
      </c>
      <c r="B171" s="45">
        <v>103</v>
      </c>
      <c r="C171" s="51">
        <v>1019185</v>
      </c>
      <c r="D171" s="4"/>
      <c r="E171" s="4"/>
      <c r="F171" s="4"/>
      <c r="G171" s="4"/>
      <c r="H171" s="4"/>
      <c r="I171" s="4"/>
      <c r="J171" s="4"/>
      <c r="K171" s="4"/>
    </row>
    <row r="172" spans="1:11" customFormat="1" ht="13.5" thickBot="1" x14ac:dyDescent="0.25">
      <c r="A172" s="38" t="s">
        <v>21</v>
      </c>
      <c r="B172" s="45">
        <v>1170</v>
      </c>
      <c r="C172" s="51">
        <v>709783</v>
      </c>
      <c r="D172" s="4"/>
      <c r="E172" s="4"/>
      <c r="F172" s="4"/>
      <c r="G172" s="4"/>
      <c r="H172" s="4"/>
      <c r="I172" s="4"/>
      <c r="J172" s="4"/>
      <c r="K172" s="4"/>
    </row>
    <row r="173" spans="1:11" customFormat="1" ht="13.5" thickBot="1" x14ac:dyDescent="0.25">
      <c r="A173" s="38"/>
      <c r="B173" s="45"/>
      <c r="C173" s="51"/>
      <c r="D173" s="4"/>
      <c r="E173" s="4"/>
      <c r="F173" s="4"/>
      <c r="G173" s="4"/>
      <c r="H173" s="4"/>
      <c r="I173" s="4"/>
      <c r="J173" s="4"/>
      <c r="K173" s="4"/>
    </row>
    <row r="174" spans="1:11" customFormat="1" x14ac:dyDescent="0.2">
      <c r="A174" s="33" t="s">
        <v>2</v>
      </c>
      <c r="B174" s="34">
        <f>SUM(B156:B173)</f>
        <v>31786</v>
      </c>
      <c r="C174" s="46">
        <f>SUM(C156:C172)</f>
        <v>43392866.469999999</v>
      </c>
      <c r="D174" s="4"/>
      <c r="E174" s="4"/>
      <c r="F174" s="4"/>
      <c r="G174" s="4"/>
      <c r="H174" s="4"/>
      <c r="I174" s="4"/>
      <c r="J174" s="4"/>
      <c r="K174" s="4"/>
    </row>
    <row r="175" spans="1:11" x14ac:dyDescent="0.2">
      <c r="B175" s="26"/>
      <c r="C175" s="26"/>
    </row>
    <row r="176" spans="1:11" x14ac:dyDescent="0.2">
      <c r="C176" s="26"/>
    </row>
  </sheetData>
  <mergeCells count="20">
    <mergeCell ref="F38:F39"/>
    <mergeCell ref="A7:A8"/>
    <mergeCell ref="B7:C7"/>
    <mergeCell ref="A13:A14"/>
    <mergeCell ref="B13:B14"/>
    <mergeCell ref="A38:A39"/>
    <mergeCell ref="B38:B39"/>
    <mergeCell ref="C38:C39"/>
    <mergeCell ref="D38:D39"/>
    <mergeCell ref="E38:E39"/>
    <mergeCell ref="E76:E77"/>
    <mergeCell ref="A154:A155"/>
    <mergeCell ref="B154:B155"/>
    <mergeCell ref="C154:C155"/>
    <mergeCell ref="A76:A77"/>
    <mergeCell ref="B76:B77"/>
    <mergeCell ref="C76:C77"/>
    <mergeCell ref="D76:D77"/>
    <mergeCell ref="A100:A101"/>
    <mergeCell ref="D100:D101"/>
  </mergeCells>
  <printOptions horizontalCentered="1"/>
  <pageMargins left="0.78740157480314965" right="0.78740157480314965" top="0.59055118110236227" bottom="0.98425196850393704" header="0" footer="0"/>
  <pageSetup paperSize="9" scale="49" orientation="portrait" horizontalDpi="300" verticalDpi="300" r:id="rId1"/>
  <headerFooter alignWithMargins="0">
    <oddFooter>&amp;A</oddFooter>
  </headerFooter>
  <rowBreaks count="2" manualBreakCount="2">
    <brk id="97" max="10" man="1"/>
    <brk id="13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view="pageBreakPreview" zoomScale="118" zoomScaleNormal="75" zoomScaleSheetLayoutView="118" workbookViewId="0">
      <selection sqref="A1:XFD1"/>
    </sheetView>
  </sheetViews>
  <sheetFormatPr baseColWidth="10" defaultColWidth="11.42578125" defaultRowHeight="12.75" x14ac:dyDescent="0.2"/>
  <cols>
    <col min="1" max="1" width="32.7109375" style="4" customWidth="1"/>
    <col min="2" max="2" width="18.85546875" style="4" customWidth="1"/>
    <col min="3" max="3" width="14.7109375" style="4" customWidth="1"/>
    <col min="4" max="4" width="17.140625" style="4" customWidth="1"/>
    <col min="5" max="5" width="14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372</v>
      </c>
      <c r="I1" s="56"/>
      <c r="J1" s="56"/>
      <c r="K1" s="56"/>
      <c r="L1" s="56"/>
      <c r="M1" s="56"/>
      <c r="N1" s="56"/>
      <c r="O1" s="56"/>
    </row>
    <row r="3" spans="1:15" s="77" customFormat="1" ht="42" customHeight="1" x14ac:dyDescent="0.2">
      <c r="A3" s="88" t="s">
        <v>357</v>
      </c>
      <c r="B3" s="88"/>
      <c r="C3" s="88"/>
      <c r="D3" s="88"/>
    </row>
    <row r="5" spans="1:15" s="58" customFormat="1" ht="15" x14ac:dyDescent="0.25">
      <c r="A5" s="62" t="s">
        <v>273</v>
      </c>
      <c r="B5" s="62"/>
      <c r="C5" s="62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738874</v>
      </c>
      <c r="C9" s="32">
        <v>904562</v>
      </c>
      <c r="D9" s="19"/>
    </row>
    <row r="10" spans="1:15" s="1" customFormat="1" ht="12.75" customHeight="1" thickBot="1" x14ac:dyDescent="0.25">
      <c r="A10" s="30" t="s">
        <v>36</v>
      </c>
      <c r="B10" s="31">
        <v>19779982.060000002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3" spans="1:15" ht="12.75" customHeight="1" x14ac:dyDescent="0.2">
      <c r="A13" s="78" t="s">
        <v>192</v>
      </c>
      <c r="B13" s="78" t="s">
        <v>37</v>
      </c>
    </row>
    <row r="14" spans="1:15" x14ac:dyDescent="0.2">
      <c r="A14" s="78" t="s">
        <v>38</v>
      </c>
      <c r="B14" s="78"/>
    </row>
    <row r="15" spans="1:15" ht="13.5" thickBot="1" x14ac:dyDescent="0.25">
      <c r="A15" s="30" t="s">
        <v>50</v>
      </c>
      <c r="B15" s="36">
        <v>237679</v>
      </c>
    </row>
    <row r="16" spans="1:15" ht="13.5" thickBot="1" x14ac:dyDescent="0.25">
      <c r="A16" s="30" t="s">
        <v>43</v>
      </c>
      <c r="B16" s="36">
        <v>43403</v>
      </c>
    </row>
    <row r="17" spans="1:2" ht="13.5" thickBot="1" x14ac:dyDescent="0.25">
      <c r="A17" s="30" t="s">
        <v>263</v>
      </c>
      <c r="B17" s="36">
        <v>14913</v>
      </c>
    </row>
    <row r="18" spans="1:2" ht="13.5" thickBot="1" x14ac:dyDescent="0.25">
      <c r="A18" s="30" t="s">
        <v>264</v>
      </c>
      <c r="B18" s="36">
        <v>10394</v>
      </c>
    </row>
    <row r="19" spans="1:2" ht="13.5" thickBot="1" x14ac:dyDescent="0.25">
      <c r="A19" s="30" t="s">
        <v>46</v>
      </c>
      <c r="B19" s="36">
        <v>96360</v>
      </c>
    </row>
    <row r="20" spans="1:2" ht="13.5" thickBot="1" x14ac:dyDescent="0.25">
      <c r="A20" s="30" t="s">
        <v>45</v>
      </c>
      <c r="B20" s="36">
        <v>87457</v>
      </c>
    </row>
    <row r="21" spans="1:2" ht="13.5" thickBot="1" x14ac:dyDescent="0.25">
      <c r="A21" s="30" t="s">
        <v>44</v>
      </c>
      <c r="B21" s="36">
        <v>35049</v>
      </c>
    </row>
    <row r="22" spans="1:2" ht="13.5" thickBot="1" x14ac:dyDescent="0.25">
      <c r="A22" s="30" t="s">
        <v>188</v>
      </c>
      <c r="B22" s="36">
        <v>10846</v>
      </c>
    </row>
    <row r="23" spans="1:2" ht="13.5" thickBot="1" x14ac:dyDescent="0.25">
      <c r="A23" s="30" t="s">
        <v>196</v>
      </c>
      <c r="B23" s="36">
        <v>20077</v>
      </c>
    </row>
    <row r="24" spans="1:2" ht="13.5" thickBot="1" x14ac:dyDescent="0.25">
      <c r="A24" s="30" t="s">
        <v>189</v>
      </c>
      <c r="B24" s="36">
        <v>35221</v>
      </c>
    </row>
    <row r="25" spans="1:2" ht="13.5" thickBot="1" x14ac:dyDescent="0.25">
      <c r="A25" s="30" t="s">
        <v>49</v>
      </c>
      <c r="B25" s="36">
        <v>26690</v>
      </c>
    </row>
    <row r="26" spans="1:2" ht="13.5" thickBot="1" x14ac:dyDescent="0.25">
      <c r="A26" s="30" t="s">
        <v>190</v>
      </c>
      <c r="B26" s="36">
        <v>38014</v>
      </c>
    </row>
    <row r="27" spans="1:2" ht="13.5" thickBot="1" x14ac:dyDescent="0.25">
      <c r="A27" s="30" t="s">
        <v>187</v>
      </c>
      <c r="B27" s="36">
        <v>10289</v>
      </c>
    </row>
    <row r="28" spans="1:2" ht="13.5" thickBot="1" x14ac:dyDescent="0.25">
      <c r="A28" s="30" t="s">
        <v>42</v>
      </c>
      <c r="B28" s="36">
        <v>6083</v>
      </c>
    </row>
    <row r="29" spans="1:2" ht="13.5" thickBot="1" x14ac:dyDescent="0.25">
      <c r="A29" s="30" t="s">
        <v>41</v>
      </c>
      <c r="B29" s="36">
        <v>32119</v>
      </c>
    </row>
    <row r="30" spans="1:2" ht="13.5" thickBot="1" x14ac:dyDescent="0.25">
      <c r="A30" s="30" t="s">
        <v>278</v>
      </c>
      <c r="B30" s="36">
        <v>5940</v>
      </c>
    </row>
    <row r="31" spans="1:2" ht="13.5" thickBot="1" x14ac:dyDescent="0.25">
      <c r="A31" s="30" t="s">
        <v>48</v>
      </c>
      <c r="B31" s="36">
        <v>9988</v>
      </c>
    </row>
    <row r="32" spans="1:2" ht="13.5" thickBot="1" x14ac:dyDescent="0.25">
      <c r="A32" s="30" t="s">
        <v>248</v>
      </c>
      <c r="B32" s="35">
        <v>18352</v>
      </c>
    </row>
    <row r="33" spans="1:14" x14ac:dyDescent="0.2">
      <c r="A33" s="33" t="s">
        <v>2</v>
      </c>
      <c r="B33" s="34">
        <f>SUM(B15:B32)</f>
        <v>738874</v>
      </c>
    </row>
    <row r="36" spans="1:14" s="58" customFormat="1" ht="15" x14ac:dyDescent="0.25">
      <c r="A36" s="62" t="s">
        <v>274</v>
      </c>
      <c r="B36" s="62"/>
      <c r="C36" s="62"/>
      <c r="D36" s="62"/>
      <c r="G36" s="4"/>
      <c r="H36" s="4"/>
      <c r="I36" s="4"/>
      <c r="J36" s="4"/>
      <c r="K36" s="4"/>
      <c r="L36" s="4"/>
      <c r="M36" s="4"/>
      <c r="N36" s="4"/>
    </row>
    <row r="37" spans="1:14" s="8" customFormat="1" ht="13.5" thickBot="1" x14ac:dyDescent="0.25">
      <c r="A37" s="14"/>
      <c r="B37" s="14"/>
      <c r="C37" s="14"/>
      <c r="D37" s="14"/>
      <c r="E37" s="14"/>
      <c r="F37" s="14"/>
    </row>
    <row r="38" spans="1:14" s="1" customFormat="1" ht="15" customHeight="1" x14ac:dyDescent="0.2">
      <c r="A38" s="78" t="s">
        <v>22</v>
      </c>
      <c r="B38" s="78" t="s">
        <v>71</v>
      </c>
      <c r="C38" s="78" t="s">
        <v>200</v>
      </c>
      <c r="D38" s="78" t="s">
        <v>199</v>
      </c>
      <c r="E38" s="78" t="s">
        <v>266</v>
      </c>
      <c r="F38" s="78" t="s">
        <v>267</v>
      </c>
    </row>
    <row r="39" spans="1:14" s="1" customFormat="1" ht="25.9" customHeight="1" x14ac:dyDescent="0.2">
      <c r="A39" s="78"/>
      <c r="B39" s="78"/>
      <c r="C39" s="78"/>
      <c r="D39" s="78"/>
      <c r="E39" s="78"/>
      <c r="F39" s="78"/>
    </row>
    <row r="40" spans="1:14" s="1" customFormat="1" ht="13.15" customHeight="1" x14ac:dyDescent="0.2">
      <c r="A40" s="37" t="s">
        <v>74</v>
      </c>
      <c r="B40" s="37"/>
      <c r="C40" s="37"/>
      <c r="D40" s="37"/>
      <c r="E40" s="37"/>
      <c r="F40" s="37"/>
      <c r="G40" s="2"/>
    </row>
    <row r="41" spans="1:14" s="1" customFormat="1" ht="13.5" thickBot="1" x14ac:dyDescent="0.25">
      <c r="A41" s="38" t="s">
        <v>80</v>
      </c>
      <c r="B41" s="39">
        <v>1662</v>
      </c>
      <c r="C41" s="40">
        <v>45</v>
      </c>
      <c r="D41" s="39">
        <v>74790</v>
      </c>
      <c r="E41" s="40"/>
      <c r="F41" s="39"/>
      <c r="G41" s="2"/>
    </row>
    <row r="42" spans="1:14" s="1" customFormat="1" ht="13.5" thickBot="1" x14ac:dyDescent="0.25">
      <c r="A42" s="38" t="s">
        <v>211</v>
      </c>
      <c r="B42" s="39">
        <v>6535</v>
      </c>
      <c r="C42" s="40"/>
      <c r="D42" s="39"/>
      <c r="E42" s="40"/>
      <c r="F42" s="39"/>
      <c r="G42" s="2"/>
    </row>
    <row r="43" spans="1:14" s="1" customFormat="1" ht="13.5" thickBot="1" x14ac:dyDescent="0.25">
      <c r="A43" s="38" t="s">
        <v>111</v>
      </c>
      <c r="B43" s="39">
        <v>9150</v>
      </c>
      <c r="C43" s="40">
        <v>44</v>
      </c>
      <c r="D43" s="39">
        <v>402600</v>
      </c>
      <c r="E43" s="40">
        <v>44</v>
      </c>
      <c r="F43" s="39">
        <v>402600</v>
      </c>
      <c r="G43" s="2"/>
      <c r="H43" s="23"/>
      <c r="I43" s="23"/>
      <c r="J43" s="23"/>
      <c r="K43" s="23"/>
    </row>
    <row r="44" spans="1:14" s="1" customFormat="1" ht="13.5" thickBot="1" x14ac:dyDescent="0.25">
      <c r="A44" s="38" t="s">
        <v>101</v>
      </c>
      <c r="B44" s="39">
        <v>167062</v>
      </c>
      <c r="C44" s="40">
        <v>89</v>
      </c>
      <c r="D44" s="39">
        <v>14868518</v>
      </c>
      <c r="E44" s="40">
        <v>196</v>
      </c>
      <c r="F44" s="39">
        <v>32744152</v>
      </c>
      <c r="G44" s="2"/>
      <c r="H44" s="23"/>
      <c r="I44" s="23"/>
      <c r="J44" s="23"/>
      <c r="K44" s="23"/>
    </row>
    <row r="45" spans="1:14" s="1" customFormat="1" ht="13.5" thickBot="1" x14ac:dyDescent="0.25">
      <c r="A45" s="38" t="s">
        <v>76</v>
      </c>
      <c r="B45" s="39">
        <v>65289</v>
      </c>
      <c r="C45" s="40">
        <v>24</v>
      </c>
      <c r="D45" s="39">
        <v>1566936</v>
      </c>
      <c r="E45" s="40">
        <v>71</v>
      </c>
      <c r="F45" s="39">
        <v>4635519</v>
      </c>
      <c r="G45" s="2"/>
      <c r="H45" s="23"/>
      <c r="I45" s="23"/>
      <c r="J45" s="23"/>
      <c r="K45" s="23"/>
    </row>
    <row r="46" spans="1:14" s="1" customFormat="1" ht="13.5" thickBot="1" x14ac:dyDescent="0.25">
      <c r="A46" s="38" t="s">
        <v>78</v>
      </c>
      <c r="B46" s="39">
        <v>24707</v>
      </c>
      <c r="C46" s="40">
        <v>50</v>
      </c>
      <c r="D46" s="39">
        <v>1235350</v>
      </c>
      <c r="E46" s="40">
        <v>110</v>
      </c>
      <c r="F46" s="39">
        <v>2717770</v>
      </c>
      <c r="G46" s="2"/>
      <c r="H46" s="23"/>
      <c r="I46" s="23"/>
      <c r="J46" s="23"/>
      <c r="K46" s="23"/>
    </row>
    <row r="47" spans="1:14" s="1" customFormat="1" ht="13.5" thickBot="1" x14ac:dyDescent="0.25">
      <c r="A47" s="38" t="s">
        <v>104</v>
      </c>
      <c r="B47" s="39">
        <v>385726</v>
      </c>
      <c r="C47" s="40">
        <v>52</v>
      </c>
      <c r="D47" s="39">
        <v>20057752</v>
      </c>
      <c r="E47" s="40">
        <v>57</v>
      </c>
      <c r="F47" s="39">
        <v>21986382</v>
      </c>
      <c r="G47" s="2"/>
      <c r="H47" s="23"/>
      <c r="I47" s="23"/>
      <c r="J47" s="23"/>
      <c r="K47" s="23"/>
    </row>
    <row r="48" spans="1:14" s="1" customFormat="1" ht="13.5" thickBot="1" x14ac:dyDescent="0.25">
      <c r="A48" s="38" t="s">
        <v>169</v>
      </c>
      <c r="B48" s="39">
        <v>62</v>
      </c>
      <c r="C48" s="40"/>
      <c r="D48" s="39"/>
      <c r="E48" s="40"/>
      <c r="F48" s="39"/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81</v>
      </c>
      <c r="B49" s="39">
        <v>13405</v>
      </c>
      <c r="C49" s="40">
        <v>35</v>
      </c>
      <c r="D49" s="39">
        <v>469175</v>
      </c>
      <c r="E49" s="40">
        <v>21</v>
      </c>
      <c r="F49" s="39">
        <v>281505</v>
      </c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79</v>
      </c>
      <c r="B50" s="39">
        <v>1871</v>
      </c>
      <c r="C50" s="40"/>
      <c r="D50" s="39"/>
      <c r="E50" s="40"/>
      <c r="F50" s="39"/>
      <c r="G50" s="2"/>
      <c r="H50" s="23"/>
      <c r="I50" s="23"/>
      <c r="J50" s="23"/>
      <c r="K50" s="23"/>
    </row>
    <row r="51" spans="1:11" s="1" customFormat="1" ht="13.5" thickBot="1" x14ac:dyDescent="0.25">
      <c r="A51" s="43" t="s">
        <v>66</v>
      </c>
      <c r="B51" s="41">
        <v>675469</v>
      </c>
      <c r="C51" s="41"/>
      <c r="D51" s="41">
        <v>38675121</v>
      </c>
      <c r="E51" s="41"/>
      <c r="F51" s="41">
        <v>62767928</v>
      </c>
      <c r="G51" s="2"/>
      <c r="H51" s="23"/>
      <c r="I51" s="23"/>
      <c r="J51" s="23"/>
      <c r="K51" s="23"/>
    </row>
    <row r="52" spans="1:11" s="1" customFormat="1" x14ac:dyDescent="0.2">
      <c r="A52" s="61"/>
      <c r="B52" s="60"/>
      <c r="C52" s="60"/>
      <c r="D52" s="60"/>
      <c r="E52" s="60"/>
      <c r="F52" s="60"/>
      <c r="G52" s="2"/>
      <c r="H52" s="23"/>
      <c r="I52" s="23"/>
      <c r="J52" s="23"/>
      <c r="K52" s="23"/>
    </row>
    <row r="53" spans="1:11" s="1" customFormat="1" x14ac:dyDescent="0.2">
      <c r="A53" s="37" t="s">
        <v>85</v>
      </c>
      <c r="B53" s="37"/>
      <c r="C53" s="37"/>
      <c r="D53" s="37"/>
      <c r="E53" s="37"/>
      <c r="F53" s="37"/>
      <c r="G53" s="2"/>
      <c r="H53" s="23"/>
      <c r="I53" s="23"/>
      <c r="J53" s="23"/>
      <c r="K53" s="23"/>
    </row>
    <row r="54" spans="1:11" s="1" customFormat="1" ht="13.5" thickBot="1" x14ac:dyDescent="0.25">
      <c r="A54" s="38" t="s">
        <v>103</v>
      </c>
      <c r="B54" s="39">
        <v>5984985</v>
      </c>
      <c r="C54" s="40">
        <v>1.5</v>
      </c>
      <c r="D54" s="39">
        <v>8977477.5</v>
      </c>
      <c r="E54" s="40">
        <v>1.5</v>
      </c>
      <c r="F54" s="39">
        <v>8977477.5</v>
      </c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105</v>
      </c>
      <c r="B55" s="39">
        <v>391391</v>
      </c>
      <c r="C55" s="40">
        <v>2.5</v>
      </c>
      <c r="D55" s="39">
        <v>978477.5</v>
      </c>
      <c r="E55" s="40">
        <v>5</v>
      </c>
      <c r="F55" s="39">
        <v>1956955</v>
      </c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88</v>
      </c>
      <c r="B56" s="39">
        <v>214095</v>
      </c>
      <c r="C56" s="40">
        <v>5.5</v>
      </c>
      <c r="D56" s="39">
        <v>1177522.5</v>
      </c>
      <c r="E56" s="40"/>
      <c r="F56" s="39"/>
      <c r="G56" s="2"/>
      <c r="H56" s="23"/>
      <c r="I56" s="23"/>
      <c r="J56" s="23"/>
      <c r="K56" s="23"/>
    </row>
    <row r="57" spans="1:11" s="1" customFormat="1" ht="13.5" thickBot="1" x14ac:dyDescent="0.25">
      <c r="A57" s="43" t="s">
        <v>67</v>
      </c>
      <c r="B57" s="41">
        <v>6590471</v>
      </c>
      <c r="C57" s="41"/>
      <c r="D57" s="41">
        <v>11133477.5</v>
      </c>
      <c r="E57" s="41"/>
      <c r="F57" s="41">
        <v>10934432.5</v>
      </c>
      <c r="G57" s="2"/>
      <c r="H57" s="23"/>
      <c r="I57" s="23"/>
      <c r="J57" s="23"/>
      <c r="K57" s="23"/>
    </row>
    <row r="58" spans="1:11" s="1" customFormat="1" x14ac:dyDescent="0.2">
      <c r="A58" s="59"/>
      <c r="B58" s="60"/>
      <c r="C58" s="60"/>
      <c r="D58" s="60"/>
      <c r="E58" s="60"/>
      <c r="F58" s="60"/>
      <c r="G58" s="2"/>
      <c r="H58" s="23"/>
      <c r="I58" s="23"/>
      <c r="J58" s="23"/>
      <c r="K58" s="23"/>
    </row>
    <row r="59" spans="1:11" s="1" customFormat="1" x14ac:dyDescent="0.2">
      <c r="A59" s="37" t="s">
        <v>89</v>
      </c>
      <c r="B59" s="37"/>
      <c r="C59" s="37"/>
      <c r="D59" s="37"/>
      <c r="E59" s="37"/>
      <c r="F59" s="37"/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91</v>
      </c>
      <c r="B60" s="39">
        <v>218273</v>
      </c>
      <c r="C60" s="40">
        <v>1</v>
      </c>
      <c r="D60" s="39">
        <v>218273</v>
      </c>
      <c r="E60" s="40">
        <v>8</v>
      </c>
      <c r="F60" s="39">
        <v>1746184</v>
      </c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170</v>
      </c>
      <c r="B61" s="39">
        <v>8807</v>
      </c>
      <c r="C61" s="40">
        <v>0.2</v>
      </c>
      <c r="D61" s="39">
        <v>1761.4</v>
      </c>
      <c r="E61" s="40"/>
      <c r="F61" s="39"/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132</v>
      </c>
      <c r="B62" s="39">
        <v>114757</v>
      </c>
      <c r="C62" s="40">
        <v>0.3</v>
      </c>
      <c r="D62" s="39">
        <v>34427.1</v>
      </c>
      <c r="E62" s="40">
        <v>2.25</v>
      </c>
      <c r="F62" s="39">
        <v>258203.25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102</v>
      </c>
      <c r="B63" s="39">
        <v>1199642</v>
      </c>
      <c r="C63" s="40">
        <v>0.12</v>
      </c>
      <c r="D63" s="39">
        <v>143957.04</v>
      </c>
      <c r="E63" s="40">
        <v>1.5</v>
      </c>
      <c r="F63" s="39">
        <v>1799463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92</v>
      </c>
      <c r="B64" s="39">
        <v>408069</v>
      </c>
      <c r="C64" s="40">
        <v>0.8</v>
      </c>
      <c r="D64" s="39">
        <v>326455.2</v>
      </c>
      <c r="E64" s="40"/>
      <c r="F64" s="39"/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93</v>
      </c>
      <c r="B65" s="39">
        <v>280365</v>
      </c>
      <c r="C65" s="40">
        <v>0.09</v>
      </c>
      <c r="D65" s="39">
        <v>25232.85</v>
      </c>
      <c r="E65" s="40">
        <v>0.5</v>
      </c>
      <c r="F65" s="39">
        <v>140182.5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94</v>
      </c>
      <c r="B66" s="39">
        <v>75745</v>
      </c>
      <c r="C66" s="40">
        <v>1.35</v>
      </c>
      <c r="D66" s="39">
        <v>102255.75</v>
      </c>
      <c r="E66" s="40">
        <v>2.25</v>
      </c>
      <c r="F66" s="39">
        <v>170426.25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90</v>
      </c>
      <c r="B67" s="39">
        <v>2736427</v>
      </c>
      <c r="C67" s="40">
        <v>0.5</v>
      </c>
      <c r="D67" s="39">
        <v>1368213.5</v>
      </c>
      <c r="E67" s="40">
        <v>1.5</v>
      </c>
      <c r="F67" s="39">
        <v>4104640.5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107</v>
      </c>
      <c r="B68" s="39">
        <v>2841776</v>
      </c>
      <c r="C68" s="40">
        <v>0.4</v>
      </c>
      <c r="D68" s="39">
        <v>1136710.4000000001</v>
      </c>
      <c r="E68" s="40">
        <v>2.5</v>
      </c>
      <c r="F68" s="39">
        <v>7104440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171</v>
      </c>
      <c r="B69" s="39">
        <v>632532</v>
      </c>
      <c r="C69" s="40">
        <v>0.15</v>
      </c>
      <c r="D69" s="39">
        <v>94879.8</v>
      </c>
      <c r="E69" s="40">
        <v>1</v>
      </c>
      <c r="F69" s="39">
        <v>632532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96</v>
      </c>
      <c r="B70" s="39">
        <v>4604544</v>
      </c>
      <c r="C70" s="40">
        <v>0.1</v>
      </c>
      <c r="D70" s="39">
        <v>460454.40000000002</v>
      </c>
      <c r="E70" s="40">
        <v>0.5</v>
      </c>
      <c r="F70" s="39">
        <v>2302272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84</v>
      </c>
      <c r="B71" s="39">
        <v>18080</v>
      </c>
      <c r="C71" s="40"/>
      <c r="D71" s="39"/>
      <c r="E71" s="40"/>
      <c r="F71" s="39"/>
      <c r="G71" s="2"/>
      <c r="H71" s="23"/>
      <c r="I71" s="23"/>
      <c r="J71" s="23"/>
      <c r="K71" s="23"/>
    </row>
    <row r="72" spans="1:11" s="1" customFormat="1" ht="13.5" thickBot="1" x14ac:dyDescent="0.25">
      <c r="A72" s="43" t="s">
        <v>68</v>
      </c>
      <c r="B72" s="41">
        <v>13139017</v>
      </c>
      <c r="C72" s="41"/>
      <c r="D72" s="41">
        <v>3912620.44</v>
      </c>
      <c r="E72" s="41"/>
      <c r="F72" s="41">
        <v>18258343.5</v>
      </c>
      <c r="G72" s="2"/>
      <c r="H72" s="23"/>
      <c r="I72" s="23"/>
      <c r="J72" s="23"/>
      <c r="K72" s="23"/>
    </row>
    <row r="73" spans="1:11" s="1" customFormat="1" x14ac:dyDescent="0.2">
      <c r="A73" s="61"/>
      <c r="B73" s="60"/>
      <c r="C73" s="60"/>
      <c r="D73" s="60"/>
      <c r="E73" s="60"/>
      <c r="F73" s="60"/>
      <c r="G73" s="2"/>
      <c r="H73" s="23"/>
      <c r="I73" s="23"/>
      <c r="J73" s="23"/>
      <c r="K73" s="23"/>
    </row>
    <row r="74" spans="1:11" s="1" customFormat="1" x14ac:dyDescent="0.2">
      <c r="A74" s="33" t="s">
        <v>2</v>
      </c>
      <c r="B74" s="34">
        <f>B51+B57+B72</f>
        <v>20404957</v>
      </c>
      <c r="C74" s="33"/>
      <c r="D74" s="34">
        <f>D51+D57+D72</f>
        <v>53721218.939999998</v>
      </c>
      <c r="E74" s="33"/>
      <c r="F74" s="34">
        <f>F51+F57+F72</f>
        <v>91960704</v>
      </c>
      <c r="H74" s="23"/>
      <c r="I74" s="23"/>
      <c r="J74" s="23"/>
      <c r="K74" s="23"/>
    </row>
    <row r="77" spans="1:11" s="1" customFormat="1" ht="15" customHeight="1" x14ac:dyDescent="0.2">
      <c r="A77" s="78" t="s">
        <v>192</v>
      </c>
      <c r="B77" s="78" t="s">
        <v>66</v>
      </c>
      <c r="C77" s="78" t="s">
        <v>67</v>
      </c>
      <c r="D77" s="78" t="s">
        <v>68</v>
      </c>
      <c r="E77" s="78" t="s">
        <v>268</v>
      </c>
    </row>
    <row r="78" spans="1:11" s="1" customFormat="1" ht="25.9" customHeight="1" x14ac:dyDescent="0.2">
      <c r="A78" s="78"/>
      <c r="B78" s="78"/>
      <c r="C78" s="78"/>
      <c r="D78" s="78"/>
      <c r="E78" s="78"/>
    </row>
    <row r="79" spans="1:11" s="1" customFormat="1" ht="13.15" customHeight="1" thickBot="1" x14ac:dyDescent="0.25">
      <c r="A79" s="38" t="s">
        <v>50</v>
      </c>
      <c r="B79" s="45">
        <v>119338</v>
      </c>
      <c r="C79" s="45">
        <v>1184458</v>
      </c>
      <c r="D79" s="45">
        <v>3243634</v>
      </c>
      <c r="E79" s="45">
        <v>4547430</v>
      </c>
    </row>
    <row r="80" spans="1:11" s="1" customFormat="1" ht="13.5" thickBot="1" x14ac:dyDescent="0.25">
      <c r="A80" s="38" t="s">
        <v>43</v>
      </c>
      <c r="B80" s="45">
        <v>72501</v>
      </c>
      <c r="C80" s="45">
        <v>1016123</v>
      </c>
      <c r="D80" s="45">
        <v>819983</v>
      </c>
      <c r="E80" s="45">
        <v>1908607</v>
      </c>
    </row>
    <row r="81" spans="1:8" s="1" customFormat="1" ht="13.5" thickBot="1" x14ac:dyDescent="0.25">
      <c r="A81" s="38" t="s">
        <v>51</v>
      </c>
      <c r="B81" s="45"/>
      <c r="C81" s="45"/>
      <c r="D81" s="45"/>
      <c r="E81" s="45" t="s">
        <v>23</v>
      </c>
    </row>
    <row r="82" spans="1:8" s="1" customFormat="1" ht="13.5" thickBot="1" x14ac:dyDescent="0.25">
      <c r="A82" s="38" t="s">
        <v>40</v>
      </c>
      <c r="B82" s="45"/>
      <c r="C82" s="45"/>
      <c r="D82" s="45"/>
      <c r="E82" s="45" t="s">
        <v>23</v>
      </c>
    </row>
    <row r="83" spans="1:8" s="1" customFormat="1" ht="13.5" thickBot="1" x14ac:dyDescent="0.25">
      <c r="A83" s="38" t="s">
        <v>46</v>
      </c>
      <c r="B83" s="45">
        <v>135198</v>
      </c>
      <c r="C83" s="45">
        <v>2058169</v>
      </c>
      <c r="D83" s="45">
        <v>2928904</v>
      </c>
      <c r="E83" s="45">
        <v>5122271</v>
      </c>
    </row>
    <row r="84" spans="1:8" s="1" customFormat="1" ht="13.5" thickBot="1" x14ac:dyDescent="0.25">
      <c r="A84" s="38" t="s">
        <v>45</v>
      </c>
      <c r="B84" s="45">
        <v>89396</v>
      </c>
      <c r="C84" s="45">
        <v>563005</v>
      </c>
      <c r="D84" s="45">
        <v>1307030</v>
      </c>
      <c r="E84" s="45">
        <v>1959431</v>
      </c>
    </row>
    <row r="85" spans="1:8" s="1" customFormat="1" ht="13.5" thickBot="1" x14ac:dyDescent="0.25">
      <c r="A85" s="38" t="s">
        <v>44</v>
      </c>
      <c r="B85" s="45">
        <v>61195</v>
      </c>
      <c r="C85" s="45">
        <v>219372</v>
      </c>
      <c r="D85" s="45">
        <v>928846</v>
      </c>
      <c r="E85" s="45">
        <v>1209413</v>
      </c>
    </row>
    <row r="86" spans="1:8" s="1" customFormat="1" ht="13.5" thickBot="1" x14ac:dyDescent="0.25">
      <c r="A86" s="38" t="s">
        <v>188</v>
      </c>
      <c r="B86" s="45">
        <v>13930</v>
      </c>
      <c r="C86" s="45">
        <v>404400</v>
      </c>
      <c r="D86" s="45">
        <v>568821</v>
      </c>
      <c r="E86" s="45">
        <v>987151</v>
      </c>
    </row>
    <row r="87" spans="1:8" s="1" customFormat="1" ht="13.5" thickBot="1" x14ac:dyDescent="0.25">
      <c r="A87" s="38" t="s">
        <v>195</v>
      </c>
      <c r="B87" s="45">
        <v>11800</v>
      </c>
      <c r="C87" s="45">
        <v>168719</v>
      </c>
      <c r="D87" s="45">
        <v>260574</v>
      </c>
      <c r="E87" s="45">
        <v>441093</v>
      </c>
    </row>
    <row r="88" spans="1:8" s="1" customFormat="1" ht="13.5" thickBot="1" x14ac:dyDescent="0.25">
      <c r="A88" s="38" t="s">
        <v>47</v>
      </c>
      <c r="B88" s="45">
        <v>38643</v>
      </c>
      <c r="C88" s="45">
        <v>466185</v>
      </c>
      <c r="D88" s="45">
        <v>969699</v>
      </c>
      <c r="E88" s="45">
        <v>1474527</v>
      </c>
    </row>
    <row r="89" spans="1:8" s="1" customFormat="1" ht="13.5" thickBot="1" x14ac:dyDescent="0.25">
      <c r="A89" s="38" t="s">
        <v>49</v>
      </c>
      <c r="B89" s="45">
        <v>80350</v>
      </c>
      <c r="C89" s="45">
        <v>133967</v>
      </c>
      <c r="D89" s="45">
        <v>1129525</v>
      </c>
      <c r="E89" s="45">
        <v>1343842</v>
      </c>
    </row>
    <row r="90" spans="1:8" s="1" customFormat="1" ht="13.5" thickBot="1" x14ac:dyDescent="0.25">
      <c r="A90" s="38" t="s">
        <v>38</v>
      </c>
      <c r="B90" s="45">
        <v>19592</v>
      </c>
      <c r="C90" s="45">
        <v>76649</v>
      </c>
      <c r="D90" s="45">
        <v>96366</v>
      </c>
      <c r="E90" s="45">
        <v>192607</v>
      </c>
    </row>
    <row r="91" spans="1:8" s="1" customFormat="1" ht="13.5" thickBot="1" x14ac:dyDescent="0.25">
      <c r="A91" s="38" t="s">
        <v>187</v>
      </c>
      <c r="B91" s="45">
        <v>6535</v>
      </c>
      <c r="C91" s="45">
        <v>66493</v>
      </c>
      <c r="D91" s="45">
        <v>518489</v>
      </c>
      <c r="E91" s="45">
        <v>591517</v>
      </c>
    </row>
    <row r="92" spans="1:8" s="1" customFormat="1" ht="13.5" thickBot="1" x14ac:dyDescent="0.25">
      <c r="A92" s="38" t="s">
        <v>42</v>
      </c>
      <c r="B92" s="45">
        <v>4782</v>
      </c>
      <c r="C92" s="45">
        <v>148612</v>
      </c>
      <c r="D92" s="45">
        <v>209426</v>
      </c>
      <c r="E92" s="45">
        <v>362820</v>
      </c>
    </row>
    <row r="93" spans="1:8" s="1" customFormat="1" ht="13.5" thickBot="1" x14ac:dyDescent="0.25">
      <c r="A93" s="38" t="s">
        <v>41</v>
      </c>
      <c r="B93" s="45">
        <v>9733</v>
      </c>
      <c r="C93" s="45">
        <v>6473</v>
      </c>
      <c r="D93" s="45">
        <v>47710</v>
      </c>
      <c r="E93" s="45">
        <v>63916</v>
      </c>
    </row>
    <row r="94" spans="1:8" s="1" customFormat="1" ht="13.5" thickBot="1" x14ac:dyDescent="0.25">
      <c r="A94" s="38" t="s">
        <v>39</v>
      </c>
      <c r="B94" s="45"/>
      <c r="C94" s="45"/>
      <c r="D94" s="45"/>
      <c r="E94" s="45" t="s">
        <v>23</v>
      </c>
      <c r="H94" s="69"/>
    </row>
    <row r="95" spans="1:8" s="1" customFormat="1" ht="13.5" thickBot="1" x14ac:dyDescent="0.25">
      <c r="A95" s="38" t="s">
        <v>48</v>
      </c>
      <c r="B95" s="45">
        <v>12476</v>
      </c>
      <c r="C95" s="45">
        <v>77846</v>
      </c>
      <c r="D95" s="45">
        <v>110010</v>
      </c>
      <c r="E95" s="45">
        <v>200332</v>
      </c>
    </row>
    <row r="96" spans="1:8" s="1" customFormat="1" ht="13.5" thickBot="1" x14ac:dyDescent="0.25">
      <c r="A96" s="38"/>
      <c r="B96" s="45"/>
      <c r="C96" s="45"/>
      <c r="D96" s="45"/>
      <c r="E96" s="45"/>
    </row>
    <row r="97" spans="1:15" s="1" customFormat="1" x14ac:dyDescent="0.2">
      <c r="A97" s="33" t="s">
        <v>2</v>
      </c>
      <c r="B97" s="34">
        <f>SUM(B79:B96)</f>
        <v>675469</v>
      </c>
      <c r="C97" s="46">
        <f>SUM(C79:C96)</f>
        <v>6590471</v>
      </c>
      <c r="D97" s="34">
        <f>SUM(D79:D96)</f>
        <v>13139017</v>
      </c>
      <c r="E97" s="46">
        <f>SUM(E79:E96)</f>
        <v>20404957</v>
      </c>
    </row>
    <row r="98" spans="1:15" x14ac:dyDescent="0.2">
      <c r="H98" s="69"/>
      <c r="I98" s="69"/>
      <c r="J98" s="69"/>
      <c r="K98" s="69"/>
    </row>
    <row r="99" spans="1:15" s="58" customFormat="1" ht="15" x14ac:dyDescent="0.25">
      <c r="A99" s="62" t="s">
        <v>275</v>
      </c>
      <c r="B99" s="62"/>
      <c r="C99" s="6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1:15" customFormat="1" ht="13.5" thickBo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customFormat="1" ht="24.75" customHeight="1" thickBot="1" x14ac:dyDescent="0.25">
      <c r="A101" s="82" t="s">
        <v>22</v>
      </c>
      <c r="B101" s="44" t="s">
        <v>97</v>
      </c>
      <c r="C101" s="44" t="s">
        <v>98</v>
      </c>
      <c r="D101" s="78" t="s">
        <v>99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customFormat="1" ht="22.5" x14ac:dyDescent="0.2">
      <c r="A102" s="78"/>
      <c r="B102" s="48" t="s">
        <v>100</v>
      </c>
      <c r="C102" s="49" t="s">
        <v>100</v>
      </c>
      <c r="D102" s="7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customFormat="1" ht="13.5" customHeight="1" x14ac:dyDescent="0.2">
      <c r="A103" s="42" t="s">
        <v>57</v>
      </c>
      <c r="B103" s="42"/>
      <c r="C103" s="42"/>
      <c r="D103" s="42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1:15" customFormat="1" ht="13.5" customHeight="1" thickBot="1" x14ac:dyDescent="0.25">
      <c r="A104" s="38" t="s">
        <v>77</v>
      </c>
      <c r="B104" s="45"/>
      <c r="C104" s="45">
        <v>14</v>
      </c>
      <c r="D104" s="45">
        <v>14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customFormat="1" ht="13.5" customHeight="1" thickBot="1" x14ac:dyDescent="0.25">
      <c r="A105" s="38" t="s">
        <v>101</v>
      </c>
      <c r="B105" s="45">
        <v>150</v>
      </c>
      <c r="C105" s="45">
        <v>1042</v>
      </c>
      <c r="D105" s="45">
        <v>1192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customFormat="1" ht="13.5" thickBot="1" x14ac:dyDescent="0.25">
      <c r="A106" s="38" t="s">
        <v>76</v>
      </c>
      <c r="B106" s="45"/>
      <c r="C106" s="45">
        <v>222</v>
      </c>
      <c r="D106" s="45">
        <v>222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1:15" customFormat="1" ht="13.5" thickBot="1" x14ac:dyDescent="0.25">
      <c r="A107" s="38" t="s">
        <v>78</v>
      </c>
      <c r="B107" s="45"/>
      <c r="C107" s="45">
        <v>128</v>
      </c>
      <c r="D107" s="45">
        <v>128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1:15" customFormat="1" ht="13.5" thickBot="1" x14ac:dyDescent="0.25">
      <c r="A108" s="38" t="s">
        <v>104</v>
      </c>
      <c r="B108" s="45"/>
      <c r="C108" s="45">
        <v>807</v>
      </c>
      <c r="D108" s="45">
        <v>807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customFormat="1" ht="13.5" thickBot="1" x14ac:dyDescent="0.25">
      <c r="A109" s="38" t="s">
        <v>81</v>
      </c>
      <c r="B109" s="45"/>
      <c r="C109" s="45">
        <v>226</v>
      </c>
      <c r="D109" s="45">
        <v>226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customFormat="1" x14ac:dyDescent="0.2">
      <c r="A110" s="42" t="s">
        <v>247</v>
      </c>
      <c r="B110" s="42"/>
      <c r="C110" s="42"/>
      <c r="D110" s="42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customFormat="1" ht="13.5" thickBot="1" x14ac:dyDescent="0.25">
      <c r="A111" s="38" t="s">
        <v>103</v>
      </c>
      <c r="B111" s="45">
        <v>11052</v>
      </c>
      <c r="C111" s="45">
        <v>139203</v>
      </c>
      <c r="D111" s="45">
        <v>150255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customFormat="1" ht="13.5" thickBot="1" x14ac:dyDescent="0.25">
      <c r="A112" s="38" t="s">
        <v>105</v>
      </c>
      <c r="B112" s="45">
        <v>445</v>
      </c>
      <c r="C112" s="45">
        <v>3</v>
      </c>
      <c r="D112" s="45">
        <v>448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1:15" customFormat="1" ht="13.5" thickBot="1" x14ac:dyDescent="0.25">
      <c r="A113" s="38" t="s">
        <v>91</v>
      </c>
      <c r="B113" s="45"/>
      <c r="C113" s="45">
        <v>23199</v>
      </c>
      <c r="D113" s="45">
        <v>23199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1:15" customFormat="1" ht="13.5" thickBot="1" x14ac:dyDescent="0.25">
      <c r="A114" s="38" t="s">
        <v>102</v>
      </c>
      <c r="B114" s="45">
        <v>9820</v>
      </c>
      <c r="C114" s="45">
        <v>83102</v>
      </c>
      <c r="D114" s="45">
        <v>92922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customFormat="1" ht="13.5" thickBot="1" x14ac:dyDescent="0.25">
      <c r="A115" s="38" t="s">
        <v>94</v>
      </c>
      <c r="B115" s="45">
        <v>24478</v>
      </c>
      <c r="C115" s="45">
        <v>84924</v>
      </c>
      <c r="D115" s="45">
        <v>109402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3.5" thickBot="1" x14ac:dyDescent="0.25">
      <c r="A116" s="38" t="s">
        <v>90</v>
      </c>
      <c r="B116" s="45">
        <v>300</v>
      </c>
      <c r="C116" s="45">
        <v>37263</v>
      </c>
      <c r="D116" s="45">
        <v>37563</v>
      </c>
    </row>
    <row r="117" spans="1:15" ht="13.5" thickBot="1" x14ac:dyDescent="0.25">
      <c r="A117" s="38" t="s">
        <v>107</v>
      </c>
      <c r="B117" s="45">
        <v>224700</v>
      </c>
      <c r="C117" s="45">
        <v>1908103</v>
      </c>
      <c r="D117" s="45">
        <v>2132803</v>
      </c>
    </row>
    <row r="118" spans="1:15" x14ac:dyDescent="0.2">
      <c r="A118" s="33" t="s">
        <v>108</v>
      </c>
      <c r="B118" s="34">
        <v>270945</v>
      </c>
      <c r="C118" s="46">
        <v>2278236</v>
      </c>
      <c r="D118" s="34">
        <v>2549181</v>
      </c>
    </row>
    <row r="119" spans="1:15" x14ac:dyDescent="0.2">
      <c r="A119" s="8"/>
    </row>
    <row r="121" spans="1:15" s="58" customFormat="1" ht="15" x14ac:dyDescent="0.25">
      <c r="A121" s="62" t="s">
        <v>276</v>
      </c>
      <c r="B121" s="62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customForma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customFormat="1" x14ac:dyDescent="0.2">
      <c r="A123" s="44" t="s">
        <v>22</v>
      </c>
      <c r="B123" s="44" t="s">
        <v>110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customFormat="1" x14ac:dyDescent="0.2">
      <c r="A124" s="42" t="s">
        <v>57</v>
      </c>
      <c r="B124" s="42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customFormat="1" ht="13.5" thickBot="1" x14ac:dyDescent="0.25">
      <c r="A125" s="38" t="s">
        <v>77</v>
      </c>
      <c r="B125" s="45">
        <v>25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customFormat="1" ht="13.5" thickBot="1" x14ac:dyDescent="0.25">
      <c r="A126" s="38" t="s">
        <v>101</v>
      </c>
      <c r="B126" s="45">
        <v>801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customFormat="1" ht="12.75" customHeight="1" thickBot="1" x14ac:dyDescent="0.25">
      <c r="A127" s="38" t="s">
        <v>78</v>
      </c>
      <c r="B127" s="45">
        <v>10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customFormat="1" ht="13.5" thickBot="1" x14ac:dyDescent="0.25">
      <c r="A128" s="38" t="s">
        <v>104</v>
      </c>
      <c r="B128" s="45">
        <v>199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customFormat="1" ht="12.75" customHeight="1" thickBot="1" x14ac:dyDescent="0.25">
      <c r="A129" s="38" t="s">
        <v>81</v>
      </c>
      <c r="B129" s="45">
        <v>19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customFormat="1" x14ac:dyDescent="0.2">
      <c r="A130" s="42" t="s">
        <v>247</v>
      </c>
      <c r="B130" s="42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customFormat="1" ht="13.5" thickBot="1" x14ac:dyDescent="0.25">
      <c r="A131" s="38" t="s">
        <v>103</v>
      </c>
      <c r="B131" s="45">
        <v>9709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customFormat="1" ht="13.5" thickBot="1" x14ac:dyDescent="0.25">
      <c r="A132" s="38" t="s">
        <v>102</v>
      </c>
      <c r="B132" s="45">
        <v>178999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s="3" customFormat="1" ht="12.75" customHeight="1" thickBot="1" x14ac:dyDescent="0.25">
      <c r="A133" s="38" t="s">
        <v>94</v>
      </c>
      <c r="B133" s="45">
        <v>36992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ht="13.5" thickBot="1" x14ac:dyDescent="0.25">
      <c r="A134" s="38" t="s">
        <v>90</v>
      </c>
      <c r="B134" s="45">
        <v>66630</v>
      </c>
    </row>
    <row r="135" spans="1:15" ht="13.5" thickBot="1" x14ac:dyDescent="0.25">
      <c r="A135" s="38" t="s">
        <v>107</v>
      </c>
      <c r="B135" s="45">
        <v>1075218</v>
      </c>
    </row>
    <row r="136" spans="1:15" x14ac:dyDescent="0.2">
      <c r="A136" s="33" t="s">
        <v>112</v>
      </c>
      <c r="B136" s="34">
        <v>1368602</v>
      </c>
    </row>
    <row r="137" spans="1:15" x14ac:dyDescent="0.2">
      <c r="A137" s="8"/>
    </row>
    <row r="139" spans="1:15" s="58" customFormat="1" ht="15" x14ac:dyDescent="0.25">
      <c r="A139" s="62" t="s">
        <v>312</v>
      </c>
      <c r="B139" s="62"/>
      <c r="C139" s="62"/>
      <c r="D139" s="6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customForma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customFormat="1" x14ac:dyDescent="0.2">
      <c r="A141" s="44" t="s">
        <v>114</v>
      </c>
      <c r="B141" s="44" t="s">
        <v>110</v>
      </c>
      <c r="C141" s="44" t="s">
        <v>126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customFormat="1" ht="13.5" thickBot="1" x14ac:dyDescent="0.25">
      <c r="A142" s="38" t="s">
        <v>163</v>
      </c>
      <c r="B142" s="45">
        <v>174</v>
      </c>
      <c r="C142" s="51">
        <v>1670384.35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customFormat="1" ht="13.5" thickBot="1" x14ac:dyDescent="0.25">
      <c r="A143" s="38" t="s">
        <v>231</v>
      </c>
      <c r="B143" s="45">
        <v>62</v>
      </c>
      <c r="C143" s="51">
        <v>772989.12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customFormat="1" ht="13.5" thickBot="1" x14ac:dyDescent="0.25">
      <c r="A144" s="38" t="s">
        <v>159</v>
      </c>
      <c r="B144" s="45">
        <v>731</v>
      </c>
      <c r="C144" s="51">
        <v>2237103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customFormat="1" ht="13.5" thickBot="1" x14ac:dyDescent="0.25">
      <c r="A145" s="38" t="s">
        <v>164</v>
      </c>
      <c r="B145" s="45">
        <v>131</v>
      </c>
      <c r="C145" s="51">
        <v>822832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customFormat="1" ht="13.5" thickBot="1" x14ac:dyDescent="0.25">
      <c r="A146" s="38" t="s">
        <v>232</v>
      </c>
      <c r="B146" s="45">
        <v>696</v>
      </c>
      <c r="C146" s="51">
        <v>2529405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customFormat="1" ht="13.5" thickBot="1" x14ac:dyDescent="0.25">
      <c r="A147" s="38" t="s">
        <v>176</v>
      </c>
      <c r="B147" s="45">
        <v>26443</v>
      </c>
      <c r="C147" s="51">
        <v>28142402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customFormat="1" ht="13.5" thickBot="1" x14ac:dyDescent="0.25">
      <c r="A148" s="38" t="s">
        <v>160</v>
      </c>
      <c r="B148" s="45">
        <v>2422</v>
      </c>
      <c r="C148" s="51">
        <v>6477169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customFormat="1" ht="13.5" thickBot="1" x14ac:dyDescent="0.25">
      <c r="A149" s="38" t="s">
        <v>161</v>
      </c>
      <c r="B149" s="45">
        <v>802</v>
      </c>
      <c r="C149" s="51">
        <v>556750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customFormat="1" ht="13.5" thickBot="1" x14ac:dyDescent="0.25">
      <c r="A150" s="38" t="s">
        <v>166</v>
      </c>
      <c r="B150" s="45">
        <v>27</v>
      </c>
      <c r="C150" s="51">
        <v>37660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customFormat="1" ht="23.25" thickBot="1" x14ac:dyDescent="0.25">
      <c r="A151" s="38" t="s">
        <v>226</v>
      </c>
      <c r="B151" s="45">
        <v>692</v>
      </c>
      <c r="C151" s="51">
        <v>116051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customFormat="1" ht="13.5" thickBot="1" x14ac:dyDescent="0.25">
      <c r="A152" s="38"/>
      <c r="B152" s="45"/>
      <c r="C152" s="5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customFormat="1" x14ac:dyDescent="0.2">
      <c r="A153" s="33" t="s">
        <v>16</v>
      </c>
      <c r="B153" s="34">
        <f>SUM(B142:B152)</f>
        <v>32180</v>
      </c>
      <c r="C153" s="46">
        <f>SUM(C142:C151)</f>
        <v>43362745.469999999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customFormat="1" ht="13.5" thickBot="1" x14ac:dyDescent="0.25"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customFormat="1" x14ac:dyDescent="0.2">
      <c r="A155" s="82" t="s">
        <v>192</v>
      </c>
      <c r="B155" s="82" t="s">
        <v>110</v>
      </c>
      <c r="C155" s="82" t="s">
        <v>126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customFormat="1" x14ac:dyDescent="0.2">
      <c r="A156" s="78"/>
      <c r="B156" s="78" t="s">
        <v>110</v>
      </c>
      <c r="C156" s="78" t="s">
        <v>126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customFormat="1" ht="13.5" thickBot="1" x14ac:dyDescent="0.25">
      <c r="A157" s="38" t="s">
        <v>14</v>
      </c>
      <c r="B157" s="45">
        <v>7531</v>
      </c>
      <c r="C157" s="51">
        <v>6983677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customFormat="1" ht="13.5" thickBot="1" x14ac:dyDescent="0.25">
      <c r="A158" s="38" t="s">
        <v>8</v>
      </c>
      <c r="B158" s="45">
        <v>1398</v>
      </c>
      <c r="C158" s="51">
        <v>4415339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customFormat="1" ht="13.5" thickBot="1" x14ac:dyDescent="0.25">
      <c r="A159" s="38" t="s">
        <v>271</v>
      </c>
      <c r="B159" s="45">
        <v>103</v>
      </c>
      <c r="C159" s="51">
        <v>379319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customFormat="1" ht="13.5" thickBot="1" x14ac:dyDescent="0.25">
      <c r="A160" s="38" t="s">
        <v>272</v>
      </c>
      <c r="B160" s="45">
        <v>113</v>
      </c>
      <c r="C160" s="51">
        <v>474737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customFormat="1" ht="13.5" thickBot="1" x14ac:dyDescent="0.25">
      <c r="A161" s="38" t="s">
        <v>11</v>
      </c>
      <c r="B161" s="45">
        <v>5782</v>
      </c>
      <c r="C161" s="51">
        <v>7014843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customFormat="1" ht="13.5" thickBot="1" x14ac:dyDescent="0.25">
      <c r="A162" s="38" t="s">
        <v>10</v>
      </c>
      <c r="B162" s="45">
        <v>5545</v>
      </c>
      <c r="C162" s="51">
        <v>8340775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customFormat="1" ht="13.5" thickBot="1" x14ac:dyDescent="0.25">
      <c r="A163" s="38" t="s">
        <v>9</v>
      </c>
      <c r="B163" s="45">
        <v>1394</v>
      </c>
      <c r="C163" s="51">
        <v>2915441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customFormat="1" ht="13.5" thickBot="1" x14ac:dyDescent="0.25">
      <c r="A164" s="38" t="s">
        <v>17</v>
      </c>
      <c r="B164" s="45">
        <v>798</v>
      </c>
      <c r="C164" s="51">
        <v>574784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customFormat="1" ht="13.5" thickBot="1" x14ac:dyDescent="0.25">
      <c r="A165" s="38" t="s">
        <v>18</v>
      </c>
      <c r="B165" s="45">
        <v>252</v>
      </c>
      <c r="C165" s="51">
        <v>964247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customFormat="1" ht="13.5" thickBot="1" x14ac:dyDescent="0.25">
      <c r="A166" s="38" t="s">
        <v>12</v>
      </c>
      <c r="B166" s="45">
        <v>1004</v>
      </c>
      <c r="C166" s="51">
        <v>1914921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customFormat="1" ht="13.5" thickBot="1" x14ac:dyDescent="0.25">
      <c r="A167" s="38" t="s">
        <v>13</v>
      </c>
      <c r="B167" s="45">
        <v>3959</v>
      </c>
      <c r="C167" s="51">
        <v>3580787.47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customFormat="1" ht="13.5" thickBot="1" x14ac:dyDescent="0.25">
      <c r="A168" s="38" t="s">
        <v>4</v>
      </c>
      <c r="B168" s="45">
        <v>485</v>
      </c>
      <c r="C168" s="51">
        <v>2653221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customFormat="1" ht="13.5" thickBot="1" x14ac:dyDescent="0.25">
      <c r="A169" s="38" t="s">
        <v>19</v>
      </c>
      <c r="B169" s="45">
        <v>2157</v>
      </c>
      <c r="C169" s="51">
        <v>377806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customFormat="1" ht="13.5" thickBot="1" x14ac:dyDescent="0.25">
      <c r="A170" s="38" t="s">
        <v>7</v>
      </c>
      <c r="B170" s="45">
        <v>219</v>
      </c>
      <c r="C170" s="51">
        <v>501822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customFormat="1" ht="13.5" thickBot="1" x14ac:dyDescent="0.25">
      <c r="A171" s="38" t="s">
        <v>6</v>
      </c>
      <c r="B171" s="45">
        <v>167</v>
      </c>
      <c r="C171" s="51">
        <v>542058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customFormat="1" ht="13.5" thickBot="1" x14ac:dyDescent="0.25">
      <c r="A172" s="38" t="s">
        <v>279</v>
      </c>
      <c r="B172" s="45">
        <v>103</v>
      </c>
      <c r="C172" s="51">
        <v>1019185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customFormat="1" ht="13.5" thickBot="1" x14ac:dyDescent="0.25">
      <c r="A173" s="38" t="s">
        <v>21</v>
      </c>
      <c r="B173" s="45">
        <v>1170</v>
      </c>
      <c r="C173" s="51">
        <v>709783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customFormat="1" ht="13.5" thickBot="1" x14ac:dyDescent="0.25">
      <c r="A174" s="38"/>
      <c r="B174" s="45"/>
      <c r="C174" s="51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customFormat="1" x14ac:dyDescent="0.2">
      <c r="A175" s="33" t="s">
        <v>2</v>
      </c>
      <c r="B175" s="34">
        <f>SUM(B157:B174)</f>
        <v>32180</v>
      </c>
      <c r="C175" s="46">
        <f>SUM(C157:C173)</f>
        <v>43362745.469999999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 x14ac:dyDescent="0.2">
      <c r="B176" s="26"/>
      <c r="C176" s="26"/>
    </row>
    <row r="177" spans="3:3" x14ac:dyDescent="0.2">
      <c r="C177" s="26"/>
    </row>
  </sheetData>
  <mergeCells count="21">
    <mergeCell ref="E77:E78"/>
    <mergeCell ref="A77:A78"/>
    <mergeCell ref="B77:B78"/>
    <mergeCell ref="C77:C78"/>
    <mergeCell ref="F38:F39"/>
    <mergeCell ref="A38:A39"/>
    <mergeCell ref="B38:B39"/>
    <mergeCell ref="C38:C39"/>
    <mergeCell ref="D38:D39"/>
    <mergeCell ref="E38:E39"/>
    <mergeCell ref="A155:A156"/>
    <mergeCell ref="B155:B156"/>
    <mergeCell ref="C155:C156"/>
    <mergeCell ref="A101:A102"/>
    <mergeCell ref="A3:D3"/>
    <mergeCell ref="D77:D78"/>
    <mergeCell ref="D101:D102"/>
    <mergeCell ref="A7:A8"/>
    <mergeCell ref="B7:C7"/>
    <mergeCell ref="A13:A14"/>
    <mergeCell ref="B13:B14"/>
  </mergeCells>
  <printOptions horizontalCentered="1"/>
  <pageMargins left="0.78740157480314965" right="0.78740157480314965" top="0.59055118110236227" bottom="0.98425196850393704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98" max="7" man="1"/>
    <brk id="13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showGridLines="0" view="pageBreakPreview" zoomScaleNormal="75" zoomScaleSheetLayoutView="100" workbookViewId="0">
      <selection sqref="A1:XFD1"/>
    </sheetView>
  </sheetViews>
  <sheetFormatPr baseColWidth="10" defaultColWidth="11.42578125" defaultRowHeight="12.75" x14ac:dyDescent="0.2"/>
  <cols>
    <col min="1" max="1" width="32.7109375" style="4" customWidth="1"/>
    <col min="2" max="2" width="18.85546875" style="4" customWidth="1"/>
    <col min="3" max="3" width="14.7109375" style="4" customWidth="1"/>
    <col min="4" max="4" width="17.140625" style="4" customWidth="1"/>
    <col min="5" max="5" width="14.5703125" style="4" customWidth="1"/>
    <col min="6" max="6" width="21.2851562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373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280</v>
      </c>
    </row>
    <row r="5" spans="1:15" s="58" customFormat="1" ht="15" x14ac:dyDescent="0.25">
      <c r="A5" s="87" t="s">
        <v>281</v>
      </c>
      <c r="B5" s="87"/>
      <c r="C5" s="87"/>
      <c r="D5" s="87"/>
      <c r="E5" s="4"/>
      <c r="F5" s="4"/>
      <c r="G5" s="4"/>
      <c r="H5" s="4"/>
      <c r="I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675953</v>
      </c>
      <c r="C9" s="32">
        <v>939236</v>
      </c>
      <c r="D9" s="19"/>
    </row>
    <row r="10" spans="1:15" s="1" customFormat="1" ht="12.75" customHeight="1" thickBot="1" x14ac:dyDescent="0.25">
      <c r="A10" s="30" t="s">
        <v>36</v>
      </c>
      <c r="B10" s="31">
        <v>18197057.699999999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3" spans="1:15" ht="12.75" customHeight="1" x14ac:dyDescent="0.2">
      <c r="A13" s="78" t="s">
        <v>192</v>
      </c>
      <c r="B13" s="78" t="s">
        <v>37</v>
      </c>
    </row>
    <row r="14" spans="1:15" x14ac:dyDescent="0.2">
      <c r="A14" s="78" t="s">
        <v>38</v>
      </c>
      <c r="B14" s="78"/>
    </row>
    <row r="15" spans="1:15" ht="13.5" thickBot="1" x14ac:dyDescent="0.25">
      <c r="A15" s="30" t="s">
        <v>50</v>
      </c>
      <c r="B15" s="36">
        <v>217779</v>
      </c>
    </row>
    <row r="16" spans="1:15" ht="13.5" thickBot="1" x14ac:dyDescent="0.25">
      <c r="A16" s="30" t="s">
        <v>43</v>
      </c>
      <c r="B16" s="36">
        <v>32459</v>
      </c>
    </row>
    <row r="17" spans="1:2" ht="13.5" thickBot="1" x14ac:dyDescent="0.25">
      <c r="A17" s="30" t="s">
        <v>51</v>
      </c>
      <c r="B17" s="36">
        <v>746</v>
      </c>
    </row>
    <row r="18" spans="1:2" ht="13.5" thickBot="1" x14ac:dyDescent="0.25">
      <c r="A18" s="30" t="s">
        <v>40</v>
      </c>
      <c r="B18" s="36">
        <v>7958</v>
      </c>
    </row>
    <row r="19" spans="1:2" ht="13.5" thickBot="1" x14ac:dyDescent="0.25">
      <c r="A19" s="30" t="s">
        <v>46</v>
      </c>
      <c r="B19" s="36">
        <v>82165</v>
      </c>
    </row>
    <row r="20" spans="1:2" ht="13.5" thickBot="1" x14ac:dyDescent="0.25">
      <c r="A20" s="30" t="s">
        <v>45</v>
      </c>
      <c r="B20" s="36">
        <v>82237</v>
      </c>
    </row>
    <row r="21" spans="1:2" ht="13.5" thickBot="1" x14ac:dyDescent="0.25">
      <c r="A21" s="30" t="s">
        <v>44</v>
      </c>
      <c r="B21" s="36">
        <v>34933</v>
      </c>
    </row>
    <row r="22" spans="1:2" ht="13.5" thickBot="1" x14ac:dyDescent="0.25">
      <c r="A22" s="30" t="s">
        <v>188</v>
      </c>
      <c r="B22" s="36">
        <v>10790</v>
      </c>
    </row>
    <row r="23" spans="1:2" ht="13.5" thickBot="1" x14ac:dyDescent="0.25">
      <c r="A23" s="30" t="s">
        <v>196</v>
      </c>
      <c r="B23" s="36">
        <v>20522</v>
      </c>
    </row>
    <row r="24" spans="1:2" ht="13.5" thickBot="1" x14ac:dyDescent="0.25">
      <c r="A24" s="30" t="s">
        <v>189</v>
      </c>
      <c r="B24" s="36">
        <v>39182</v>
      </c>
    </row>
    <row r="25" spans="1:2" ht="13.5" thickBot="1" x14ac:dyDescent="0.25">
      <c r="A25" s="30" t="s">
        <v>49</v>
      </c>
      <c r="B25" s="36">
        <v>27898</v>
      </c>
    </row>
    <row r="26" spans="1:2" ht="13.5" thickBot="1" x14ac:dyDescent="0.25">
      <c r="A26" s="30" t="s">
        <v>190</v>
      </c>
      <c r="B26" s="36">
        <v>36072</v>
      </c>
    </row>
    <row r="27" spans="1:2" ht="13.5" thickBot="1" x14ac:dyDescent="0.25">
      <c r="A27" s="30" t="s">
        <v>187</v>
      </c>
      <c r="B27" s="36">
        <v>9929</v>
      </c>
    </row>
    <row r="28" spans="1:2" ht="13.5" thickBot="1" x14ac:dyDescent="0.25">
      <c r="A28" s="30" t="s">
        <v>42</v>
      </c>
      <c r="B28" s="36">
        <v>5069</v>
      </c>
    </row>
    <row r="29" spans="1:2" ht="13.5" thickBot="1" x14ac:dyDescent="0.25">
      <c r="A29" s="30" t="s">
        <v>41</v>
      </c>
      <c r="B29" s="36">
        <v>33980</v>
      </c>
    </row>
    <row r="30" spans="1:2" ht="13.5" thickBot="1" x14ac:dyDescent="0.25">
      <c r="A30" s="30" t="s">
        <v>278</v>
      </c>
      <c r="B30" s="36">
        <v>5940</v>
      </c>
    </row>
    <row r="31" spans="1:2" ht="13.5" thickBot="1" x14ac:dyDescent="0.25">
      <c r="A31" s="30" t="s">
        <v>48</v>
      </c>
      <c r="B31" s="36">
        <v>9037</v>
      </c>
    </row>
    <row r="32" spans="1:2" ht="13.5" thickBot="1" x14ac:dyDescent="0.25">
      <c r="A32" s="30" t="s">
        <v>248</v>
      </c>
      <c r="B32" s="35">
        <v>19257</v>
      </c>
    </row>
    <row r="33" spans="1:11" x14ac:dyDescent="0.2">
      <c r="A33" s="33" t="s">
        <v>2</v>
      </c>
      <c r="B33" s="34">
        <f>SUM(B15:B32)</f>
        <v>675953</v>
      </c>
    </row>
    <row r="36" spans="1:11" s="58" customFormat="1" ht="15" x14ac:dyDescent="0.25">
      <c r="A36" s="62" t="s">
        <v>282</v>
      </c>
      <c r="B36" s="62"/>
      <c r="C36" s="62"/>
      <c r="D36" s="62"/>
      <c r="E36" s="4"/>
      <c r="F36" s="4"/>
      <c r="G36" s="4"/>
      <c r="H36" s="4"/>
      <c r="I36" s="4"/>
    </row>
    <row r="37" spans="1:11" s="8" customFormat="1" ht="13.5" thickBot="1" x14ac:dyDescent="0.25">
      <c r="A37" s="14"/>
      <c r="B37" s="14"/>
      <c r="C37" s="14"/>
      <c r="D37" s="14"/>
      <c r="E37" s="14"/>
      <c r="F37" s="14"/>
    </row>
    <row r="38" spans="1:11" s="1" customFormat="1" ht="15" customHeight="1" x14ac:dyDescent="0.2">
      <c r="A38" s="78" t="s">
        <v>22</v>
      </c>
      <c r="B38" s="78" t="s">
        <v>71</v>
      </c>
      <c r="C38" s="78" t="s">
        <v>200</v>
      </c>
      <c r="D38" s="78" t="s">
        <v>199</v>
      </c>
      <c r="E38" s="78" t="s">
        <v>266</v>
      </c>
      <c r="F38" s="78" t="s">
        <v>267</v>
      </c>
    </row>
    <row r="39" spans="1:11" s="1" customFormat="1" ht="25.9" customHeight="1" x14ac:dyDescent="0.2">
      <c r="A39" s="78"/>
      <c r="B39" s="78"/>
      <c r="C39" s="78"/>
      <c r="D39" s="78"/>
      <c r="E39" s="78"/>
      <c r="F39" s="78"/>
    </row>
    <row r="40" spans="1:11" s="1" customFormat="1" ht="13.15" customHeight="1" x14ac:dyDescent="0.2">
      <c r="A40" s="37" t="s">
        <v>74</v>
      </c>
      <c r="B40" s="37"/>
      <c r="C40" s="37"/>
      <c r="D40" s="37"/>
      <c r="E40" s="37"/>
      <c r="F40" s="37"/>
      <c r="G40" s="2"/>
    </row>
    <row r="41" spans="1:11" s="1" customFormat="1" ht="13.5" thickBot="1" x14ac:dyDescent="0.25">
      <c r="A41" s="38" t="s">
        <v>80</v>
      </c>
      <c r="B41" s="39">
        <v>1675</v>
      </c>
      <c r="C41" s="40">
        <v>45</v>
      </c>
      <c r="D41" s="39">
        <v>75375</v>
      </c>
      <c r="E41" s="40"/>
      <c r="F41" s="39"/>
      <c r="G41" s="2"/>
    </row>
    <row r="42" spans="1:11" s="1" customFormat="1" ht="13.5" thickBot="1" x14ac:dyDescent="0.25">
      <c r="A42" s="38" t="s">
        <v>211</v>
      </c>
      <c r="B42" s="39">
        <v>7322.7</v>
      </c>
      <c r="C42" s="40"/>
      <c r="D42" s="39"/>
      <c r="E42" s="40"/>
      <c r="F42" s="39"/>
      <c r="G42" s="2"/>
    </row>
    <row r="43" spans="1:11" s="1" customFormat="1" ht="13.5" thickBot="1" x14ac:dyDescent="0.25">
      <c r="A43" s="38" t="s">
        <v>111</v>
      </c>
      <c r="B43" s="39">
        <v>8892</v>
      </c>
      <c r="C43" s="40">
        <v>45</v>
      </c>
      <c r="D43" s="39">
        <v>400140</v>
      </c>
      <c r="E43" s="40">
        <v>45</v>
      </c>
      <c r="F43" s="39">
        <v>400140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101</v>
      </c>
      <c r="B44" s="39">
        <v>109312</v>
      </c>
      <c r="C44" s="40">
        <v>90</v>
      </c>
      <c r="D44" s="39">
        <v>9838080</v>
      </c>
      <c r="E44" s="40">
        <v>150</v>
      </c>
      <c r="F44" s="39">
        <v>16396800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76</v>
      </c>
      <c r="B45" s="39">
        <v>69223</v>
      </c>
      <c r="C45" s="40">
        <v>23</v>
      </c>
      <c r="D45" s="39">
        <v>1592129</v>
      </c>
      <c r="E45" s="40">
        <v>60</v>
      </c>
      <c r="F45" s="39">
        <v>4153380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78</v>
      </c>
      <c r="B46" s="39">
        <v>18991</v>
      </c>
      <c r="C46" s="40">
        <v>50</v>
      </c>
      <c r="D46" s="39">
        <v>949550</v>
      </c>
      <c r="E46" s="40">
        <v>50</v>
      </c>
      <c r="F46" s="39">
        <v>949550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104</v>
      </c>
      <c r="B47" s="39">
        <v>354374</v>
      </c>
      <c r="C47" s="40">
        <v>52</v>
      </c>
      <c r="D47" s="39">
        <v>18427448</v>
      </c>
      <c r="E47" s="40">
        <v>50</v>
      </c>
      <c r="F47" s="39">
        <v>17718700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169</v>
      </c>
      <c r="B48" s="39">
        <v>95</v>
      </c>
      <c r="C48" s="40">
        <v>40</v>
      </c>
      <c r="D48" s="39">
        <v>3800</v>
      </c>
      <c r="E48" s="40"/>
      <c r="F48" s="39"/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81</v>
      </c>
      <c r="B49" s="39">
        <v>10934</v>
      </c>
      <c r="C49" s="40">
        <v>35</v>
      </c>
      <c r="D49" s="39">
        <v>382690</v>
      </c>
      <c r="E49" s="40">
        <v>18</v>
      </c>
      <c r="F49" s="39">
        <v>196812</v>
      </c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79</v>
      </c>
      <c r="B50" s="39">
        <v>1471</v>
      </c>
      <c r="C50" s="40">
        <v>35</v>
      </c>
      <c r="D50" s="39">
        <v>51485</v>
      </c>
      <c r="E50" s="40"/>
      <c r="F50" s="39"/>
      <c r="G50" s="2"/>
      <c r="H50" s="23"/>
      <c r="I50" s="23"/>
      <c r="J50" s="23"/>
      <c r="K50" s="23"/>
    </row>
    <row r="51" spans="1:11" s="1" customFormat="1" ht="13.5" thickBot="1" x14ac:dyDescent="0.25">
      <c r="A51" s="43" t="s">
        <v>66</v>
      </c>
      <c r="B51" s="41">
        <f>SUM(B41:B50)</f>
        <v>582289.69999999995</v>
      </c>
      <c r="C51" s="41"/>
      <c r="D51" s="41">
        <f>SUM(D41:D50)</f>
        <v>31720697</v>
      </c>
      <c r="E51" s="41"/>
      <c r="F51" s="41">
        <f>SUM(F41:F50)</f>
        <v>39815382</v>
      </c>
      <c r="G51" s="2"/>
      <c r="H51" s="23"/>
      <c r="I51" s="23"/>
      <c r="J51" s="23"/>
      <c r="K51" s="23"/>
    </row>
    <row r="52" spans="1:11" s="1" customFormat="1" x14ac:dyDescent="0.2">
      <c r="A52" s="61"/>
      <c r="B52" s="60"/>
      <c r="C52" s="60"/>
      <c r="D52" s="60"/>
      <c r="E52" s="60"/>
      <c r="F52" s="60"/>
      <c r="G52" s="2"/>
      <c r="H52" s="23"/>
      <c r="I52" s="23"/>
      <c r="J52" s="23"/>
      <c r="K52" s="23"/>
    </row>
    <row r="53" spans="1:11" s="1" customFormat="1" x14ac:dyDescent="0.2">
      <c r="A53" s="37" t="s">
        <v>85</v>
      </c>
      <c r="B53" s="37"/>
      <c r="C53" s="37"/>
      <c r="D53" s="37"/>
      <c r="E53" s="37"/>
      <c r="F53" s="37"/>
      <c r="G53" s="2"/>
      <c r="H53" s="23"/>
      <c r="I53" s="23"/>
      <c r="J53" s="23"/>
      <c r="K53" s="23"/>
    </row>
    <row r="54" spans="1:11" s="1" customFormat="1" ht="13.5" thickBot="1" x14ac:dyDescent="0.25">
      <c r="A54" s="38" t="s">
        <v>103</v>
      </c>
      <c r="B54" s="39">
        <v>4836246.66</v>
      </c>
      <c r="C54" s="40">
        <v>1.75</v>
      </c>
      <c r="D54" s="39">
        <v>8463431.6550000012</v>
      </c>
      <c r="E54" s="40">
        <v>1.8</v>
      </c>
      <c r="F54" s="39">
        <v>8705243.9879999999</v>
      </c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105</v>
      </c>
      <c r="B55" s="39">
        <v>294560.49</v>
      </c>
      <c r="C55" s="40">
        <v>3</v>
      </c>
      <c r="D55" s="39">
        <v>883681.47</v>
      </c>
      <c r="E55" s="40">
        <v>7</v>
      </c>
      <c r="F55" s="39">
        <v>2061923.43</v>
      </c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88</v>
      </c>
      <c r="B56" s="39">
        <v>176109</v>
      </c>
      <c r="C56" s="40">
        <v>6</v>
      </c>
      <c r="D56" s="39">
        <v>1056654</v>
      </c>
      <c r="E56" s="40"/>
      <c r="F56" s="39"/>
      <c r="G56" s="2"/>
      <c r="H56" s="23"/>
      <c r="I56" s="23"/>
      <c r="J56" s="23"/>
      <c r="K56" s="23"/>
    </row>
    <row r="57" spans="1:11" s="1" customFormat="1" ht="13.5" thickBot="1" x14ac:dyDescent="0.25">
      <c r="A57" s="43" t="s">
        <v>67</v>
      </c>
      <c r="B57" s="41">
        <f>SUM(B54:B56)</f>
        <v>5306916.1500000004</v>
      </c>
      <c r="C57" s="41"/>
      <c r="D57" s="41">
        <f>SUM(D54:D56)</f>
        <v>10403767.125000002</v>
      </c>
      <c r="E57" s="41"/>
      <c r="F57" s="41">
        <f>SUM(F54:F56)</f>
        <v>10767167.418</v>
      </c>
      <c r="G57" s="2"/>
      <c r="H57" s="23"/>
      <c r="I57" s="23"/>
      <c r="J57" s="23"/>
      <c r="K57" s="23"/>
    </row>
    <row r="58" spans="1:11" s="1" customFormat="1" x14ac:dyDescent="0.2">
      <c r="A58" s="59"/>
      <c r="B58" s="60"/>
      <c r="C58" s="60"/>
      <c r="D58" s="60"/>
      <c r="E58" s="60"/>
      <c r="F58" s="60"/>
      <c r="G58" s="2"/>
      <c r="H58" s="23"/>
      <c r="I58" s="23"/>
      <c r="J58" s="23"/>
      <c r="K58" s="23"/>
    </row>
    <row r="59" spans="1:11" s="1" customFormat="1" x14ac:dyDescent="0.2">
      <c r="A59" s="37" t="s">
        <v>89</v>
      </c>
      <c r="B59" s="37"/>
      <c r="C59" s="37"/>
      <c r="D59" s="37"/>
      <c r="E59" s="37"/>
      <c r="F59" s="37"/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91</v>
      </c>
      <c r="B60" s="39">
        <v>198371</v>
      </c>
      <c r="C60" s="40">
        <v>1</v>
      </c>
      <c r="D60" s="39">
        <v>198371</v>
      </c>
      <c r="E60" s="40">
        <v>8</v>
      </c>
      <c r="F60" s="39">
        <v>1586968</v>
      </c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170</v>
      </c>
      <c r="B61" s="39">
        <v>9458</v>
      </c>
      <c r="C61" s="40">
        <v>0.2</v>
      </c>
      <c r="D61" s="39">
        <v>1891.6000000000001</v>
      </c>
      <c r="E61" s="40">
        <v>8</v>
      </c>
      <c r="F61" s="39">
        <v>75664</v>
      </c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132</v>
      </c>
      <c r="B62" s="39">
        <v>98597</v>
      </c>
      <c r="C62" s="40">
        <v>0.3</v>
      </c>
      <c r="D62" s="39">
        <v>29579.1</v>
      </c>
      <c r="E62" s="40">
        <v>2.25</v>
      </c>
      <c r="F62" s="39">
        <v>221843.25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102</v>
      </c>
      <c r="B63" s="39">
        <v>1077852.96</v>
      </c>
      <c r="C63" s="40">
        <v>0.11</v>
      </c>
      <c r="D63" s="39">
        <v>118563.8256</v>
      </c>
      <c r="E63" s="40">
        <v>1.5</v>
      </c>
      <c r="F63" s="39">
        <v>1616779.44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92</v>
      </c>
      <c r="B64" s="39">
        <v>291029</v>
      </c>
      <c r="C64" s="40">
        <v>1</v>
      </c>
      <c r="D64" s="39">
        <v>291029</v>
      </c>
      <c r="E64" s="40"/>
      <c r="F64" s="39"/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93</v>
      </c>
      <c r="B65" s="39">
        <v>259303</v>
      </c>
      <c r="C65" s="40">
        <v>0.09</v>
      </c>
      <c r="D65" s="39">
        <v>23337.27</v>
      </c>
      <c r="E65" s="40">
        <v>0.5</v>
      </c>
      <c r="F65" s="39">
        <v>129651.5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94</v>
      </c>
      <c r="B66" s="39">
        <v>55106</v>
      </c>
      <c r="C66" s="40">
        <v>1.2</v>
      </c>
      <c r="D66" s="39">
        <v>66127.199999999997</v>
      </c>
      <c r="E66" s="40">
        <v>2.25</v>
      </c>
      <c r="F66" s="39">
        <v>123988.5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90</v>
      </c>
      <c r="B67" s="39">
        <v>2493783.7599999998</v>
      </c>
      <c r="C67" s="40">
        <v>0.4</v>
      </c>
      <c r="D67" s="39">
        <v>997513.50399999996</v>
      </c>
      <c r="E67" s="40">
        <v>1.5</v>
      </c>
      <c r="F67" s="39">
        <v>3740675.6399999997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107</v>
      </c>
      <c r="B68" s="39">
        <v>1797300.86</v>
      </c>
      <c r="C68" s="40">
        <v>0.45</v>
      </c>
      <c r="D68" s="39">
        <v>808785.3870000001</v>
      </c>
      <c r="E68" s="40">
        <v>2.75</v>
      </c>
      <c r="F68" s="39">
        <v>4942577.3650000002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171</v>
      </c>
      <c r="B69" s="39">
        <v>453959.95</v>
      </c>
      <c r="C69" s="40">
        <v>0.12</v>
      </c>
      <c r="D69" s="39">
        <v>54475.193999999996</v>
      </c>
      <c r="E69" s="40">
        <v>1</v>
      </c>
      <c r="F69" s="39">
        <v>453959.95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96</v>
      </c>
      <c r="B70" s="39">
        <v>4198271.1899999995</v>
      </c>
      <c r="C70" s="40">
        <v>0.08</v>
      </c>
      <c r="D70" s="39">
        <v>335861.69519999996</v>
      </c>
      <c r="E70" s="40">
        <v>1.5</v>
      </c>
      <c r="F70" s="39">
        <v>6297406.7849999992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84</v>
      </c>
      <c r="B71" s="39">
        <v>11107</v>
      </c>
      <c r="C71" s="40"/>
      <c r="D71" s="39"/>
      <c r="E71" s="40"/>
      <c r="F71" s="39"/>
      <c r="G71" s="2"/>
      <c r="H71" s="23"/>
      <c r="I71" s="23"/>
      <c r="J71" s="23"/>
      <c r="K71" s="23"/>
    </row>
    <row r="72" spans="1:11" s="1" customFormat="1" ht="13.5" thickBot="1" x14ac:dyDescent="0.25">
      <c r="A72" s="43" t="s">
        <v>68</v>
      </c>
      <c r="B72" s="41">
        <f>SUM(B60:B71)</f>
        <v>10944139.719999999</v>
      </c>
      <c r="C72" s="41"/>
      <c r="D72" s="41">
        <f>SUM(D60:D71)</f>
        <v>2925534.7757999999</v>
      </c>
      <c r="E72" s="41"/>
      <c r="F72" s="41">
        <f>SUM(F60:F71)</f>
        <v>19189514.43</v>
      </c>
      <c r="G72" s="2"/>
      <c r="H72" s="23"/>
      <c r="I72" s="23"/>
      <c r="J72" s="23"/>
      <c r="K72" s="23"/>
    </row>
    <row r="73" spans="1:11" s="1" customFormat="1" x14ac:dyDescent="0.2">
      <c r="A73" s="61"/>
      <c r="B73" s="60"/>
      <c r="C73" s="60"/>
      <c r="D73" s="60"/>
      <c r="E73" s="60"/>
      <c r="F73" s="60"/>
      <c r="G73" s="2"/>
      <c r="H73" s="23"/>
      <c r="I73" s="23"/>
      <c r="J73" s="23"/>
      <c r="K73" s="23"/>
    </row>
    <row r="74" spans="1:11" s="1" customFormat="1" x14ac:dyDescent="0.2">
      <c r="A74" s="33" t="s">
        <v>2</v>
      </c>
      <c r="B74" s="34">
        <f>B51+B57+B72</f>
        <v>16833345.57</v>
      </c>
      <c r="C74" s="33"/>
      <c r="D74" s="34">
        <f>D51+D57+D72</f>
        <v>45049998.900799997</v>
      </c>
      <c r="E74" s="33"/>
      <c r="F74" s="34">
        <f>F51+F57+F72</f>
        <v>69772063.84799999</v>
      </c>
      <c r="H74" s="23"/>
      <c r="I74" s="23"/>
      <c r="J74" s="23"/>
      <c r="K74" s="23"/>
    </row>
    <row r="77" spans="1:11" s="1" customFormat="1" ht="15" customHeight="1" x14ac:dyDescent="0.2">
      <c r="A77" s="78" t="s">
        <v>192</v>
      </c>
      <c r="B77" s="78" t="s">
        <v>66</v>
      </c>
      <c r="C77" s="78" t="s">
        <v>67</v>
      </c>
      <c r="D77" s="78" t="s">
        <v>68</v>
      </c>
      <c r="E77" s="78" t="s">
        <v>268</v>
      </c>
    </row>
    <row r="78" spans="1:11" s="1" customFormat="1" ht="25.9" customHeight="1" x14ac:dyDescent="0.2">
      <c r="A78" s="78"/>
      <c r="B78" s="78"/>
      <c r="C78" s="78"/>
      <c r="D78" s="78"/>
      <c r="E78" s="78"/>
    </row>
    <row r="79" spans="1:11" s="1" customFormat="1" ht="13.15" customHeight="1" thickBot="1" x14ac:dyDescent="0.25">
      <c r="A79" s="38" t="s">
        <v>50</v>
      </c>
      <c r="B79" s="45">
        <v>109136</v>
      </c>
      <c r="C79" s="45">
        <v>1145702</v>
      </c>
      <c r="D79" s="45">
        <v>3194751</v>
      </c>
      <c r="E79" s="45">
        <v>4449589</v>
      </c>
    </row>
    <row r="80" spans="1:11" s="1" customFormat="1" ht="13.5" thickBot="1" x14ac:dyDescent="0.25">
      <c r="A80" s="38" t="s">
        <v>43</v>
      </c>
      <c r="B80" s="45">
        <v>52271</v>
      </c>
      <c r="C80" s="45">
        <v>819091</v>
      </c>
      <c r="D80" s="45">
        <v>543633</v>
      </c>
      <c r="E80" s="45">
        <v>1414995</v>
      </c>
    </row>
    <row r="81" spans="1:5" s="1" customFormat="1" ht="13.5" thickBot="1" x14ac:dyDescent="0.25">
      <c r="A81" s="38" t="s">
        <v>51</v>
      </c>
      <c r="B81" s="45"/>
      <c r="C81" s="45"/>
      <c r="D81" s="45"/>
      <c r="E81" s="45"/>
    </row>
    <row r="82" spans="1:5" s="1" customFormat="1" ht="13.5" thickBot="1" x14ac:dyDescent="0.25">
      <c r="A82" s="38" t="s">
        <v>40</v>
      </c>
      <c r="B82" s="45">
        <v>2332</v>
      </c>
      <c r="C82" s="45">
        <v>729</v>
      </c>
      <c r="D82" s="45">
        <v>959</v>
      </c>
      <c r="E82" s="45">
        <v>4020</v>
      </c>
    </row>
    <row r="83" spans="1:5" s="1" customFormat="1" ht="13.5" thickBot="1" x14ac:dyDescent="0.25">
      <c r="A83" s="38" t="s">
        <v>46</v>
      </c>
      <c r="B83" s="45">
        <v>101559</v>
      </c>
      <c r="C83" s="45">
        <v>1435129</v>
      </c>
      <c r="D83" s="45">
        <v>1642803</v>
      </c>
      <c r="E83" s="45">
        <v>3179491</v>
      </c>
    </row>
    <row r="84" spans="1:5" s="1" customFormat="1" ht="13.5" thickBot="1" x14ac:dyDescent="0.25">
      <c r="A84" s="38" t="s">
        <v>45</v>
      </c>
      <c r="B84" s="45">
        <v>89300</v>
      </c>
      <c r="C84" s="45">
        <v>528378</v>
      </c>
      <c r="D84" s="45">
        <v>1104020</v>
      </c>
      <c r="E84" s="45">
        <v>1721698</v>
      </c>
    </row>
    <row r="85" spans="1:5" s="1" customFormat="1" ht="13.5" thickBot="1" x14ac:dyDescent="0.25">
      <c r="A85" s="38" t="s">
        <v>44</v>
      </c>
      <c r="B85" s="45">
        <v>70306</v>
      </c>
      <c r="C85" s="45">
        <v>278720</v>
      </c>
      <c r="D85" s="45">
        <v>967269</v>
      </c>
      <c r="E85" s="45">
        <v>1316295</v>
      </c>
    </row>
    <row r="86" spans="1:5" s="1" customFormat="1" ht="13.5" thickBot="1" x14ac:dyDescent="0.25">
      <c r="A86" s="38" t="s">
        <v>188</v>
      </c>
      <c r="B86" s="45">
        <v>10656</v>
      </c>
      <c r="C86" s="45">
        <v>492335</v>
      </c>
      <c r="D86" s="45">
        <v>422891</v>
      </c>
      <c r="E86" s="45">
        <v>925882</v>
      </c>
    </row>
    <row r="87" spans="1:5" s="1" customFormat="1" ht="13.5" thickBot="1" x14ac:dyDescent="0.25">
      <c r="A87" s="38" t="s">
        <v>195</v>
      </c>
      <c r="B87" s="45">
        <v>11689</v>
      </c>
      <c r="C87" s="45">
        <v>155956</v>
      </c>
      <c r="D87" s="45">
        <v>254750</v>
      </c>
      <c r="E87" s="45">
        <v>422395</v>
      </c>
    </row>
    <row r="88" spans="1:5" s="1" customFormat="1" ht="13.5" thickBot="1" x14ac:dyDescent="0.25">
      <c r="A88" s="38" t="s">
        <v>47</v>
      </c>
      <c r="B88" s="45">
        <v>40996</v>
      </c>
      <c r="C88" s="45">
        <v>2531</v>
      </c>
      <c r="D88" s="45">
        <v>879471</v>
      </c>
      <c r="E88" s="45">
        <v>922998</v>
      </c>
    </row>
    <row r="89" spans="1:5" s="1" customFormat="1" ht="13.5" thickBot="1" x14ac:dyDescent="0.25">
      <c r="A89" s="38" t="s">
        <v>49</v>
      </c>
      <c r="B89" s="45">
        <v>42311</v>
      </c>
      <c r="C89" s="45">
        <v>99826</v>
      </c>
      <c r="D89" s="45">
        <v>1019160</v>
      </c>
      <c r="E89" s="45">
        <v>1161297</v>
      </c>
    </row>
    <row r="90" spans="1:5" s="1" customFormat="1" ht="13.5" thickBot="1" x14ac:dyDescent="0.25">
      <c r="A90" s="38" t="s">
        <v>38</v>
      </c>
      <c r="B90" s="45">
        <v>20588</v>
      </c>
      <c r="C90" s="45">
        <v>60041</v>
      </c>
      <c r="D90" s="45">
        <v>84626</v>
      </c>
      <c r="E90" s="45">
        <v>165255</v>
      </c>
    </row>
    <row r="91" spans="1:5" s="1" customFormat="1" ht="13.5" thickBot="1" x14ac:dyDescent="0.25">
      <c r="A91" s="38" t="s">
        <v>187</v>
      </c>
      <c r="B91" s="45">
        <v>7322.7</v>
      </c>
      <c r="C91" s="45">
        <v>51853.15</v>
      </c>
      <c r="D91" s="45">
        <v>577030.72</v>
      </c>
      <c r="E91" s="45">
        <v>636206.56999999995</v>
      </c>
    </row>
    <row r="92" spans="1:5" s="1" customFormat="1" ht="13.5" thickBot="1" x14ac:dyDescent="0.25">
      <c r="A92" s="38" t="s">
        <v>42</v>
      </c>
      <c r="B92" s="45">
        <v>5294</v>
      </c>
      <c r="C92" s="45">
        <v>112474</v>
      </c>
      <c r="D92" s="45">
        <v>120853</v>
      </c>
      <c r="E92" s="45">
        <v>238621</v>
      </c>
    </row>
    <row r="93" spans="1:5" s="1" customFormat="1" ht="13.5" thickBot="1" x14ac:dyDescent="0.25">
      <c r="A93" s="38" t="s">
        <v>41</v>
      </c>
      <c r="B93" s="45">
        <v>9465</v>
      </c>
      <c r="C93" s="45">
        <v>6145</v>
      </c>
      <c r="D93" s="45">
        <v>54850</v>
      </c>
      <c r="E93" s="45">
        <v>70460</v>
      </c>
    </row>
    <row r="94" spans="1:5" s="1" customFormat="1" ht="13.5" thickBot="1" x14ac:dyDescent="0.25">
      <c r="A94" s="38" t="s">
        <v>39</v>
      </c>
      <c r="B94" s="45"/>
      <c r="C94" s="45"/>
      <c r="D94" s="45"/>
      <c r="E94" s="45" t="s">
        <v>23</v>
      </c>
    </row>
    <row r="95" spans="1:5" s="1" customFormat="1" ht="13.5" thickBot="1" x14ac:dyDescent="0.25">
      <c r="A95" s="38" t="s">
        <v>48</v>
      </c>
      <c r="B95" s="45">
        <v>9064</v>
      </c>
      <c r="C95" s="45">
        <v>118006</v>
      </c>
      <c r="D95" s="45">
        <v>77073</v>
      </c>
      <c r="E95" s="45">
        <v>204143</v>
      </c>
    </row>
    <row r="96" spans="1:5" s="1" customFormat="1" ht="13.5" thickBot="1" x14ac:dyDescent="0.25">
      <c r="A96" s="38"/>
      <c r="B96" s="45"/>
      <c r="C96" s="45"/>
      <c r="D96" s="45"/>
      <c r="E96" s="45"/>
    </row>
    <row r="97" spans="1:11" s="1" customFormat="1" x14ac:dyDescent="0.2">
      <c r="A97" s="33" t="s">
        <v>2</v>
      </c>
      <c r="B97" s="34">
        <f>SUM(B79:B96)</f>
        <v>582289.69999999995</v>
      </c>
      <c r="C97" s="46">
        <f>SUM(C79:C96)</f>
        <v>5306916.1500000004</v>
      </c>
      <c r="D97" s="34">
        <f>SUM(D79:D96)</f>
        <v>10944139.720000001</v>
      </c>
      <c r="E97" s="46">
        <f>SUM(E79:E96)</f>
        <v>16833345.57</v>
      </c>
    </row>
    <row r="98" spans="1:11" x14ac:dyDescent="0.2">
      <c r="F98" s="1"/>
      <c r="G98" s="1"/>
      <c r="H98" s="1"/>
      <c r="I98" s="1"/>
      <c r="J98" s="1"/>
      <c r="K98"/>
    </row>
    <row r="99" spans="1:11" s="58" customFormat="1" ht="15" x14ac:dyDescent="0.25">
      <c r="A99" s="87" t="s">
        <v>283</v>
      </c>
      <c r="B99" s="87"/>
      <c r="C99" s="87"/>
      <c r="D99" s="87"/>
      <c r="E99" s="1"/>
      <c r="F99" s="1"/>
      <c r="G99" s="1"/>
      <c r="H99" s="1"/>
      <c r="I99" s="1"/>
      <c r="J99" s="1"/>
    </row>
    <row r="100" spans="1:11" customFormat="1" ht="13.5" thickBo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1" customFormat="1" ht="24.75" customHeight="1" thickBot="1" x14ac:dyDescent="0.25">
      <c r="A101" s="82" t="s">
        <v>22</v>
      </c>
      <c r="B101" s="44" t="s">
        <v>97</v>
      </c>
      <c r="C101" s="44" t="s">
        <v>98</v>
      </c>
      <c r="D101" s="78" t="s">
        <v>99</v>
      </c>
      <c r="E101" s="1"/>
      <c r="F101" s="1"/>
      <c r="G101" s="1"/>
      <c r="H101" s="1"/>
      <c r="I101" s="1"/>
      <c r="J101" s="1"/>
    </row>
    <row r="102" spans="1:11" customFormat="1" ht="22.5" x14ac:dyDescent="0.2">
      <c r="A102" s="78"/>
      <c r="B102" s="48" t="s">
        <v>100</v>
      </c>
      <c r="C102" s="49" t="s">
        <v>100</v>
      </c>
      <c r="D102" s="78"/>
      <c r="E102" s="1"/>
      <c r="F102" s="1"/>
      <c r="G102" s="1"/>
      <c r="H102" s="1"/>
      <c r="I102" s="1"/>
      <c r="J102" s="1"/>
    </row>
    <row r="103" spans="1:11" customFormat="1" ht="13.5" customHeight="1" x14ac:dyDescent="0.2">
      <c r="A103" s="42" t="s">
        <v>57</v>
      </c>
      <c r="B103" s="42"/>
      <c r="C103" s="42"/>
      <c r="D103" s="42"/>
      <c r="E103" s="1"/>
      <c r="F103" s="1"/>
      <c r="G103" s="1"/>
      <c r="H103" s="1"/>
      <c r="I103" s="1"/>
      <c r="J103" s="1"/>
    </row>
    <row r="104" spans="1:11" customFormat="1" ht="13.5" customHeight="1" thickBot="1" x14ac:dyDescent="0.25">
      <c r="A104" s="38" t="s">
        <v>77</v>
      </c>
      <c r="B104" s="45"/>
      <c r="C104" s="45">
        <v>27</v>
      </c>
      <c r="D104" s="45">
        <v>27</v>
      </c>
      <c r="E104" s="1"/>
      <c r="F104" s="1"/>
      <c r="G104" s="1"/>
      <c r="H104" s="1"/>
      <c r="I104" s="1"/>
      <c r="J104" s="1"/>
    </row>
    <row r="105" spans="1:11" customFormat="1" ht="13.5" customHeight="1" thickBot="1" x14ac:dyDescent="0.25">
      <c r="A105" s="38" t="s">
        <v>101</v>
      </c>
      <c r="B105" s="45">
        <v>200</v>
      </c>
      <c r="C105" s="45">
        <v>841</v>
      </c>
      <c r="D105" s="45">
        <v>1041</v>
      </c>
      <c r="E105" s="1"/>
      <c r="F105" s="1"/>
      <c r="G105" s="1"/>
      <c r="H105" s="1"/>
      <c r="I105" s="1"/>
      <c r="J105" s="1"/>
    </row>
    <row r="106" spans="1:11" customFormat="1" ht="13.5" thickBot="1" x14ac:dyDescent="0.25">
      <c r="A106" s="38" t="s">
        <v>76</v>
      </c>
      <c r="B106" s="45"/>
      <c r="C106" s="45">
        <v>163</v>
      </c>
      <c r="D106" s="45">
        <v>163</v>
      </c>
      <c r="E106" s="1"/>
      <c r="F106" s="1"/>
      <c r="G106" s="1"/>
      <c r="H106" s="1"/>
      <c r="I106" s="1"/>
      <c r="J106" s="1"/>
    </row>
    <row r="107" spans="1:11" customFormat="1" ht="13.5" thickBot="1" x14ac:dyDescent="0.25">
      <c r="A107" s="38" t="s">
        <v>78</v>
      </c>
      <c r="B107" s="45"/>
      <c r="C107" s="45">
        <v>285</v>
      </c>
      <c r="D107" s="45">
        <v>285</v>
      </c>
      <c r="E107" s="1"/>
      <c r="F107" s="1"/>
      <c r="G107" s="1"/>
      <c r="H107" s="1"/>
      <c r="I107" s="1"/>
      <c r="J107" s="1"/>
    </row>
    <row r="108" spans="1:11" customFormat="1" ht="13.5" thickBot="1" x14ac:dyDescent="0.25">
      <c r="A108" s="38" t="s">
        <v>104</v>
      </c>
      <c r="B108" s="45"/>
      <c r="C108" s="45">
        <v>364</v>
      </c>
      <c r="D108" s="45">
        <v>364</v>
      </c>
      <c r="E108" s="1"/>
      <c r="F108" s="1"/>
      <c r="G108" s="1"/>
      <c r="H108" s="1"/>
      <c r="I108" s="1"/>
      <c r="J108" s="1"/>
    </row>
    <row r="109" spans="1:11" customFormat="1" ht="13.5" thickBot="1" x14ac:dyDescent="0.25">
      <c r="A109" s="38" t="s">
        <v>81</v>
      </c>
      <c r="B109" s="45"/>
      <c r="C109" s="45">
        <v>233</v>
      </c>
      <c r="D109" s="45">
        <v>233</v>
      </c>
      <c r="E109" s="1"/>
      <c r="F109" s="1"/>
      <c r="G109" s="1"/>
      <c r="H109" s="1"/>
      <c r="I109" s="1"/>
      <c r="J109" s="1"/>
    </row>
    <row r="110" spans="1:11" customFormat="1" x14ac:dyDescent="0.2">
      <c r="A110" s="42" t="s">
        <v>247</v>
      </c>
      <c r="B110" s="42"/>
      <c r="C110" s="42"/>
      <c r="D110" s="42"/>
      <c r="E110" s="1"/>
      <c r="F110" s="1"/>
      <c r="G110" s="1"/>
      <c r="H110" s="1"/>
      <c r="I110" s="1"/>
      <c r="J110" s="1"/>
    </row>
    <row r="111" spans="1:11" customFormat="1" ht="13.5" thickBot="1" x14ac:dyDescent="0.25">
      <c r="A111" s="38" t="s">
        <v>103</v>
      </c>
      <c r="B111" s="45">
        <v>13539</v>
      </c>
      <c r="C111" s="45">
        <v>127918</v>
      </c>
      <c r="D111" s="45">
        <v>141457</v>
      </c>
      <c r="E111" s="1"/>
      <c r="F111" s="1"/>
      <c r="G111" s="1"/>
      <c r="H111" s="1"/>
      <c r="I111" s="1"/>
      <c r="J111" s="1"/>
    </row>
    <row r="112" spans="1:11" customFormat="1" ht="13.5" thickBot="1" x14ac:dyDescent="0.25">
      <c r="A112" s="38" t="s">
        <v>105</v>
      </c>
      <c r="B112" s="45">
        <v>447</v>
      </c>
      <c r="C112" s="45">
        <v>47</v>
      </c>
      <c r="D112" s="45">
        <v>494</v>
      </c>
      <c r="E112" s="1"/>
      <c r="F112" s="1"/>
      <c r="G112" s="1"/>
      <c r="H112" s="1"/>
      <c r="I112" s="1"/>
      <c r="J112" s="1"/>
    </row>
    <row r="113" spans="1:11" customFormat="1" ht="13.5" thickBot="1" x14ac:dyDescent="0.25">
      <c r="A113" s="38" t="s">
        <v>91</v>
      </c>
      <c r="B113" s="45"/>
      <c r="C113" s="45">
        <v>41593</v>
      </c>
      <c r="D113" s="45">
        <v>41593</v>
      </c>
      <c r="E113" s="1"/>
      <c r="F113" s="1"/>
      <c r="G113" s="1"/>
      <c r="H113" s="1"/>
      <c r="I113" s="1"/>
      <c r="J113" s="1"/>
    </row>
    <row r="114" spans="1:11" customFormat="1" ht="13.5" thickBot="1" x14ac:dyDescent="0.25">
      <c r="A114" s="38" t="s">
        <v>102</v>
      </c>
      <c r="B114" s="45">
        <v>17638</v>
      </c>
      <c r="C114" s="45">
        <v>53856</v>
      </c>
      <c r="D114" s="45">
        <v>71494</v>
      </c>
      <c r="E114" s="1"/>
      <c r="F114" s="1"/>
      <c r="G114" s="1"/>
      <c r="H114" s="1"/>
      <c r="I114" s="1"/>
      <c r="J114" s="1"/>
    </row>
    <row r="115" spans="1:11" customFormat="1" ht="13.5" thickBot="1" x14ac:dyDescent="0.25">
      <c r="A115" s="38" t="s">
        <v>94</v>
      </c>
      <c r="B115" s="45">
        <v>26297</v>
      </c>
      <c r="C115" s="45">
        <v>93071</v>
      </c>
      <c r="D115" s="45">
        <v>119368</v>
      </c>
      <c r="E115" s="1"/>
      <c r="F115" s="1"/>
      <c r="G115" s="1"/>
      <c r="H115" s="1"/>
      <c r="I115" s="1"/>
      <c r="J115" s="1"/>
    </row>
    <row r="116" spans="1:11" ht="13.5" thickBot="1" x14ac:dyDescent="0.25">
      <c r="A116" s="38" t="s">
        <v>90</v>
      </c>
      <c r="B116" s="45"/>
      <c r="C116" s="45">
        <v>33566</v>
      </c>
      <c r="D116" s="45">
        <v>33566</v>
      </c>
      <c r="E116" s="1"/>
      <c r="F116" s="1"/>
      <c r="G116" s="1"/>
      <c r="H116" s="1"/>
      <c r="I116" s="1"/>
      <c r="J116" s="1"/>
    </row>
    <row r="117" spans="1:11" ht="13.5" thickBot="1" x14ac:dyDescent="0.25">
      <c r="A117" s="38" t="s">
        <v>107</v>
      </c>
      <c r="B117" s="45">
        <v>180859</v>
      </c>
      <c r="C117" s="45">
        <v>1694094</v>
      </c>
      <c r="D117" s="45">
        <v>1874953</v>
      </c>
      <c r="E117" s="1"/>
      <c r="F117" s="1"/>
      <c r="G117" s="1"/>
      <c r="H117" s="1"/>
      <c r="I117" s="1"/>
      <c r="J117" s="1"/>
    </row>
    <row r="118" spans="1:11" x14ac:dyDescent="0.2">
      <c r="A118" s="33" t="s">
        <v>108</v>
      </c>
      <c r="B118" s="34">
        <f>SUM(B104:B117)</f>
        <v>238980</v>
      </c>
      <c r="C118" s="46">
        <f>SUM(C104:C117)</f>
        <v>2046058</v>
      </c>
      <c r="D118" s="34">
        <f>SUM(D104:D117)</f>
        <v>2285038</v>
      </c>
      <c r="E118" s="1"/>
      <c r="F118" s="1"/>
      <c r="G118" s="1"/>
      <c r="H118" s="1"/>
      <c r="I118" s="1"/>
      <c r="J118" s="1"/>
    </row>
    <row r="119" spans="1:11" x14ac:dyDescent="0.2">
      <c r="A119" s="8"/>
      <c r="E119" s="1"/>
      <c r="F119" s="1"/>
      <c r="G119" s="1"/>
      <c r="H119" s="1"/>
      <c r="I119" s="1"/>
      <c r="J119" s="1"/>
    </row>
    <row r="120" spans="1:11" x14ac:dyDescent="0.2">
      <c r="E120" s="1"/>
      <c r="F120" s="1"/>
      <c r="G120" s="1"/>
      <c r="H120" s="1"/>
      <c r="I120" s="1"/>
      <c r="J120" s="1"/>
      <c r="K120"/>
    </row>
    <row r="121" spans="1:11" s="58" customFormat="1" ht="15" x14ac:dyDescent="0.25">
      <c r="A121" s="87" t="s">
        <v>284</v>
      </c>
      <c r="B121" s="87"/>
      <c r="C121" s="87"/>
      <c r="D121" s="87"/>
      <c r="E121" s="1"/>
      <c r="F121" s="1"/>
      <c r="G121" s="1"/>
      <c r="H121" s="1"/>
      <c r="I121" s="1"/>
      <c r="J121" s="1"/>
    </row>
    <row r="122" spans="1:11" customForma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1" customFormat="1" x14ac:dyDescent="0.2">
      <c r="A123" s="44" t="s">
        <v>22</v>
      </c>
      <c r="B123" s="44" t="s">
        <v>110</v>
      </c>
      <c r="C123" s="1"/>
      <c r="D123" s="1"/>
      <c r="E123" s="1"/>
      <c r="F123" s="1"/>
      <c r="G123" s="1"/>
      <c r="H123" s="1"/>
      <c r="I123" s="1"/>
      <c r="J123" s="1"/>
    </row>
    <row r="124" spans="1:11" customFormat="1" x14ac:dyDescent="0.2">
      <c r="A124" s="42" t="s">
        <v>57</v>
      </c>
      <c r="B124" s="42"/>
      <c r="C124" s="1"/>
      <c r="D124" s="1"/>
      <c r="E124" s="1"/>
      <c r="F124" s="1"/>
      <c r="G124" s="1"/>
      <c r="H124" s="1"/>
      <c r="I124" s="1"/>
      <c r="J124" s="1"/>
    </row>
    <row r="125" spans="1:11" customFormat="1" ht="13.5" thickBot="1" x14ac:dyDescent="0.25">
      <c r="A125" s="38" t="s">
        <v>101</v>
      </c>
      <c r="B125" s="45">
        <v>699</v>
      </c>
      <c r="C125" s="1"/>
      <c r="D125" s="1"/>
      <c r="E125" s="1"/>
      <c r="F125" s="1"/>
      <c r="G125" s="1"/>
      <c r="H125" s="1"/>
      <c r="I125" s="1"/>
      <c r="J125" s="1"/>
    </row>
    <row r="126" spans="1:11" customFormat="1" ht="12.75" customHeight="1" thickBot="1" x14ac:dyDescent="0.25">
      <c r="A126" s="38" t="s">
        <v>78</v>
      </c>
      <c r="B126" s="45">
        <v>24</v>
      </c>
      <c r="C126" s="1"/>
      <c r="D126" s="1"/>
      <c r="E126" s="1"/>
      <c r="F126" s="1"/>
      <c r="G126" s="1"/>
      <c r="H126" s="1"/>
      <c r="I126" s="1"/>
      <c r="J126" s="1"/>
    </row>
    <row r="127" spans="1:11" customFormat="1" ht="13.5" thickBot="1" x14ac:dyDescent="0.25">
      <c r="A127" s="38" t="s">
        <v>104</v>
      </c>
      <c r="B127" s="45">
        <v>17</v>
      </c>
      <c r="C127" s="1"/>
      <c r="D127" s="1"/>
      <c r="E127" s="1"/>
      <c r="F127" s="1"/>
      <c r="G127" s="1"/>
      <c r="H127" s="1"/>
      <c r="I127" s="1"/>
      <c r="J127" s="1"/>
    </row>
    <row r="128" spans="1:11" customFormat="1" ht="12.75" customHeight="1" thickBot="1" x14ac:dyDescent="0.25">
      <c r="A128" s="38" t="s">
        <v>81</v>
      </c>
      <c r="B128" s="45">
        <v>78</v>
      </c>
      <c r="C128" s="1"/>
      <c r="D128" s="1"/>
      <c r="E128" s="1"/>
      <c r="F128" s="1"/>
      <c r="G128" s="1"/>
      <c r="H128" s="1"/>
      <c r="I128" s="1"/>
      <c r="J128" s="1"/>
    </row>
    <row r="129" spans="1:11" customFormat="1" x14ac:dyDescent="0.2">
      <c r="A129" s="42" t="s">
        <v>247</v>
      </c>
      <c r="B129" s="42"/>
      <c r="C129" s="1"/>
      <c r="D129" s="1"/>
      <c r="E129" s="1"/>
      <c r="F129" s="1"/>
      <c r="G129" s="1"/>
      <c r="H129" s="1"/>
      <c r="I129" s="1"/>
      <c r="J129" s="1"/>
    </row>
    <row r="130" spans="1:11" customFormat="1" ht="13.5" thickBot="1" x14ac:dyDescent="0.25">
      <c r="A130" s="38" t="s">
        <v>103</v>
      </c>
      <c r="B130" s="45">
        <v>5460</v>
      </c>
      <c r="C130" s="1"/>
      <c r="D130" s="1"/>
      <c r="E130" s="1"/>
      <c r="F130" s="1"/>
      <c r="G130" s="1"/>
      <c r="H130" s="1"/>
      <c r="I130" s="1"/>
      <c r="J130" s="1"/>
    </row>
    <row r="131" spans="1:11" customFormat="1" ht="13.5" thickBot="1" x14ac:dyDescent="0.25">
      <c r="A131" s="38" t="s">
        <v>105</v>
      </c>
      <c r="B131" s="45">
        <v>30</v>
      </c>
      <c r="C131" s="1"/>
      <c r="D131" s="1"/>
      <c r="E131" s="1"/>
      <c r="F131" s="1"/>
      <c r="G131" s="1"/>
      <c r="H131" s="1"/>
      <c r="I131" s="1"/>
      <c r="J131" s="1"/>
    </row>
    <row r="132" spans="1:11" customFormat="1" ht="13.5" thickBot="1" x14ac:dyDescent="0.25">
      <c r="A132" s="38" t="s">
        <v>102</v>
      </c>
      <c r="B132" s="45">
        <v>156565</v>
      </c>
      <c r="C132" s="1"/>
      <c r="D132" s="1"/>
      <c r="E132" s="1"/>
      <c r="F132" s="1"/>
      <c r="G132" s="1"/>
      <c r="H132" s="1"/>
      <c r="I132" s="1"/>
      <c r="J132" s="1"/>
      <c r="K132" s="3"/>
    </row>
    <row r="133" spans="1:11" s="3" customFormat="1" ht="12.75" customHeight="1" thickBot="1" x14ac:dyDescent="0.25">
      <c r="A133" s="38" t="s">
        <v>94</v>
      </c>
      <c r="B133" s="45">
        <v>25295</v>
      </c>
      <c r="C133" s="1"/>
      <c r="D133" s="1"/>
      <c r="E133" s="1"/>
      <c r="F133" s="1"/>
      <c r="G133" s="1"/>
      <c r="H133" s="1"/>
      <c r="I133" s="1"/>
      <c r="J133" s="1"/>
      <c r="K133" s="4"/>
    </row>
    <row r="134" spans="1:11" ht="13.5" thickBot="1" x14ac:dyDescent="0.25">
      <c r="A134" s="38" t="s">
        <v>90</v>
      </c>
      <c r="B134" s="45">
        <v>50648</v>
      </c>
      <c r="C134" s="1"/>
      <c r="D134" s="1"/>
      <c r="E134" s="1"/>
      <c r="F134" s="1"/>
      <c r="G134" s="1"/>
      <c r="H134" s="1"/>
      <c r="I134" s="1"/>
      <c r="J134" s="1"/>
    </row>
    <row r="135" spans="1:11" ht="13.5" thickBot="1" x14ac:dyDescent="0.25">
      <c r="A135" s="38" t="s">
        <v>107</v>
      </c>
      <c r="B135" s="45">
        <v>943562</v>
      </c>
      <c r="E135" s="1"/>
      <c r="F135" s="1"/>
      <c r="G135" s="1"/>
      <c r="H135" s="1"/>
      <c r="I135" s="1"/>
      <c r="J135" s="1"/>
    </row>
    <row r="136" spans="1:11" x14ac:dyDescent="0.2">
      <c r="A136" s="33" t="s">
        <v>112</v>
      </c>
      <c r="B136" s="34">
        <f>SUM(B125:B135)</f>
        <v>1182378</v>
      </c>
      <c r="E136" s="1"/>
      <c r="F136" s="1"/>
      <c r="G136" s="1"/>
      <c r="H136" s="1"/>
      <c r="I136" s="1"/>
      <c r="J136" s="1"/>
    </row>
    <row r="137" spans="1:11" x14ac:dyDescent="0.2">
      <c r="A137" s="8"/>
      <c r="E137" s="1"/>
      <c r="F137" s="1"/>
      <c r="G137" s="1"/>
      <c r="H137" s="1"/>
      <c r="I137" s="1"/>
      <c r="J137" s="1"/>
    </row>
    <row r="138" spans="1:11" x14ac:dyDescent="0.2">
      <c r="E138" s="1"/>
      <c r="F138" s="1"/>
      <c r="G138" s="1"/>
      <c r="H138" s="1"/>
      <c r="I138" s="1"/>
      <c r="J138" s="1"/>
      <c r="K138"/>
    </row>
    <row r="139" spans="1:11" s="58" customFormat="1" ht="15" x14ac:dyDescent="0.25">
      <c r="A139" s="62" t="s">
        <v>311</v>
      </c>
      <c r="B139" s="62"/>
      <c r="C139" s="62"/>
      <c r="D139" s="62"/>
      <c r="E139" s="1"/>
      <c r="F139" s="1"/>
      <c r="G139" s="1"/>
      <c r="H139" s="1"/>
      <c r="I139" s="1"/>
      <c r="J139" s="1"/>
    </row>
    <row r="140" spans="1:11" s="58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1" customForma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1" customFormat="1" x14ac:dyDescent="0.2">
      <c r="A142" s="44" t="s">
        <v>114</v>
      </c>
      <c r="B142" s="44" t="s">
        <v>110</v>
      </c>
      <c r="C142" s="44" t="s">
        <v>126</v>
      </c>
      <c r="D142" s="1"/>
      <c r="E142" s="1"/>
      <c r="F142" s="1"/>
      <c r="G142" s="1"/>
      <c r="H142" s="1"/>
      <c r="I142" s="1"/>
      <c r="J142" s="1"/>
    </row>
    <row r="143" spans="1:11" customFormat="1" ht="13.5" thickBot="1" x14ac:dyDescent="0.25">
      <c r="A143" s="38" t="s">
        <v>163</v>
      </c>
      <c r="B143" s="45">
        <v>171</v>
      </c>
      <c r="C143" s="51">
        <v>1670474.56</v>
      </c>
      <c r="D143" s="1"/>
      <c r="E143" s="1"/>
      <c r="F143" s="1"/>
      <c r="G143" s="1"/>
      <c r="H143" s="1"/>
      <c r="I143" s="1"/>
      <c r="J143" s="1"/>
    </row>
    <row r="144" spans="1:11" customFormat="1" ht="13.5" thickBot="1" x14ac:dyDescent="0.25">
      <c r="A144" s="38" t="s">
        <v>231</v>
      </c>
      <c r="B144" s="45">
        <v>61</v>
      </c>
      <c r="C144" s="51">
        <v>768893.51</v>
      </c>
      <c r="D144" s="1"/>
      <c r="E144" s="1"/>
      <c r="F144" s="1"/>
      <c r="G144" s="1"/>
      <c r="H144" s="1"/>
      <c r="I144" s="1"/>
      <c r="J144" s="1"/>
    </row>
    <row r="145" spans="1:10" customFormat="1" ht="13.5" thickBot="1" x14ac:dyDescent="0.25">
      <c r="A145" s="38" t="s">
        <v>159</v>
      </c>
      <c r="B145" s="45">
        <v>724</v>
      </c>
      <c r="C145" s="51">
        <v>2295785.46</v>
      </c>
      <c r="D145" s="1"/>
      <c r="E145" s="1"/>
      <c r="F145" s="1"/>
      <c r="G145" s="1"/>
      <c r="H145" s="1"/>
      <c r="I145" s="1"/>
      <c r="J145" s="1"/>
    </row>
    <row r="146" spans="1:10" customFormat="1" ht="13.5" thickBot="1" x14ac:dyDescent="0.25">
      <c r="A146" s="38" t="s">
        <v>164</v>
      </c>
      <c r="B146" s="45">
        <v>130</v>
      </c>
      <c r="C146" s="51">
        <v>812862</v>
      </c>
      <c r="D146" s="1"/>
      <c r="E146" s="1"/>
      <c r="F146" s="1"/>
      <c r="G146" s="1"/>
      <c r="H146" s="1"/>
      <c r="I146" s="1"/>
      <c r="J146" s="1"/>
    </row>
    <row r="147" spans="1:10" customFormat="1" ht="13.5" thickBot="1" x14ac:dyDescent="0.25">
      <c r="A147" s="38" t="s">
        <v>232</v>
      </c>
      <c r="B147" s="45">
        <v>686</v>
      </c>
      <c r="C147" s="51">
        <v>2512354</v>
      </c>
      <c r="D147" s="1"/>
      <c r="E147" s="1"/>
      <c r="F147" s="1"/>
      <c r="G147" s="1"/>
      <c r="H147" s="1"/>
      <c r="I147" s="1"/>
      <c r="J147" s="1"/>
    </row>
    <row r="148" spans="1:10" customFormat="1" ht="13.5" thickBot="1" x14ac:dyDescent="0.25">
      <c r="A148" s="38" t="s">
        <v>176</v>
      </c>
      <c r="B148" s="45">
        <v>26367</v>
      </c>
      <c r="C148" s="51">
        <v>27761852.5</v>
      </c>
      <c r="D148" s="1"/>
      <c r="E148" s="1"/>
      <c r="F148" s="1"/>
      <c r="G148" s="1"/>
      <c r="H148" s="1"/>
      <c r="I148" s="1"/>
      <c r="J148" s="1"/>
    </row>
    <row r="149" spans="1:10" customFormat="1" ht="13.5" thickBot="1" x14ac:dyDescent="0.25">
      <c r="A149" s="38" t="s">
        <v>160</v>
      </c>
      <c r="B149" s="45">
        <v>2439</v>
      </c>
      <c r="C149" s="51">
        <v>6546740</v>
      </c>
      <c r="D149" s="1"/>
      <c r="E149" s="1"/>
      <c r="F149" s="1"/>
      <c r="G149" s="1"/>
      <c r="H149" s="1"/>
      <c r="I149" s="1"/>
      <c r="J149" s="1"/>
    </row>
    <row r="150" spans="1:10" customFormat="1" ht="13.5" thickBot="1" x14ac:dyDescent="0.25">
      <c r="A150" s="38" t="s">
        <v>161</v>
      </c>
      <c r="B150" s="45">
        <v>837</v>
      </c>
      <c r="C150" s="51">
        <v>577121.87</v>
      </c>
      <c r="D150" s="1"/>
      <c r="E150" s="1"/>
      <c r="F150" s="1"/>
      <c r="G150" s="1"/>
      <c r="H150" s="1"/>
      <c r="I150" s="1"/>
      <c r="J150" s="1"/>
    </row>
    <row r="151" spans="1:10" customFormat="1" ht="13.5" thickBot="1" x14ac:dyDescent="0.25">
      <c r="A151" s="38" t="s">
        <v>166</v>
      </c>
      <c r="B151" s="45">
        <v>39</v>
      </c>
      <c r="C151" s="51">
        <v>39595</v>
      </c>
      <c r="D151" s="1"/>
      <c r="E151" s="1"/>
      <c r="F151" s="1"/>
      <c r="G151" s="1"/>
      <c r="H151" s="1"/>
      <c r="I151" s="1"/>
      <c r="J151" s="1"/>
    </row>
    <row r="152" spans="1:10" customFormat="1" ht="23.25" thickBot="1" x14ac:dyDescent="0.25">
      <c r="A152" s="38" t="s">
        <v>226</v>
      </c>
      <c r="B152" s="45">
        <v>733</v>
      </c>
      <c r="C152" s="51">
        <v>122009</v>
      </c>
      <c r="D152" s="1"/>
      <c r="E152" s="1"/>
      <c r="F152" s="1"/>
      <c r="G152" s="1"/>
      <c r="H152" s="1"/>
      <c r="I152" s="1"/>
      <c r="J152" s="1"/>
    </row>
    <row r="153" spans="1:10" customFormat="1" ht="13.5" thickBot="1" x14ac:dyDescent="0.25">
      <c r="A153" s="38"/>
      <c r="B153" s="45"/>
      <c r="C153" s="51"/>
      <c r="D153" s="1"/>
      <c r="E153" s="1"/>
      <c r="F153" s="1"/>
      <c r="G153" s="1"/>
      <c r="H153" s="1"/>
      <c r="I153" s="1"/>
      <c r="J153" s="1"/>
    </row>
    <row r="154" spans="1:10" customFormat="1" x14ac:dyDescent="0.2">
      <c r="A154" s="33" t="s">
        <v>16</v>
      </c>
      <c r="B154" s="34">
        <f>SUM(B143:B153)</f>
        <v>32187</v>
      </c>
      <c r="C154" s="46">
        <f>SUM(C143:C152)</f>
        <v>43107687.899999999</v>
      </c>
      <c r="D154" s="1"/>
      <c r="E154" s="1"/>
      <c r="F154" s="1"/>
      <c r="G154" s="1"/>
      <c r="H154" s="1"/>
      <c r="I154" s="1"/>
      <c r="J154" s="1"/>
    </row>
    <row r="155" spans="1:10" customFormat="1" ht="13.5" thickBot="1" x14ac:dyDescent="0.25">
      <c r="D155" s="1"/>
      <c r="E155" s="1"/>
      <c r="F155" s="1"/>
      <c r="G155" s="1"/>
      <c r="H155" s="1"/>
      <c r="I155" s="1"/>
      <c r="J155" s="1"/>
    </row>
    <row r="156" spans="1:10" customFormat="1" x14ac:dyDescent="0.2">
      <c r="A156" s="82" t="s">
        <v>192</v>
      </c>
      <c r="B156" s="82" t="s">
        <v>110</v>
      </c>
      <c r="C156" s="82" t="s">
        <v>126</v>
      </c>
      <c r="D156" s="1"/>
      <c r="E156" s="1"/>
      <c r="F156" s="1"/>
      <c r="G156" s="1"/>
      <c r="H156" s="1"/>
      <c r="I156" s="1"/>
      <c r="J156" s="1"/>
    </row>
    <row r="157" spans="1:10" customFormat="1" x14ac:dyDescent="0.2">
      <c r="A157" s="78"/>
      <c r="B157" s="78" t="s">
        <v>110</v>
      </c>
      <c r="C157" s="78" t="s">
        <v>126</v>
      </c>
      <c r="D157" s="1"/>
      <c r="E157" s="1"/>
      <c r="F157" s="1"/>
      <c r="G157" s="1"/>
      <c r="H157" s="1"/>
      <c r="I157" s="1"/>
      <c r="J157" s="1"/>
    </row>
    <row r="158" spans="1:10" customFormat="1" ht="13.5" thickBot="1" x14ac:dyDescent="0.25">
      <c r="A158" s="38" t="s">
        <v>14</v>
      </c>
      <c r="B158" s="45">
        <v>7532</v>
      </c>
      <c r="C158" s="51">
        <v>7010099</v>
      </c>
      <c r="D158" s="1"/>
      <c r="E158" s="1"/>
      <c r="F158" s="1"/>
      <c r="G158" s="1"/>
      <c r="H158" s="1"/>
      <c r="I158" s="1"/>
      <c r="J158" s="1"/>
    </row>
    <row r="159" spans="1:10" customFormat="1" ht="13.5" thickBot="1" x14ac:dyDescent="0.25">
      <c r="A159" s="38" t="s">
        <v>8</v>
      </c>
      <c r="B159" s="45">
        <v>1410</v>
      </c>
      <c r="C159" s="51">
        <v>4422179</v>
      </c>
      <c r="D159" s="1"/>
      <c r="E159" s="1"/>
      <c r="F159" s="1"/>
      <c r="G159" s="1"/>
      <c r="H159" s="1"/>
      <c r="I159" s="1"/>
      <c r="J159" s="1"/>
    </row>
    <row r="160" spans="1:10" customFormat="1" ht="13.5" thickBot="1" x14ac:dyDescent="0.25">
      <c r="A160" s="38" t="s">
        <v>271</v>
      </c>
      <c r="B160" s="45">
        <v>103</v>
      </c>
      <c r="C160" s="51">
        <v>379319</v>
      </c>
      <c r="D160" s="1"/>
      <c r="E160" s="1"/>
      <c r="F160" s="1"/>
      <c r="G160" s="1"/>
      <c r="H160" s="1"/>
      <c r="I160" s="1"/>
      <c r="J160" s="1"/>
    </row>
    <row r="161" spans="1:11" customFormat="1" ht="13.5" thickBot="1" x14ac:dyDescent="0.25">
      <c r="A161" s="38" t="s">
        <v>5</v>
      </c>
      <c r="B161" s="45">
        <v>107</v>
      </c>
      <c r="C161" s="51">
        <v>462190</v>
      </c>
      <c r="D161" s="1"/>
      <c r="E161" s="1"/>
      <c r="F161" s="1"/>
      <c r="G161" s="1"/>
      <c r="H161" s="1"/>
      <c r="I161" s="1"/>
      <c r="J161" s="1"/>
    </row>
    <row r="162" spans="1:11" customFormat="1" ht="13.5" thickBot="1" x14ac:dyDescent="0.25">
      <c r="A162" s="38" t="s">
        <v>11</v>
      </c>
      <c r="B162" s="45">
        <v>5817</v>
      </c>
      <c r="C162" s="51">
        <v>6922207</v>
      </c>
      <c r="D162" s="1"/>
      <c r="E162" s="1"/>
      <c r="F162" s="1"/>
      <c r="G162" s="1"/>
      <c r="H162" s="1"/>
      <c r="I162" s="1"/>
      <c r="J162" s="1"/>
    </row>
    <row r="163" spans="1:11" customFormat="1" ht="13.5" thickBot="1" x14ac:dyDescent="0.25">
      <c r="A163" s="38" t="s">
        <v>10</v>
      </c>
      <c r="B163" s="45">
        <v>5540</v>
      </c>
      <c r="C163" s="51">
        <v>8233451</v>
      </c>
      <c r="D163" s="1"/>
      <c r="E163" s="1"/>
      <c r="F163" s="1"/>
      <c r="G163" s="1"/>
      <c r="H163" s="1"/>
      <c r="I163" s="1"/>
      <c r="J163" s="1"/>
    </row>
    <row r="164" spans="1:11" customFormat="1" ht="13.5" thickBot="1" x14ac:dyDescent="0.25">
      <c r="A164" s="38" t="s">
        <v>9</v>
      </c>
      <c r="B164" s="45">
        <v>1396</v>
      </c>
      <c r="C164" s="51">
        <v>2917195</v>
      </c>
      <c r="D164" s="1"/>
      <c r="E164" s="1"/>
      <c r="F164" s="1"/>
      <c r="G164" s="1"/>
      <c r="H164" s="1"/>
      <c r="I164" s="1"/>
      <c r="J164" s="1"/>
    </row>
    <row r="165" spans="1:11" customFormat="1" ht="13.5" thickBot="1" x14ac:dyDescent="0.25">
      <c r="A165" s="38" t="s">
        <v>17</v>
      </c>
      <c r="B165" s="45">
        <v>801</v>
      </c>
      <c r="C165" s="51">
        <v>574341</v>
      </c>
      <c r="D165" s="1"/>
      <c r="E165" s="1"/>
      <c r="F165" s="1"/>
      <c r="G165" s="1"/>
      <c r="H165" s="1"/>
      <c r="I165" s="1"/>
      <c r="J165" s="1"/>
    </row>
    <row r="166" spans="1:11" customFormat="1" ht="13.5" thickBot="1" x14ac:dyDescent="0.25">
      <c r="A166" s="38" t="s">
        <v>18</v>
      </c>
      <c r="B166" s="45">
        <v>252</v>
      </c>
      <c r="C166" s="51">
        <v>963641</v>
      </c>
      <c r="D166" s="1"/>
      <c r="E166" s="1"/>
      <c r="F166" s="1"/>
      <c r="G166" s="1"/>
      <c r="H166" s="1"/>
      <c r="I166" s="1"/>
      <c r="J166" s="1"/>
    </row>
    <row r="167" spans="1:11" customFormat="1" ht="13.5" thickBot="1" x14ac:dyDescent="0.25">
      <c r="A167" s="38" t="s">
        <v>12</v>
      </c>
      <c r="B167" s="45">
        <v>1001</v>
      </c>
      <c r="C167" s="51">
        <v>1912046</v>
      </c>
      <c r="D167" s="1"/>
      <c r="E167" s="1"/>
      <c r="F167" s="1"/>
      <c r="G167" s="1"/>
      <c r="H167" s="1"/>
      <c r="I167" s="1"/>
      <c r="J167" s="1"/>
    </row>
    <row r="168" spans="1:11" customFormat="1" ht="13.5" thickBot="1" x14ac:dyDescent="0.25">
      <c r="A168" s="38" t="s">
        <v>13</v>
      </c>
      <c r="B168" s="45">
        <v>3929</v>
      </c>
      <c r="C168" s="51">
        <v>3475918.9</v>
      </c>
      <c r="D168" s="1"/>
      <c r="E168" s="1"/>
      <c r="F168" s="1"/>
      <c r="G168" s="1"/>
      <c r="H168" s="1"/>
      <c r="I168" s="1"/>
      <c r="J168" s="1"/>
    </row>
    <row r="169" spans="1:11" customFormat="1" ht="13.5" thickBot="1" x14ac:dyDescent="0.25">
      <c r="A169" s="38" t="s">
        <v>4</v>
      </c>
      <c r="B169" s="45">
        <v>485</v>
      </c>
      <c r="C169" s="51">
        <v>2651719</v>
      </c>
      <c r="D169" s="1"/>
      <c r="E169" s="1"/>
      <c r="F169" s="1"/>
      <c r="G169" s="1"/>
      <c r="H169" s="1"/>
      <c r="I169" s="1"/>
      <c r="J169" s="1"/>
    </row>
    <row r="170" spans="1:11" customFormat="1" ht="13.5" thickBot="1" x14ac:dyDescent="0.25">
      <c r="A170" s="38" t="s">
        <v>19</v>
      </c>
      <c r="B170" s="45">
        <v>2147</v>
      </c>
      <c r="C170" s="51">
        <v>387883</v>
      </c>
      <c r="D170" s="1"/>
      <c r="E170" s="1"/>
      <c r="F170" s="1"/>
      <c r="G170" s="1"/>
      <c r="H170" s="1"/>
      <c r="I170" s="1"/>
      <c r="J170" s="1"/>
    </row>
    <row r="171" spans="1:11" customFormat="1" ht="13.5" thickBot="1" x14ac:dyDescent="0.25">
      <c r="A171" s="38" t="s">
        <v>7</v>
      </c>
      <c r="B171" s="45">
        <v>218</v>
      </c>
      <c r="C171" s="51">
        <v>499414</v>
      </c>
      <c r="D171" s="1"/>
      <c r="E171" s="1"/>
      <c r="F171" s="1"/>
      <c r="G171" s="1"/>
      <c r="H171" s="1"/>
      <c r="I171" s="1"/>
      <c r="J171" s="1"/>
    </row>
    <row r="172" spans="1:11" customFormat="1" ht="13.5" thickBot="1" x14ac:dyDescent="0.25">
      <c r="A172" s="38" t="s">
        <v>6</v>
      </c>
      <c r="B172" s="45">
        <v>170</v>
      </c>
      <c r="C172" s="51">
        <v>526756</v>
      </c>
      <c r="D172" s="1"/>
      <c r="E172" s="1"/>
      <c r="F172" s="1"/>
      <c r="G172" s="1"/>
      <c r="H172" s="1"/>
      <c r="I172" s="1"/>
      <c r="J172" s="1"/>
    </row>
    <row r="173" spans="1:11" customFormat="1" ht="13.5" thickBot="1" x14ac:dyDescent="0.25">
      <c r="A173" s="38" t="s">
        <v>279</v>
      </c>
      <c r="B173" s="45">
        <v>103</v>
      </c>
      <c r="C173" s="51">
        <v>1019185</v>
      </c>
      <c r="D173" s="1"/>
      <c r="E173" s="1"/>
      <c r="F173" s="1"/>
      <c r="G173" s="1"/>
      <c r="H173" s="1"/>
      <c r="I173" s="1"/>
      <c r="J173" s="1"/>
    </row>
    <row r="174" spans="1:11" customFormat="1" ht="13.5" thickBot="1" x14ac:dyDescent="0.25">
      <c r="A174" s="38" t="s">
        <v>21</v>
      </c>
      <c r="B174" s="45">
        <v>1176</v>
      </c>
      <c r="C174" s="51">
        <v>750144</v>
      </c>
      <c r="D174" s="1"/>
      <c r="E174" s="1"/>
      <c r="F174" s="1"/>
      <c r="G174" s="1"/>
      <c r="H174" s="1"/>
      <c r="I174" s="1"/>
      <c r="J174" s="1"/>
    </row>
    <row r="175" spans="1:11" customFormat="1" ht="13.5" thickBot="1" x14ac:dyDescent="0.25">
      <c r="A175" s="38"/>
      <c r="B175" s="45"/>
      <c r="C175" s="51"/>
      <c r="D175" s="1"/>
      <c r="E175" s="1"/>
      <c r="F175" s="1"/>
      <c r="G175" s="1"/>
      <c r="H175" s="1"/>
      <c r="I175" s="1"/>
      <c r="J175" s="1"/>
    </row>
    <row r="176" spans="1:11" customFormat="1" x14ac:dyDescent="0.2">
      <c r="A176" s="33" t="s">
        <v>2</v>
      </c>
      <c r="B176" s="34">
        <f>SUM(B158:B175)</f>
        <v>32187</v>
      </c>
      <c r="C176" s="46">
        <f>SUM(C158:C174)</f>
        <v>43107687.899999999</v>
      </c>
      <c r="D176" s="1"/>
      <c r="E176" s="1"/>
      <c r="F176" s="1"/>
      <c r="G176" s="1"/>
      <c r="H176" s="1"/>
      <c r="I176" s="1"/>
      <c r="J176" s="1"/>
      <c r="K176" s="4"/>
    </row>
    <row r="177" spans="2:3" x14ac:dyDescent="0.2">
      <c r="B177" s="26"/>
      <c r="C177" s="26"/>
    </row>
    <row r="178" spans="2:3" x14ac:dyDescent="0.2">
      <c r="C178" s="26"/>
    </row>
  </sheetData>
  <mergeCells count="23">
    <mergeCell ref="A121:D121"/>
    <mergeCell ref="A5:D5"/>
    <mergeCell ref="A156:A157"/>
    <mergeCell ref="B156:B157"/>
    <mergeCell ref="C156:C157"/>
    <mergeCell ref="A101:A102"/>
    <mergeCell ref="D77:D78"/>
    <mergeCell ref="D101:D102"/>
    <mergeCell ref="E77:E78"/>
    <mergeCell ref="A99:D99"/>
    <mergeCell ref="A77:A78"/>
    <mergeCell ref="B77:B78"/>
    <mergeCell ref="C77:C78"/>
    <mergeCell ref="F38:F39"/>
    <mergeCell ref="A7:A8"/>
    <mergeCell ref="B7:C7"/>
    <mergeCell ref="A13:A14"/>
    <mergeCell ref="B13:B14"/>
    <mergeCell ref="A38:A39"/>
    <mergeCell ref="B38:B39"/>
    <mergeCell ref="C38:C39"/>
    <mergeCell ref="D38:D39"/>
    <mergeCell ref="E38:E39"/>
  </mergeCells>
  <printOptions horizontalCentered="1"/>
  <pageMargins left="0.78740157480314965" right="0.78740157480314965" top="0.59055118110236227" bottom="0.98425196850393704" header="0" footer="0"/>
  <pageSetup paperSize="9" scale="50" orientation="portrait" horizontalDpi="300" verticalDpi="300" r:id="rId1"/>
  <headerFooter alignWithMargins="0">
    <oddFooter>&amp;A</oddFooter>
  </headerFooter>
  <rowBreaks count="2" manualBreakCount="2">
    <brk id="98" max="9" man="1"/>
    <brk id="13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showGridLines="0" view="pageBreakPreview" zoomScale="98" zoomScaleNormal="75" zoomScaleSheetLayoutView="98" workbookViewId="0">
      <selection activeCell="E21" sqref="E21"/>
    </sheetView>
  </sheetViews>
  <sheetFormatPr baseColWidth="10" defaultColWidth="11.42578125" defaultRowHeight="12.75" x14ac:dyDescent="0.2"/>
  <cols>
    <col min="1" max="1" width="32.7109375" style="4" customWidth="1"/>
    <col min="2" max="2" width="18.85546875" style="4" customWidth="1"/>
    <col min="3" max="3" width="14.7109375" style="4" customWidth="1"/>
    <col min="4" max="4" width="17.140625" style="4" customWidth="1"/>
    <col min="5" max="5" width="14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374</v>
      </c>
      <c r="I1" s="56"/>
      <c r="J1" s="56"/>
      <c r="K1" s="56"/>
      <c r="L1" s="56"/>
      <c r="M1" s="56"/>
      <c r="N1" s="56"/>
      <c r="O1" s="56"/>
    </row>
    <row r="2" spans="1:15" s="54" customFormat="1" ht="18" x14ac:dyDescent="0.25">
      <c r="B2" s="1"/>
      <c r="C2" s="1"/>
      <c r="D2" s="1"/>
      <c r="I2" s="56"/>
      <c r="J2" s="56"/>
      <c r="K2" s="56"/>
      <c r="L2" s="56"/>
      <c r="M2" s="56"/>
      <c r="N2" s="56"/>
      <c r="O2" s="56"/>
    </row>
    <row r="3" spans="1:15" s="53" customFormat="1" ht="15" x14ac:dyDescent="0.2">
      <c r="A3" s="53" t="s">
        <v>285</v>
      </c>
      <c r="E3" s="4"/>
      <c r="F3" s="4"/>
      <c r="G3" s="4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681023</v>
      </c>
      <c r="C7" s="32">
        <v>913888</v>
      </c>
      <c r="D7" s="19"/>
    </row>
    <row r="8" spans="1:15" s="1" customFormat="1" ht="12.75" customHeight="1" thickBot="1" x14ac:dyDescent="0.25">
      <c r="A8" s="30" t="s">
        <v>36</v>
      </c>
      <c r="B8" s="31">
        <v>18413816.311786152</v>
      </c>
      <c r="C8" s="32"/>
      <c r="D8" s="19"/>
      <c r="H8" s="23"/>
    </row>
    <row r="9" spans="1:15" s="1" customFormat="1" ht="15.6" customHeight="1" x14ac:dyDescent="0.2">
      <c r="A9" s="13"/>
      <c r="B9" s="4"/>
      <c r="C9" s="4"/>
      <c r="D9" s="4"/>
      <c r="E9" s="4"/>
    </row>
    <row r="11" spans="1:15" ht="12.75" customHeight="1" x14ac:dyDescent="0.2">
      <c r="A11" s="78" t="s">
        <v>192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50</v>
      </c>
      <c r="B13" s="36">
        <v>220594</v>
      </c>
    </row>
    <row r="14" spans="1:15" ht="13.5" thickBot="1" x14ac:dyDescent="0.25">
      <c r="A14" s="30" t="s">
        <v>43</v>
      </c>
      <c r="B14" s="36">
        <v>30273</v>
      </c>
    </row>
    <row r="15" spans="1:15" ht="13.5" thickBot="1" x14ac:dyDescent="0.25">
      <c r="A15" s="30" t="s">
        <v>51</v>
      </c>
      <c r="B15" s="36">
        <v>277</v>
      </c>
    </row>
    <row r="16" spans="1:15" ht="13.5" thickBot="1" x14ac:dyDescent="0.25">
      <c r="A16" s="30" t="s">
        <v>40</v>
      </c>
      <c r="B16" s="36">
        <v>9190</v>
      </c>
    </row>
    <row r="17" spans="1:2" ht="13.5" thickBot="1" x14ac:dyDescent="0.25">
      <c r="A17" s="30" t="s">
        <v>46</v>
      </c>
      <c r="B17" s="36">
        <v>88721</v>
      </c>
    </row>
    <row r="18" spans="1:2" ht="13.5" thickBot="1" x14ac:dyDescent="0.25">
      <c r="A18" s="30" t="s">
        <v>45</v>
      </c>
      <c r="B18" s="36">
        <v>83789</v>
      </c>
    </row>
    <row r="19" spans="1:2" ht="13.5" thickBot="1" x14ac:dyDescent="0.25">
      <c r="A19" s="30" t="s">
        <v>44</v>
      </c>
      <c r="B19" s="36">
        <v>33368</v>
      </c>
    </row>
    <row r="20" spans="1:2" ht="13.5" thickBot="1" x14ac:dyDescent="0.25">
      <c r="A20" s="30" t="s">
        <v>188</v>
      </c>
      <c r="B20" s="36">
        <v>10569</v>
      </c>
    </row>
    <row r="21" spans="1:2" ht="13.5" thickBot="1" x14ac:dyDescent="0.25">
      <c r="A21" s="30" t="s">
        <v>196</v>
      </c>
      <c r="B21" s="36">
        <v>21489</v>
      </c>
    </row>
    <row r="22" spans="1:2" ht="13.5" thickBot="1" x14ac:dyDescent="0.25">
      <c r="A22" s="30" t="s">
        <v>189</v>
      </c>
      <c r="B22" s="36">
        <v>33702</v>
      </c>
    </row>
    <row r="23" spans="1:2" ht="13.5" thickBot="1" x14ac:dyDescent="0.25">
      <c r="A23" s="30" t="s">
        <v>49</v>
      </c>
      <c r="B23" s="36">
        <v>24217</v>
      </c>
    </row>
    <row r="24" spans="1:2" ht="13.5" thickBot="1" x14ac:dyDescent="0.25">
      <c r="A24" s="30" t="s">
        <v>190</v>
      </c>
      <c r="B24" s="36">
        <v>36089</v>
      </c>
    </row>
    <row r="25" spans="1:2" ht="13.5" thickBot="1" x14ac:dyDescent="0.25">
      <c r="A25" s="30" t="s">
        <v>187</v>
      </c>
      <c r="B25" s="36">
        <v>9702</v>
      </c>
    </row>
    <row r="26" spans="1:2" ht="13.5" thickBot="1" x14ac:dyDescent="0.25">
      <c r="A26" s="30" t="s">
        <v>42</v>
      </c>
      <c r="B26" s="36">
        <v>5393</v>
      </c>
    </row>
    <row r="27" spans="1:2" ht="13.5" thickBot="1" x14ac:dyDescent="0.25">
      <c r="A27" s="30" t="s">
        <v>41</v>
      </c>
      <c r="B27" s="36">
        <v>32100</v>
      </c>
    </row>
    <row r="28" spans="1:2" ht="13.5" thickBot="1" x14ac:dyDescent="0.25">
      <c r="A28" s="30" t="s">
        <v>39</v>
      </c>
      <c r="B28" s="36">
        <v>5130</v>
      </c>
    </row>
    <row r="29" spans="1:2" ht="13.5" thickBot="1" x14ac:dyDescent="0.25">
      <c r="A29" s="30" t="s">
        <v>48</v>
      </c>
      <c r="B29" s="36">
        <v>11236</v>
      </c>
    </row>
    <row r="30" spans="1:2" ht="13.5" thickBot="1" x14ac:dyDescent="0.25">
      <c r="A30" s="30" t="s">
        <v>248</v>
      </c>
      <c r="B30" s="35">
        <v>25184</v>
      </c>
    </row>
    <row r="31" spans="1:2" x14ac:dyDescent="0.2">
      <c r="A31" s="33" t="s">
        <v>2</v>
      </c>
      <c r="B31" s="34">
        <f>SUM(B13:B30)</f>
        <v>681023</v>
      </c>
    </row>
    <row r="34" spans="1:11" s="58" customFormat="1" ht="15" customHeight="1" x14ac:dyDescent="0.2">
      <c r="A34" s="92" t="s">
        <v>286</v>
      </c>
      <c r="B34" s="92"/>
      <c r="C34" s="92"/>
      <c r="D34" s="92"/>
      <c r="E34" s="92"/>
      <c r="F34" s="92"/>
      <c r="G34" s="92"/>
      <c r="H34" s="57"/>
      <c r="I34" s="57"/>
      <c r="J34" s="57"/>
      <c r="K34" s="57"/>
    </row>
    <row r="35" spans="1:11" s="8" customFormat="1" ht="13.5" thickBot="1" x14ac:dyDescent="0.25">
      <c r="A35" s="14"/>
      <c r="B35" s="14"/>
      <c r="C35" s="14"/>
      <c r="D35" s="14"/>
      <c r="E35" s="14"/>
      <c r="F35" s="14"/>
    </row>
    <row r="36" spans="1:11" s="1" customFormat="1" ht="15" customHeight="1" x14ac:dyDescent="0.2">
      <c r="A36" s="78" t="s">
        <v>22</v>
      </c>
      <c r="B36" s="78" t="s">
        <v>71</v>
      </c>
      <c r="C36" s="78" t="s">
        <v>200</v>
      </c>
      <c r="D36" s="78" t="s">
        <v>199</v>
      </c>
      <c r="E36" s="78" t="s">
        <v>266</v>
      </c>
      <c r="F36" s="78" t="s">
        <v>267</v>
      </c>
    </row>
    <row r="37" spans="1:11" s="1" customFormat="1" ht="25.9" customHeight="1" x14ac:dyDescent="0.2">
      <c r="A37" s="78"/>
      <c r="B37" s="78"/>
      <c r="C37" s="78"/>
      <c r="D37" s="78"/>
      <c r="E37" s="78"/>
      <c r="F37" s="78"/>
    </row>
    <row r="38" spans="1:11" s="1" customFormat="1" ht="13.15" customHeight="1" x14ac:dyDescent="0.2">
      <c r="A38" s="37" t="s">
        <v>74</v>
      </c>
      <c r="B38" s="37"/>
      <c r="C38" s="37"/>
      <c r="D38" s="37"/>
      <c r="E38" s="37"/>
      <c r="F38" s="37"/>
      <c r="G38" s="2"/>
    </row>
    <row r="39" spans="1:11" s="1" customFormat="1" ht="13.5" thickBot="1" x14ac:dyDescent="0.25">
      <c r="A39" s="38" t="s">
        <v>80</v>
      </c>
      <c r="B39" s="39">
        <v>2021</v>
      </c>
      <c r="C39" s="40">
        <v>45</v>
      </c>
      <c r="D39" s="39">
        <v>90945</v>
      </c>
      <c r="E39" s="40"/>
      <c r="F39" s="39"/>
      <c r="G39" s="2"/>
    </row>
    <row r="40" spans="1:11" s="1" customFormat="1" ht="13.5" thickBot="1" x14ac:dyDescent="0.25">
      <c r="A40" s="38" t="s">
        <v>211</v>
      </c>
      <c r="B40" s="39">
        <v>9817</v>
      </c>
      <c r="C40" s="40"/>
      <c r="D40" s="39"/>
      <c r="E40" s="40"/>
      <c r="F40" s="39"/>
      <c r="G40" s="2"/>
    </row>
    <row r="41" spans="1:11" s="1" customFormat="1" ht="13.5" thickBot="1" x14ac:dyDescent="0.25">
      <c r="A41" s="38" t="s">
        <v>111</v>
      </c>
      <c r="B41" s="39">
        <v>10955</v>
      </c>
      <c r="C41" s="40">
        <v>45</v>
      </c>
      <c r="D41" s="39">
        <v>492975</v>
      </c>
      <c r="E41" s="40">
        <v>45</v>
      </c>
      <c r="F41" s="39">
        <v>492975</v>
      </c>
      <c r="G41" s="2"/>
      <c r="H41" s="23"/>
      <c r="I41" s="23"/>
      <c r="J41" s="23"/>
      <c r="K41" s="23"/>
    </row>
    <row r="42" spans="1:11" s="1" customFormat="1" ht="13.5" thickBot="1" x14ac:dyDescent="0.25">
      <c r="A42" s="38" t="s">
        <v>101</v>
      </c>
      <c r="B42" s="39">
        <v>162356</v>
      </c>
      <c r="C42" s="40">
        <v>90</v>
      </c>
      <c r="D42" s="39">
        <v>14612040</v>
      </c>
      <c r="E42" s="40">
        <v>135</v>
      </c>
      <c r="F42" s="39">
        <v>21918060</v>
      </c>
      <c r="G42" s="2"/>
      <c r="H42" s="23"/>
      <c r="I42" s="23"/>
      <c r="J42" s="23"/>
      <c r="K42" s="23"/>
    </row>
    <row r="43" spans="1:11" s="1" customFormat="1" ht="13.5" thickBot="1" x14ac:dyDescent="0.25">
      <c r="A43" s="38" t="s">
        <v>76</v>
      </c>
      <c r="B43" s="39">
        <v>78545</v>
      </c>
      <c r="C43" s="40">
        <v>23</v>
      </c>
      <c r="D43" s="39">
        <v>1806535</v>
      </c>
      <c r="E43" s="40">
        <v>57.5</v>
      </c>
      <c r="F43" s="39">
        <v>4516337.5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78</v>
      </c>
      <c r="B44" s="39">
        <v>28478</v>
      </c>
      <c r="C44" s="40">
        <v>50</v>
      </c>
      <c r="D44" s="39">
        <v>1423900</v>
      </c>
      <c r="E44" s="40">
        <v>65</v>
      </c>
      <c r="F44" s="39">
        <v>1851070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104</v>
      </c>
      <c r="B45" s="39">
        <v>434542</v>
      </c>
      <c r="C45" s="40">
        <v>52</v>
      </c>
      <c r="D45" s="39">
        <v>22596184</v>
      </c>
      <c r="E45" s="40">
        <v>60</v>
      </c>
      <c r="F45" s="39">
        <v>26072520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169</v>
      </c>
      <c r="B46" s="39">
        <v>0</v>
      </c>
      <c r="C46" s="40">
        <v>40</v>
      </c>
      <c r="D46" s="39"/>
      <c r="E46" s="40"/>
      <c r="F46" s="39"/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81</v>
      </c>
      <c r="B47" s="39">
        <v>16145</v>
      </c>
      <c r="C47" s="40">
        <v>35</v>
      </c>
      <c r="D47" s="39">
        <v>565075</v>
      </c>
      <c r="E47" s="40">
        <v>20</v>
      </c>
      <c r="F47" s="39">
        <v>322900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79</v>
      </c>
      <c r="B48" s="39">
        <v>2035</v>
      </c>
      <c r="C48" s="40">
        <v>35</v>
      </c>
      <c r="D48" s="39">
        <v>71225</v>
      </c>
      <c r="E48" s="40"/>
      <c r="F48" s="39"/>
      <c r="G48" s="2"/>
      <c r="H48" s="23"/>
      <c r="I48" s="23"/>
      <c r="J48" s="23"/>
      <c r="K48" s="23"/>
    </row>
    <row r="49" spans="1:11" s="1" customFormat="1" ht="13.5" thickBot="1" x14ac:dyDescent="0.25">
      <c r="A49" s="43" t="s">
        <v>66</v>
      </c>
      <c r="B49" s="41">
        <f>SUM(B39:B48)</f>
        <v>744894</v>
      </c>
      <c r="C49" s="41"/>
      <c r="D49" s="41">
        <f>SUM(D39:D48)</f>
        <v>41658879</v>
      </c>
      <c r="E49" s="41"/>
      <c r="F49" s="41">
        <f>SUM(F39:F48)</f>
        <v>55173862.5</v>
      </c>
      <c r="G49" s="2"/>
      <c r="H49" s="23"/>
      <c r="I49" s="23"/>
      <c r="J49" s="23"/>
      <c r="K49" s="23"/>
    </row>
    <row r="50" spans="1:11" s="1" customFormat="1" x14ac:dyDescent="0.2">
      <c r="A50" s="37" t="s">
        <v>85</v>
      </c>
      <c r="B50" s="37"/>
      <c r="C50" s="37"/>
      <c r="D50" s="37"/>
      <c r="E50" s="37"/>
      <c r="F50" s="37"/>
      <c r="G50" s="2"/>
      <c r="H50" s="23"/>
      <c r="I50" s="23"/>
      <c r="J50" s="23"/>
      <c r="K50" s="23"/>
    </row>
    <row r="51" spans="1:11" s="1" customFormat="1" ht="13.5" thickBot="1" x14ac:dyDescent="0.25">
      <c r="A51" s="38" t="s">
        <v>103</v>
      </c>
      <c r="B51" s="39">
        <v>5760078</v>
      </c>
      <c r="C51" s="40">
        <v>1.75</v>
      </c>
      <c r="D51" s="39">
        <v>10080136.5</v>
      </c>
      <c r="E51" s="40">
        <v>1.5</v>
      </c>
      <c r="F51" s="39">
        <v>8640117</v>
      </c>
      <c r="G51" s="2"/>
      <c r="H51" s="23"/>
      <c r="I51" s="23"/>
      <c r="J51" s="23"/>
      <c r="K51" s="23"/>
    </row>
    <row r="52" spans="1:11" s="1" customFormat="1" ht="13.5" thickBot="1" x14ac:dyDescent="0.25">
      <c r="A52" s="38" t="s">
        <v>105</v>
      </c>
      <c r="B52" s="39">
        <v>284519</v>
      </c>
      <c r="C52" s="40">
        <v>3</v>
      </c>
      <c r="D52" s="39">
        <v>853557</v>
      </c>
      <c r="E52" s="40">
        <v>7</v>
      </c>
      <c r="F52" s="39">
        <v>1991633</v>
      </c>
      <c r="G52" s="2"/>
      <c r="H52" s="23"/>
      <c r="I52" s="23"/>
      <c r="J52" s="23"/>
      <c r="K52" s="23"/>
    </row>
    <row r="53" spans="1:11" s="1" customFormat="1" ht="13.5" thickBot="1" x14ac:dyDescent="0.25">
      <c r="A53" s="38" t="s">
        <v>88</v>
      </c>
      <c r="B53" s="39">
        <v>182902</v>
      </c>
      <c r="C53" s="40">
        <v>6</v>
      </c>
      <c r="D53" s="39">
        <v>1097412</v>
      </c>
      <c r="E53" s="40"/>
      <c r="F53" s="39"/>
      <c r="G53" s="2"/>
      <c r="H53" s="23"/>
      <c r="I53" s="23"/>
      <c r="J53" s="23"/>
      <c r="K53" s="23"/>
    </row>
    <row r="54" spans="1:11" s="1" customFormat="1" ht="13.5" thickBot="1" x14ac:dyDescent="0.25">
      <c r="A54" s="43" t="s">
        <v>67</v>
      </c>
      <c r="B54" s="41">
        <f>SUM(B51:B53)</f>
        <v>6227499</v>
      </c>
      <c r="C54" s="41"/>
      <c r="D54" s="41">
        <f>SUM(D51:D53)</f>
        <v>12031105.5</v>
      </c>
      <c r="E54" s="41"/>
      <c r="F54" s="41">
        <f>SUM(F51:F53)</f>
        <v>10631750</v>
      </c>
      <c r="G54" s="2"/>
      <c r="H54" s="23"/>
      <c r="I54" s="23"/>
      <c r="J54" s="23"/>
      <c r="K54" s="23"/>
    </row>
    <row r="55" spans="1:11" s="1" customFormat="1" x14ac:dyDescent="0.2">
      <c r="A55" s="37" t="s">
        <v>89</v>
      </c>
      <c r="B55" s="37"/>
      <c r="C55" s="37"/>
      <c r="D55" s="37"/>
      <c r="E55" s="37"/>
      <c r="F55" s="37"/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91</v>
      </c>
      <c r="B56" s="39">
        <v>188922</v>
      </c>
      <c r="C56" s="40">
        <v>1</v>
      </c>
      <c r="D56" s="39">
        <v>188922</v>
      </c>
      <c r="E56" s="40">
        <v>8</v>
      </c>
      <c r="F56" s="39">
        <v>1511376</v>
      </c>
      <c r="G56" s="2"/>
      <c r="H56" s="23"/>
      <c r="I56" s="23"/>
      <c r="J56" s="23"/>
      <c r="K56" s="23"/>
    </row>
    <row r="57" spans="1:11" s="1" customFormat="1" ht="13.5" thickBot="1" x14ac:dyDescent="0.25">
      <c r="A57" s="38" t="s">
        <v>170</v>
      </c>
      <c r="B57" s="39">
        <v>8460</v>
      </c>
      <c r="C57" s="40">
        <v>0.2</v>
      </c>
      <c r="D57" s="39">
        <v>1692</v>
      </c>
      <c r="E57" s="40">
        <v>8</v>
      </c>
      <c r="F57" s="39">
        <v>67680</v>
      </c>
      <c r="G57" s="2"/>
      <c r="H57" s="23"/>
      <c r="I57" s="23"/>
      <c r="J57" s="23"/>
      <c r="K57" s="23"/>
    </row>
    <row r="58" spans="1:11" s="1" customFormat="1" ht="13.5" thickBot="1" x14ac:dyDescent="0.25">
      <c r="A58" s="38" t="s">
        <v>132</v>
      </c>
      <c r="B58" s="39">
        <v>117288</v>
      </c>
      <c r="C58" s="40">
        <v>0.3</v>
      </c>
      <c r="D58" s="39">
        <v>35186.400000000001</v>
      </c>
      <c r="E58" s="40">
        <v>2.25</v>
      </c>
      <c r="F58" s="39">
        <v>263898</v>
      </c>
      <c r="G58" s="2"/>
      <c r="H58" s="23"/>
      <c r="I58" s="23"/>
      <c r="J58" s="23"/>
      <c r="K58" s="23"/>
    </row>
    <row r="59" spans="1:11" s="1" customFormat="1" ht="13.5" thickBot="1" x14ac:dyDescent="0.25">
      <c r="A59" s="38" t="s">
        <v>102</v>
      </c>
      <c r="B59" s="39">
        <v>1069897</v>
      </c>
      <c r="C59" s="40">
        <v>0.125</v>
      </c>
      <c r="D59" s="39">
        <v>133737.125</v>
      </c>
      <c r="E59" s="40">
        <v>1.5</v>
      </c>
      <c r="F59" s="39">
        <v>1604845.5</v>
      </c>
      <c r="G59" s="2"/>
      <c r="H59" s="23"/>
      <c r="I59" s="23"/>
      <c r="J59" s="23"/>
      <c r="K59" s="23"/>
    </row>
    <row r="60" spans="1:11" s="1" customFormat="1" ht="13.5" thickBot="1" x14ac:dyDescent="0.25">
      <c r="A60" s="38" t="s">
        <v>92</v>
      </c>
      <c r="B60" s="39">
        <v>302333</v>
      </c>
      <c r="C60" s="40">
        <v>1</v>
      </c>
      <c r="D60" s="39">
        <v>302333</v>
      </c>
      <c r="E60" s="40"/>
      <c r="F60" s="39"/>
      <c r="G60" s="2"/>
      <c r="H60" s="23"/>
      <c r="I60" s="23"/>
      <c r="J60" s="23"/>
      <c r="K60" s="23"/>
    </row>
    <row r="61" spans="1:11" s="1" customFormat="1" ht="13.5" thickBot="1" x14ac:dyDescent="0.25">
      <c r="A61" s="38" t="s">
        <v>93</v>
      </c>
      <c r="B61" s="39">
        <v>233992</v>
      </c>
      <c r="C61" s="40">
        <v>0.09</v>
      </c>
      <c r="D61" s="39">
        <v>21059.279999999999</v>
      </c>
      <c r="E61" s="40">
        <v>0.5</v>
      </c>
      <c r="F61" s="39">
        <v>116996</v>
      </c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94</v>
      </c>
      <c r="B62" s="39">
        <v>60900</v>
      </c>
      <c r="C62" s="40">
        <v>1.2</v>
      </c>
      <c r="D62" s="39">
        <v>73080</v>
      </c>
      <c r="E62" s="40">
        <v>2.25</v>
      </c>
      <c r="F62" s="39">
        <v>137025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90</v>
      </c>
      <c r="B63" s="39">
        <v>2672584</v>
      </c>
      <c r="C63" s="40">
        <v>0.5</v>
      </c>
      <c r="D63" s="39">
        <v>1336292</v>
      </c>
      <c r="E63" s="40">
        <v>1.5</v>
      </c>
      <c r="F63" s="39">
        <v>4008876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107</v>
      </c>
      <c r="B64" s="39">
        <v>2559264</v>
      </c>
      <c r="C64" s="40">
        <v>0.45</v>
      </c>
      <c r="D64" s="39">
        <v>1151668.8</v>
      </c>
      <c r="E64" s="40">
        <v>3</v>
      </c>
      <c r="F64" s="39">
        <v>7677792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171</v>
      </c>
      <c r="B65" s="39">
        <v>41032</v>
      </c>
      <c r="C65" s="40">
        <v>0.12</v>
      </c>
      <c r="D65" s="39">
        <v>4923.84</v>
      </c>
      <c r="E65" s="40">
        <v>1</v>
      </c>
      <c r="F65" s="39">
        <v>41032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96</v>
      </c>
      <c r="B66" s="39">
        <v>4603241</v>
      </c>
      <c r="C66" s="40">
        <v>0.1</v>
      </c>
      <c r="D66" s="39">
        <v>460324.10000000003</v>
      </c>
      <c r="E66" s="40">
        <v>1</v>
      </c>
      <c r="F66" s="39">
        <v>4603241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84</v>
      </c>
      <c r="B67" s="39">
        <v>15701</v>
      </c>
      <c r="C67" s="40"/>
      <c r="D67" s="39"/>
      <c r="E67" s="40"/>
      <c r="F67" s="39"/>
      <c r="G67" s="2"/>
      <c r="H67" s="23"/>
      <c r="I67" s="23"/>
      <c r="J67" s="23"/>
      <c r="K67" s="23"/>
    </row>
    <row r="68" spans="1:11" s="1" customFormat="1" ht="13.5" thickBot="1" x14ac:dyDescent="0.25">
      <c r="A68" s="43" t="s">
        <v>68</v>
      </c>
      <c r="B68" s="41">
        <f>SUM(B56:B67)</f>
        <v>11873614</v>
      </c>
      <c r="C68" s="41"/>
      <c r="D68" s="41">
        <f>SUM(D56:D67)</f>
        <v>3709218.5450000004</v>
      </c>
      <c r="E68" s="41"/>
      <c r="F68" s="41">
        <f>SUM(F56:F67)</f>
        <v>20032761.5</v>
      </c>
      <c r="G68" s="2"/>
      <c r="H68" s="23"/>
      <c r="I68" s="23"/>
      <c r="J68" s="23"/>
      <c r="K68" s="23"/>
    </row>
    <row r="69" spans="1:11" s="1" customFormat="1" x14ac:dyDescent="0.2">
      <c r="A69" s="33" t="s">
        <v>2</v>
      </c>
      <c r="B69" s="34">
        <f>B49+B54+B68</f>
        <v>18846007</v>
      </c>
      <c r="C69" s="33"/>
      <c r="D69" s="34">
        <f>D49+D54+D68</f>
        <v>57399203.045000002</v>
      </c>
      <c r="E69" s="33"/>
      <c r="F69" s="34">
        <f>F49+F54+F68</f>
        <v>85838374</v>
      </c>
      <c r="H69" s="23"/>
      <c r="I69" s="23"/>
      <c r="J69" s="23"/>
      <c r="K69" s="23"/>
    </row>
    <row r="72" spans="1:11" s="1" customFormat="1" ht="15" customHeight="1" x14ac:dyDescent="0.2">
      <c r="A72" s="78" t="s">
        <v>192</v>
      </c>
      <c r="B72" s="78" t="s">
        <v>66</v>
      </c>
      <c r="C72" s="78" t="s">
        <v>67</v>
      </c>
      <c r="D72" s="78" t="s">
        <v>68</v>
      </c>
      <c r="E72" s="78" t="s">
        <v>268</v>
      </c>
    </row>
    <row r="73" spans="1:11" s="1" customFormat="1" ht="25.9" customHeight="1" x14ac:dyDescent="0.2">
      <c r="A73" s="78"/>
      <c r="B73" s="78"/>
      <c r="C73" s="78"/>
      <c r="D73" s="78"/>
      <c r="E73" s="78"/>
    </row>
    <row r="74" spans="1:11" s="1" customFormat="1" ht="13.15" customHeight="1" thickBot="1" x14ac:dyDescent="0.25">
      <c r="A74" s="38" t="s">
        <v>50</v>
      </c>
      <c r="B74" s="45">
        <v>123263</v>
      </c>
      <c r="C74" s="45">
        <v>893369</v>
      </c>
      <c r="D74" s="45">
        <v>2555436</v>
      </c>
      <c r="E74" s="45">
        <v>3572068</v>
      </c>
    </row>
    <row r="75" spans="1:11" s="1" customFormat="1" ht="13.5" thickBot="1" x14ac:dyDescent="0.25">
      <c r="A75" s="38" t="s">
        <v>43</v>
      </c>
      <c r="B75" s="45">
        <v>68281</v>
      </c>
      <c r="C75" s="45">
        <v>1150612</v>
      </c>
      <c r="D75" s="45">
        <v>702278</v>
      </c>
      <c r="E75" s="45">
        <v>1921171</v>
      </c>
    </row>
    <row r="76" spans="1:11" s="1" customFormat="1" ht="13.5" thickBot="1" x14ac:dyDescent="0.25">
      <c r="A76" s="38" t="s">
        <v>51</v>
      </c>
      <c r="B76" s="45"/>
      <c r="C76" s="45"/>
      <c r="D76" s="45"/>
      <c r="E76" s="45"/>
    </row>
    <row r="77" spans="1:11" s="1" customFormat="1" ht="13.5" thickBot="1" x14ac:dyDescent="0.25">
      <c r="A77" s="38" t="s">
        <v>40</v>
      </c>
      <c r="B77" s="45">
        <v>3101</v>
      </c>
      <c r="C77" s="45">
        <v>1050</v>
      </c>
      <c r="D77" s="45">
        <v>2340</v>
      </c>
      <c r="E77" s="45">
        <v>6491</v>
      </c>
    </row>
    <row r="78" spans="1:11" s="1" customFormat="1" ht="13.5" thickBot="1" x14ac:dyDescent="0.25">
      <c r="A78" s="38" t="s">
        <v>46</v>
      </c>
      <c r="B78" s="45">
        <v>166204</v>
      </c>
      <c r="C78" s="45">
        <v>1736639</v>
      </c>
      <c r="D78" s="45">
        <v>2411061</v>
      </c>
      <c r="E78" s="45">
        <v>4313904</v>
      </c>
    </row>
    <row r="79" spans="1:11" s="1" customFormat="1" ht="13.5" thickBot="1" x14ac:dyDescent="0.25">
      <c r="A79" s="38" t="s">
        <v>45</v>
      </c>
      <c r="B79" s="45">
        <v>97605</v>
      </c>
      <c r="C79" s="45">
        <v>465737</v>
      </c>
      <c r="D79" s="45">
        <v>1078640</v>
      </c>
      <c r="E79" s="45">
        <v>1641982</v>
      </c>
    </row>
    <row r="80" spans="1:11" s="1" customFormat="1" ht="13.5" thickBot="1" x14ac:dyDescent="0.25">
      <c r="A80" s="38" t="s">
        <v>44</v>
      </c>
      <c r="B80" s="45">
        <v>74289</v>
      </c>
      <c r="C80" s="45">
        <v>310666</v>
      </c>
      <c r="D80" s="45">
        <v>841950</v>
      </c>
      <c r="E80" s="45">
        <v>1226905</v>
      </c>
    </row>
    <row r="81" spans="1:11" s="1" customFormat="1" ht="13.5" thickBot="1" x14ac:dyDescent="0.25">
      <c r="A81" s="38" t="s">
        <v>188</v>
      </c>
      <c r="B81" s="45">
        <v>13626</v>
      </c>
      <c r="C81" s="45">
        <v>464447</v>
      </c>
      <c r="D81" s="45">
        <v>515806</v>
      </c>
      <c r="E81" s="45">
        <v>993879</v>
      </c>
    </row>
    <row r="82" spans="1:11" s="1" customFormat="1" ht="13.5" thickBot="1" x14ac:dyDescent="0.25">
      <c r="A82" s="38" t="s">
        <v>195</v>
      </c>
      <c r="B82" s="45">
        <v>13755</v>
      </c>
      <c r="C82" s="45">
        <v>197288</v>
      </c>
      <c r="D82" s="45">
        <v>300893</v>
      </c>
      <c r="E82" s="45">
        <v>511936</v>
      </c>
    </row>
    <row r="83" spans="1:11" s="1" customFormat="1" ht="13.5" thickBot="1" x14ac:dyDescent="0.25">
      <c r="A83" s="38" t="s">
        <v>47</v>
      </c>
      <c r="B83" s="45">
        <v>47970</v>
      </c>
      <c r="C83" s="45">
        <v>485935</v>
      </c>
      <c r="D83" s="45">
        <v>1009602</v>
      </c>
      <c r="E83" s="45">
        <v>1543507</v>
      </c>
    </row>
    <row r="84" spans="1:11" s="1" customFormat="1" ht="13.5" thickBot="1" x14ac:dyDescent="0.25">
      <c r="A84" s="38" t="s">
        <v>49</v>
      </c>
      <c r="B84" s="45">
        <v>62960</v>
      </c>
      <c r="C84" s="45">
        <v>115395</v>
      </c>
      <c r="D84" s="45">
        <v>1277574</v>
      </c>
      <c r="E84" s="45">
        <v>1455929</v>
      </c>
    </row>
    <row r="85" spans="1:11" s="1" customFormat="1" ht="13.5" thickBot="1" x14ac:dyDescent="0.25">
      <c r="A85" s="38" t="s">
        <v>38</v>
      </c>
      <c r="B85" s="45">
        <v>21637</v>
      </c>
      <c r="C85" s="45">
        <v>78783</v>
      </c>
      <c r="D85" s="45">
        <v>78895</v>
      </c>
      <c r="E85" s="45">
        <v>179315</v>
      </c>
    </row>
    <row r="86" spans="1:11" s="1" customFormat="1" ht="13.5" thickBot="1" x14ac:dyDescent="0.25">
      <c r="A86" s="38" t="s">
        <v>187</v>
      </c>
      <c r="B86" s="45">
        <v>9817</v>
      </c>
      <c r="C86" s="45">
        <v>53525</v>
      </c>
      <c r="D86" s="45">
        <v>760313</v>
      </c>
      <c r="E86" s="45">
        <v>823655</v>
      </c>
    </row>
    <row r="87" spans="1:11" s="1" customFormat="1" ht="13.5" thickBot="1" x14ac:dyDescent="0.25">
      <c r="A87" s="38" t="s">
        <v>42</v>
      </c>
      <c r="B87" s="45">
        <v>6674</v>
      </c>
      <c r="C87" s="45">
        <v>122184</v>
      </c>
      <c r="D87" s="45">
        <v>134406</v>
      </c>
      <c r="E87" s="45">
        <v>263264</v>
      </c>
    </row>
    <row r="88" spans="1:11" s="1" customFormat="1" ht="13.5" thickBot="1" x14ac:dyDescent="0.25">
      <c r="A88" s="38" t="s">
        <v>41</v>
      </c>
      <c r="B88" s="45">
        <v>10374</v>
      </c>
      <c r="C88" s="45">
        <v>9061</v>
      </c>
      <c r="D88" s="45">
        <v>50652</v>
      </c>
      <c r="E88" s="45">
        <v>70087</v>
      </c>
    </row>
    <row r="89" spans="1:11" s="1" customFormat="1" ht="13.5" thickBot="1" x14ac:dyDescent="0.25">
      <c r="A89" s="38" t="s">
        <v>39</v>
      </c>
      <c r="B89" s="45">
        <v>12820</v>
      </c>
      <c r="C89" s="45">
        <v>2347</v>
      </c>
      <c r="D89" s="45">
        <v>18644</v>
      </c>
      <c r="E89" s="45">
        <v>33811</v>
      </c>
    </row>
    <row r="90" spans="1:11" s="1" customFormat="1" ht="13.5" thickBot="1" x14ac:dyDescent="0.25">
      <c r="A90" s="38" t="s">
        <v>48</v>
      </c>
      <c r="B90" s="45">
        <v>12518</v>
      </c>
      <c r="C90" s="45">
        <v>140461</v>
      </c>
      <c r="D90" s="45">
        <v>135124</v>
      </c>
      <c r="E90" s="45">
        <v>288103</v>
      </c>
    </row>
    <row r="91" spans="1:11" s="1" customFormat="1" x14ac:dyDescent="0.2">
      <c r="A91" s="33" t="s">
        <v>2</v>
      </c>
      <c r="B91" s="34">
        <f>SUM(B74:B90)</f>
        <v>744894</v>
      </c>
      <c r="C91" s="46">
        <f>SUM(C74:C90)</f>
        <v>6227499</v>
      </c>
      <c r="D91" s="34">
        <f>SUM(D74:D90)</f>
        <v>11873614</v>
      </c>
      <c r="E91" s="46">
        <f>SUM(E74:E90)</f>
        <v>18846007</v>
      </c>
    </row>
    <row r="92" spans="1:11" x14ac:dyDescent="0.2">
      <c r="H92"/>
      <c r="I92"/>
      <c r="J92"/>
      <c r="K92"/>
    </row>
    <row r="93" spans="1:11" s="58" customFormat="1" ht="15" x14ac:dyDescent="0.25">
      <c r="A93" s="87" t="s">
        <v>287</v>
      </c>
      <c r="B93" s="87"/>
      <c r="C93" s="87"/>
      <c r="D93" s="87"/>
      <c r="E93" s="1"/>
      <c r="F93" s="1"/>
      <c r="G93" s="1"/>
    </row>
    <row r="94" spans="1:11" customFormat="1" ht="13.5" thickBot="1" x14ac:dyDescent="0.25">
      <c r="A94" s="1"/>
      <c r="B94" s="1"/>
      <c r="C94" s="1"/>
      <c r="D94" s="1"/>
      <c r="E94" s="1"/>
      <c r="F94" s="1"/>
      <c r="G94" s="1"/>
    </row>
    <row r="95" spans="1:11" customFormat="1" ht="24.75" customHeight="1" thickBot="1" x14ac:dyDescent="0.25">
      <c r="A95" s="89" t="s">
        <v>22</v>
      </c>
      <c r="B95" s="44" t="s">
        <v>97</v>
      </c>
      <c r="C95" s="44" t="s">
        <v>98</v>
      </c>
      <c r="D95" s="78" t="s">
        <v>99</v>
      </c>
      <c r="E95" s="1"/>
      <c r="F95" s="1"/>
      <c r="G95" s="1"/>
    </row>
    <row r="96" spans="1:11" customFormat="1" ht="22.5" x14ac:dyDescent="0.2">
      <c r="A96" s="90"/>
      <c r="B96" s="48" t="s">
        <v>100</v>
      </c>
      <c r="C96" s="49" t="s">
        <v>100</v>
      </c>
      <c r="D96" s="78"/>
      <c r="E96" s="1"/>
      <c r="F96" s="1"/>
      <c r="G96" s="1"/>
    </row>
    <row r="97" spans="1:7" customFormat="1" ht="13.5" customHeight="1" x14ac:dyDescent="0.2">
      <c r="A97" s="42" t="s">
        <v>57</v>
      </c>
      <c r="B97" s="42"/>
      <c r="C97" s="42"/>
      <c r="D97" s="42"/>
      <c r="E97" s="1"/>
      <c r="F97" s="1"/>
      <c r="G97" s="1"/>
    </row>
    <row r="98" spans="1:7" customFormat="1" ht="13.5" customHeight="1" thickBot="1" x14ac:dyDescent="0.25">
      <c r="A98" s="38" t="s">
        <v>77</v>
      </c>
      <c r="B98" s="45"/>
      <c r="C98" s="45">
        <v>2</v>
      </c>
      <c r="D98" s="45">
        <v>2</v>
      </c>
      <c r="E98" s="1"/>
      <c r="F98" s="1"/>
      <c r="G98" s="1"/>
    </row>
    <row r="99" spans="1:7" customFormat="1" ht="13.5" customHeight="1" thickBot="1" x14ac:dyDescent="0.25">
      <c r="A99" s="38" t="s">
        <v>101</v>
      </c>
      <c r="B99" s="45"/>
      <c r="C99" s="45">
        <v>735</v>
      </c>
      <c r="D99" s="45">
        <v>735</v>
      </c>
      <c r="E99" s="1"/>
      <c r="F99" s="1"/>
      <c r="G99" s="1"/>
    </row>
    <row r="100" spans="1:7" customFormat="1" ht="13.5" thickBot="1" x14ac:dyDescent="0.25">
      <c r="A100" s="38" t="s">
        <v>76</v>
      </c>
      <c r="B100" s="45">
        <v>25</v>
      </c>
      <c r="C100" s="45">
        <v>66</v>
      </c>
      <c r="D100" s="45">
        <v>91</v>
      </c>
      <c r="E100" s="1"/>
      <c r="F100" s="1"/>
      <c r="G100" s="1"/>
    </row>
    <row r="101" spans="1:7" customFormat="1" ht="13.5" thickBot="1" x14ac:dyDescent="0.25">
      <c r="A101" s="38" t="s">
        <v>78</v>
      </c>
      <c r="B101" s="45"/>
      <c r="C101" s="45">
        <v>88</v>
      </c>
      <c r="D101" s="45">
        <v>88</v>
      </c>
      <c r="E101" s="1"/>
      <c r="F101" s="1"/>
      <c r="G101" s="1"/>
    </row>
    <row r="102" spans="1:7" customFormat="1" ht="13.5" thickBot="1" x14ac:dyDescent="0.25">
      <c r="A102" s="38" t="s">
        <v>104</v>
      </c>
      <c r="B102" s="45"/>
      <c r="C102" s="45">
        <v>119</v>
      </c>
      <c r="D102" s="45">
        <v>119</v>
      </c>
      <c r="E102" s="1"/>
      <c r="F102" s="1"/>
      <c r="G102" s="1"/>
    </row>
    <row r="103" spans="1:7" customFormat="1" ht="13.5" thickBot="1" x14ac:dyDescent="0.25">
      <c r="A103" s="38" t="s">
        <v>81</v>
      </c>
      <c r="B103" s="45"/>
      <c r="C103" s="45">
        <v>45</v>
      </c>
      <c r="D103" s="45">
        <v>45</v>
      </c>
      <c r="E103" s="1"/>
      <c r="F103" s="1"/>
      <c r="G103" s="1"/>
    </row>
    <row r="104" spans="1:7" customFormat="1" x14ac:dyDescent="0.2">
      <c r="A104" s="42" t="s">
        <v>247</v>
      </c>
      <c r="B104" s="42"/>
      <c r="C104" s="42"/>
      <c r="D104" s="42"/>
      <c r="E104" s="1"/>
      <c r="F104" s="1"/>
      <c r="G104" s="1"/>
    </row>
    <row r="105" spans="1:7" customFormat="1" ht="13.5" thickBot="1" x14ac:dyDescent="0.25">
      <c r="A105" s="38" t="s">
        <v>103</v>
      </c>
      <c r="B105" s="45">
        <v>14766</v>
      </c>
      <c r="C105" s="45">
        <v>102896</v>
      </c>
      <c r="D105" s="45">
        <v>117662</v>
      </c>
      <c r="E105" s="1"/>
      <c r="F105" s="1"/>
      <c r="G105" s="1"/>
    </row>
    <row r="106" spans="1:7" customFormat="1" ht="13.5" thickBot="1" x14ac:dyDescent="0.25">
      <c r="A106" s="38" t="s">
        <v>105</v>
      </c>
      <c r="B106" s="45">
        <v>128</v>
      </c>
      <c r="C106" s="45">
        <v>405</v>
      </c>
      <c r="D106" s="45">
        <v>533</v>
      </c>
      <c r="E106" s="1"/>
      <c r="F106" s="1"/>
      <c r="G106" s="1"/>
    </row>
    <row r="107" spans="1:7" customFormat="1" ht="13.5" thickBot="1" x14ac:dyDescent="0.25">
      <c r="A107" s="38" t="s">
        <v>91</v>
      </c>
      <c r="B107" s="45">
        <v>2850</v>
      </c>
      <c r="C107" s="45">
        <v>22915</v>
      </c>
      <c r="D107" s="45">
        <v>25765</v>
      </c>
      <c r="E107" s="1"/>
      <c r="F107" s="1"/>
      <c r="G107" s="1"/>
    </row>
    <row r="108" spans="1:7" customFormat="1" ht="13.5" thickBot="1" x14ac:dyDescent="0.25">
      <c r="A108" s="38" t="s">
        <v>102</v>
      </c>
      <c r="B108" s="45">
        <v>10020</v>
      </c>
      <c r="C108" s="45">
        <v>34135</v>
      </c>
      <c r="D108" s="45">
        <v>44155</v>
      </c>
      <c r="E108" s="1"/>
      <c r="F108" s="1"/>
      <c r="G108" s="1"/>
    </row>
    <row r="109" spans="1:7" customFormat="1" ht="13.5" thickBot="1" x14ac:dyDescent="0.25">
      <c r="A109" s="38" t="s">
        <v>94</v>
      </c>
      <c r="B109" s="45">
        <v>43415</v>
      </c>
      <c r="C109" s="45">
        <v>61151</v>
      </c>
      <c r="D109" s="45">
        <v>104566</v>
      </c>
      <c r="E109" s="1"/>
      <c r="F109" s="1"/>
      <c r="G109" s="1"/>
    </row>
    <row r="110" spans="1:7" ht="13.5" thickBot="1" x14ac:dyDescent="0.25">
      <c r="A110" s="38" t="s">
        <v>90</v>
      </c>
      <c r="B110" s="45">
        <v>1572</v>
      </c>
      <c r="C110" s="45">
        <v>40080</v>
      </c>
      <c r="D110" s="45">
        <v>41652</v>
      </c>
      <c r="E110" s="1"/>
      <c r="F110" s="1"/>
      <c r="G110" s="1"/>
    </row>
    <row r="111" spans="1:7" ht="13.5" thickBot="1" x14ac:dyDescent="0.25">
      <c r="A111" s="38" t="s">
        <v>107</v>
      </c>
      <c r="B111" s="45">
        <v>264756</v>
      </c>
      <c r="C111" s="45">
        <v>1836968</v>
      </c>
      <c r="D111" s="45">
        <v>2101724</v>
      </c>
      <c r="E111" s="1"/>
      <c r="F111" s="1"/>
      <c r="G111" s="1"/>
    </row>
    <row r="112" spans="1:7" x14ac:dyDescent="0.2">
      <c r="A112" s="33" t="s">
        <v>108</v>
      </c>
      <c r="B112" s="34">
        <v>337532</v>
      </c>
      <c r="C112" s="46">
        <v>2099605</v>
      </c>
      <c r="D112" s="34">
        <v>2437137</v>
      </c>
      <c r="E112" s="1"/>
      <c r="F112" s="1"/>
      <c r="G112" s="1"/>
    </row>
    <row r="113" spans="1:11" x14ac:dyDescent="0.2">
      <c r="A113" s="8"/>
      <c r="E113" s="1"/>
      <c r="F113" s="1"/>
      <c r="G113" s="1"/>
    </row>
    <row r="114" spans="1:11" x14ac:dyDescent="0.2">
      <c r="E114" s="1"/>
      <c r="F114" s="1"/>
      <c r="G114" s="1"/>
      <c r="H114"/>
      <c r="I114"/>
      <c r="J114"/>
      <c r="K114"/>
    </row>
    <row r="115" spans="1:11" s="58" customFormat="1" ht="15" x14ac:dyDescent="0.25">
      <c r="A115" s="87" t="s">
        <v>288</v>
      </c>
      <c r="B115" s="87"/>
      <c r="C115" s="87"/>
      <c r="D115" s="1"/>
      <c r="E115" s="1"/>
      <c r="F115" s="1"/>
      <c r="G115" s="1"/>
    </row>
    <row r="116" spans="1:11" customFormat="1" x14ac:dyDescent="0.2">
      <c r="A116" s="1"/>
      <c r="B116" s="1"/>
      <c r="C116" s="1"/>
      <c r="D116" s="1"/>
      <c r="E116" s="1"/>
      <c r="F116" s="1"/>
      <c r="G116" s="1"/>
    </row>
    <row r="117" spans="1:11" customFormat="1" x14ac:dyDescent="0.2">
      <c r="A117" s="44" t="s">
        <v>22</v>
      </c>
      <c r="B117" s="44" t="s">
        <v>110</v>
      </c>
      <c r="C117" s="1"/>
      <c r="D117" s="1"/>
      <c r="E117" s="1"/>
      <c r="F117" s="1"/>
      <c r="G117" s="1"/>
    </row>
    <row r="118" spans="1:11" customFormat="1" x14ac:dyDescent="0.2">
      <c r="A118" s="42" t="s">
        <v>57</v>
      </c>
      <c r="B118" s="42"/>
      <c r="C118" s="1"/>
      <c r="D118" s="1"/>
      <c r="E118" s="1"/>
      <c r="F118" s="1"/>
      <c r="G118" s="1"/>
    </row>
    <row r="119" spans="1:11" customFormat="1" ht="13.5" thickBot="1" x14ac:dyDescent="0.25">
      <c r="A119" s="38" t="s">
        <v>111</v>
      </c>
      <c r="B119" s="45">
        <v>20</v>
      </c>
      <c r="C119" s="1"/>
      <c r="D119" s="1"/>
      <c r="E119" s="1"/>
      <c r="F119" s="1"/>
      <c r="G119" s="1"/>
    </row>
    <row r="120" spans="1:11" customFormat="1" ht="13.5" thickBot="1" x14ac:dyDescent="0.25">
      <c r="A120" s="38" t="s">
        <v>101</v>
      </c>
      <c r="B120" s="45">
        <v>983</v>
      </c>
      <c r="C120" s="1"/>
      <c r="D120" s="1"/>
      <c r="E120" s="1"/>
      <c r="F120" s="1"/>
      <c r="G120" s="1"/>
    </row>
    <row r="121" spans="1:11" customFormat="1" ht="12.75" customHeight="1" thickBot="1" x14ac:dyDescent="0.25">
      <c r="A121" s="38" t="s">
        <v>78</v>
      </c>
      <c r="B121" s="45">
        <v>20</v>
      </c>
      <c r="C121" s="1"/>
      <c r="D121" s="1"/>
      <c r="E121" s="1"/>
      <c r="F121" s="1"/>
      <c r="G121" s="1"/>
    </row>
    <row r="122" spans="1:11" customFormat="1" ht="13.5" thickBot="1" x14ac:dyDescent="0.25">
      <c r="A122" s="38" t="s">
        <v>104</v>
      </c>
      <c r="B122" s="45">
        <v>79</v>
      </c>
      <c r="C122" s="1"/>
      <c r="D122" s="1"/>
      <c r="E122" s="1"/>
      <c r="F122" s="1"/>
      <c r="G122" s="1"/>
    </row>
    <row r="123" spans="1:11" customFormat="1" ht="12.75" customHeight="1" thickBot="1" x14ac:dyDescent="0.25">
      <c r="A123" s="38" t="s">
        <v>81</v>
      </c>
      <c r="B123" s="45">
        <v>50</v>
      </c>
      <c r="C123" s="1"/>
      <c r="D123" s="1"/>
      <c r="E123" s="1"/>
      <c r="F123" s="1"/>
      <c r="G123" s="1"/>
    </row>
    <row r="124" spans="1:11" customFormat="1" x14ac:dyDescent="0.2">
      <c r="A124" s="42" t="s">
        <v>247</v>
      </c>
      <c r="B124" s="42"/>
      <c r="C124" s="1"/>
      <c r="D124" s="1"/>
      <c r="E124" s="1"/>
      <c r="F124" s="1"/>
      <c r="G124" s="1"/>
    </row>
    <row r="125" spans="1:11" customFormat="1" ht="13.5" thickBot="1" x14ac:dyDescent="0.25">
      <c r="A125" s="38" t="s">
        <v>103</v>
      </c>
      <c r="B125" s="45">
        <v>12236</v>
      </c>
      <c r="C125" s="1"/>
      <c r="D125" s="1"/>
      <c r="E125" s="1"/>
      <c r="F125" s="1"/>
      <c r="G125" s="1"/>
    </row>
    <row r="126" spans="1:11" customFormat="1" ht="13.5" thickBot="1" x14ac:dyDescent="0.25">
      <c r="A126" s="38" t="s">
        <v>105</v>
      </c>
      <c r="B126" s="45">
        <v>70</v>
      </c>
      <c r="C126" s="1"/>
      <c r="D126" s="1"/>
      <c r="E126" s="1"/>
      <c r="F126" s="1"/>
      <c r="G126" s="1"/>
    </row>
    <row r="127" spans="1:11" customFormat="1" ht="13.5" thickBot="1" x14ac:dyDescent="0.25">
      <c r="A127" s="38" t="s">
        <v>102</v>
      </c>
      <c r="B127" s="45">
        <v>79384</v>
      </c>
      <c r="C127" s="1"/>
      <c r="D127" s="1"/>
      <c r="E127" s="1"/>
      <c r="F127" s="1"/>
      <c r="G127" s="1"/>
      <c r="H127" s="3"/>
      <c r="I127" s="3"/>
      <c r="J127" s="3"/>
      <c r="K127" s="3"/>
    </row>
    <row r="128" spans="1:11" s="3" customFormat="1" ht="12.75" customHeight="1" thickBot="1" x14ac:dyDescent="0.25">
      <c r="A128" s="38" t="s">
        <v>94</v>
      </c>
      <c r="B128" s="45">
        <v>5430</v>
      </c>
      <c r="C128" s="1"/>
      <c r="D128" s="1"/>
      <c r="E128" s="1"/>
      <c r="F128" s="1"/>
      <c r="G128" s="1"/>
      <c r="H128" s="4"/>
      <c r="I128" s="4"/>
      <c r="J128" s="4"/>
      <c r="K128" s="4"/>
    </row>
    <row r="129" spans="1:11" ht="13.5" thickBot="1" x14ac:dyDescent="0.25">
      <c r="A129" s="38" t="s">
        <v>90</v>
      </c>
      <c r="B129" s="45">
        <v>19720</v>
      </c>
      <c r="C129" s="1"/>
      <c r="D129" s="1"/>
      <c r="E129" s="1"/>
      <c r="F129" s="1"/>
      <c r="G129" s="1"/>
    </row>
    <row r="130" spans="1:11" ht="13.5" thickBot="1" x14ac:dyDescent="0.25">
      <c r="A130" s="38" t="s">
        <v>107</v>
      </c>
      <c r="B130" s="45">
        <v>1483080</v>
      </c>
      <c r="C130" s="1"/>
      <c r="D130" s="1"/>
      <c r="E130" s="1"/>
      <c r="F130" s="1"/>
      <c r="G130" s="1"/>
    </row>
    <row r="131" spans="1:11" x14ac:dyDescent="0.2">
      <c r="A131" s="33" t="s">
        <v>112</v>
      </c>
      <c r="B131" s="34">
        <f>SUM(B119:B130)</f>
        <v>1601072</v>
      </c>
      <c r="E131" s="1"/>
      <c r="F131" s="1"/>
      <c r="G131" s="1"/>
    </row>
    <row r="132" spans="1:11" x14ac:dyDescent="0.2">
      <c r="A132" s="8"/>
      <c r="E132" s="1"/>
      <c r="F132" s="1"/>
      <c r="G132" s="1"/>
    </row>
    <row r="133" spans="1:11" x14ac:dyDescent="0.2">
      <c r="E133" s="1"/>
      <c r="F133" s="1"/>
      <c r="G133" s="1"/>
      <c r="H133"/>
      <c r="I133"/>
      <c r="J133"/>
      <c r="K133"/>
    </row>
    <row r="134" spans="1:11" s="58" customFormat="1" ht="15" x14ac:dyDescent="0.25">
      <c r="A134" s="62" t="s">
        <v>310</v>
      </c>
      <c r="B134" s="62"/>
      <c r="C134" s="62"/>
      <c r="D134" s="62"/>
      <c r="E134" s="1"/>
      <c r="F134" s="1"/>
      <c r="G134" s="1"/>
    </row>
    <row r="135" spans="1:11" customFormat="1" x14ac:dyDescent="0.2">
      <c r="A135" s="1"/>
      <c r="B135" s="1"/>
      <c r="C135" s="1"/>
      <c r="D135" s="1"/>
      <c r="E135" s="1"/>
      <c r="F135" s="1"/>
      <c r="G135" s="1"/>
    </row>
    <row r="136" spans="1:11" customFormat="1" x14ac:dyDescent="0.2">
      <c r="A136" s="44" t="s">
        <v>114</v>
      </c>
      <c r="B136" s="44" t="s">
        <v>110</v>
      </c>
      <c r="C136" s="44" t="s">
        <v>126</v>
      </c>
      <c r="D136" s="1"/>
      <c r="E136" s="1"/>
      <c r="F136" s="1"/>
      <c r="G136" s="1"/>
    </row>
    <row r="137" spans="1:11" customFormat="1" ht="13.5" thickBot="1" x14ac:dyDescent="0.25">
      <c r="A137" s="38" t="s">
        <v>163</v>
      </c>
      <c r="B137" s="45">
        <v>170</v>
      </c>
      <c r="C137" s="51">
        <v>1633271</v>
      </c>
      <c r="D137" s="1"/>
      <c r="E137" s="1"/>
      <c r="F137" s="1"/>
      <c r="G137" s="1"/>
    </row>
    <row r="138" spans="1:11" customFormat="1" ht="13.5" thickBot="1" x14ac:dyDescent="0.25">
      <c r="A138" s="38" t="s">
        <v>231</v>
      </c>
      <c r="B138" s="45">
        <v>64</v>
      </c>
      <c r="C138" s="51">
        <v>768375</v>
      </c>
      <c r="D138" s="1"/>
      <c r="E138" s="1"/>
      <c r="F138" s="1"/>
      <c r="G138" s="1"/>
    </row>
    <row r="139" spans="1:11" customFormat="1" ht="13.5" thickBot="1" x14ac:dyDescent="0.25">
      <c r="A139" s="38" t="s">
        <v>159</v>
      </c>
      <c r="B139" s="45">
        <v>771</v>
      </c>
      <c r="C139" s="51">
        <v>2433482</v>
      </c>
      <c r="D139" s="1"/>
      <c r="E139" s="1"/>
      <c r="F139" s="1"/>
      <c r="G139" s="1"/>
    </row>
    <row r="140" spans="1:11" customFormat="1" ht="13.5" thickBot="1" x14ac:dyDescent="0.25">
      <c r="A140" s="38" t="s">
        <v>164</v>
      </c>
      <c r="B140" s="45">
        <v>125</v>
      </c>
      <c r="C140" s="51">
        <v>817477</v>
      </c>
      <c r="D140" s="1"/>
      <c r="E140" s="1"/>
      <c r="F140" s="1"/>
      <c r="G140" s="1"/>
    </row>
    <row r="141" spans="1:11" customFormat="1" ht="13.5" thickBot="1" x14ac:dyDescent="0.25">
      <c r="A141" s="38" t="s">
        <v>232</v>
      </c>
      <c r="B141" s="45">
        <v>686</v>
      </c>
      <c r="C141" s="51">
        <v>2508162</v>
      </c>
      <c r="D141" s="1"/>
      <c r="E141" s="1"/>
      <c r="F141" s="1"/>
      <c r="G141" s="1"/>
    </row>
    <row r="142" spans="1:11" customFormat="1" ht="13.5" thickBot="1" x14ac:dyDescent="0.25">
      <c r="A142" s="38" t="s">
        <v>176</v>
      </c>
      <c r="B142" s="45">
        <v>26298</v>
      </c>
      <c r="C142" s="51">
        <v>27583564</v>
      </c>
      <c r="D142" s="1"/>
      <c r="E142" s="1"/>
      <c r="F142" s="1"/>
      <c r="G142" s="1"/>
    </row>
    <row r="143" spans="1:11" customFormat="1" ht="13.5" thickBot="1" x14ac:dyDescent="0.25">
      <c r="A143" s="38" t="s">
        <v>160</v>
      </c>
      <c r="B143" s="45">
        <v>2483</v>
      </c>
      <c r="C143" s="51">
        <v>6661634</v>
      </c>
      <c r="D143" s="1"/>
      <c r="E143" s="1"/>
      <c r="F143" s="1"/>
      <c r="G143" s="1"/>
    </row>
    <row r="144" spans="1:11" customFormat="1" ht="13.5" thickBot="1" x14ac:dyDescent="0.25">
      <c r="A144" s="38" t="s">
        <v>161</v>
      </c>
      <c r="B144" s="45">
        <v>840</v>
      </c>
      <c r="C144" s="51">
        <v>582974</v>
      </c>
      <c r="D144" s="1"/>
      <c r="E144" s="1"/>
      <c r="F144" s="1"/>
      <c r="G144" s="1"/>
    </row>
    <row r="145" spans="1:7" customFormat="1" ht="13.5" thickBot="1" x14ac:dyDescent="0.25">
      <c r="A145" s="38" t="s">
        <v>166</v>
      </c>
      <c r="B145" s="45">
        <v>44</v>
      </c>
      <c r="C145" s="51">
        <v>39800</v>
      </c>
      <c r="D145" s="1"/>
      <c r="E145" s="1"/>
      <c r="F145" s="1"/>
      <c r="G145" s="1"/>
    </row>
    <row r="146" spans="1:7" customFormat="1" ht="23.25" thickBot="1" x14ac:dyDescent="0.25">
      <c r="A146" s="38" t="s">
        <v>226</v>
      </c>
      <c r="B146" s="45">
        <v>727</v>
      </c>
      <c r="C146" s="51">
        <v>121020</v>
      </c>
      <c r="D146" s="1"/>
      <c r="E146" s="1"/>
      <c r="F146" s="1"/>
      <c r="G146" s="1"/>
    </row>
    <row r="147" spans="1:7" customFormat="1" ht="13.5" thickBot="1" x14ac:dyDescent="0.25">
      <c r="A147" s="38"/>
      <c r="B147" s="45"/>
      <c r="C147" s="51"/>
      <c r="D147" s="1"/>
      <c r="E147" s="1"/>
      <c r="F147" s="1"/>
      <c r="G147" s="1"/>
    </row>
    <row r="148" spans="1:7" customFormat="1" x14ac:dyDescent="0.2">
      <c r="A148" s="33" t="s">
        <v>16</v>
      </c>
      <c r="B148" s="34">
        <f>SUM(B137:B147)</f>
        <v>32208</v>
      </c>
      <c r="C148" s="46">
        <f>SUM(C137:C146)</f>
        <v>43149759</v>
      </c>
      <c r="D148" s="1"/>
      <c r="E148" s="1"/>
      <c r="F148" s="1"/>
      <c r="G148" s="1"/>
    </row>
    <row r="149" spans="1:7" customFormat="1" ht="13.5" thickBot="1" x14ac:dyDescent="0.25">
      <c r="A149" s="1"/>
      <c r="B149" s="1"/>
      <c r="C149" s="1"/>
      <c r="D149" s="1"/>
      <c r="E149" s="1"/>
      <c r="F149" s="1"/>
      <c r="G149" s="1"/>
    </row>
    <row r="150" spans="1:7" customFormat="1" x14ac:dyDescent="0.2">
      <c r="A150" s="82" t="s">
        <v>192</v>
      </c>
      <c r="B150" s="82" t="s">
        <v>110</v>
      </c>
      <c r="C150" s="82" t="s">
        <v>126</v>
      </c>
      <c r="D150" s="1"/>
      <c r="E150" s="1"/>
      <c r="F150" s="1"/>
      <c r="G150" s="1"/>
    </row>
    <row r="151" spans="1:7" customFormat="1" x14ac:dyDescent="0.2">
      <c r="A151" s="78"/>
      <c r="B151" s="78" t="s">
        <v>110</v>
      </c>
      <c r="C151" s="78" t="s">
        <v>126</v>
      </c>
      <c r="D151" s="1"/>
      <c r="E151" s="1"/>
      <c r="F151" s="1"/>
      <c r="G151" s="1"/>
    </row>
    <row r="152" spans="1:7" customFormat="1" ht="13.5" thickBot="1" x14ac:dyDescent="0.25">
      <c r="A152" s="38" t="s">
        <v>14</v>
      </c>
      <c r="B152" s="45">
        <v>7549</v>
      </c>
      <c r="C152" s="51">
        <v>6978837</v>
      </c>
      <c r="D152" s="1"/>
      <c r="E152" s="1"/>
      <c r="F152" s="1"/>
      <c r="G152" s="1"/>
    </row>
    <row r="153" spans="1:7" customFormat="1" ht="13.5" thickBot="1" x14ac:dyDescent="0.25">
      <c r="A153" s="38" t="s">
        <v>8</v>
      </c>
      <c r="B153" s="45">
        <v>1417</v>
      </c>
      <c r="C153" s="51">
        <v>4433222</v>
      </c>
      <c r="D153" s="1"/>
      <c r="E153" s="1"/>
      <c r="F153" s="1"/>
      <c r="G153" s="1"/>
    </row>
    <row r="154" spans="1:7" customFormat="1" ht="13.5" thickBot="1" x14ac:dyDescent="0.25">
      <c r="A154" s="38" t="s">
        <v>271</v>
      </c>
      <c r="B154" s="45">
        <v>103</v>
      </c>
      <c r="C154" s="51">
        <v>379319</v>
      </c>
      <c r="D154" s="1"/>
      <c r="E154" s="1"/>
      <c r="F154" s="1"/>
      <c r="G154" s="1"/>
    </row>
    <row r="155" spans="1:7" customFormat="1" ht="13.5" thickBot="1" x14ac:dyDescent="0.25">
      <c r="A155" s="38" t="s">
        <v>5</v>
      </c>
      <c r="B155" s="45">
        <v>109</v>
      </c>
      <c r="C155" s="51">
        <v>462213</v>
      </c>
      <c r="D155" s="1"/>
      <c r="E155" s="1"/>
      <c r="F155" s="1"/>
      <c r="G155" s="1"/>
    </row>
    <row r="156" spans="1:7" customFormat="1" ht="13.5" thickBot="1" x14ac:dyDescent="0.25">
      <c r="A156" s="38" t="s">
        <v>11</v>
      </c>
      <c r="B156" s="45">
        <v>5780</v>
      </c>
      <c r="C156" s="51">
        <v>6978186</v>
      </c>
      <c r="D156" s="1"/>
      <c r="E156" s="1"/>
      <c r="F156" s="1"/>
      <c r="G156" s="1"/>
    </row>
    <row r="157" spans="1:7" customFormat="1" ht="13.5" thickBot="1" x14ac:dyDescent="0.25">
      <c r="A157" s="38" t="s">
        <v>10</v>
      </c>
      <c r="B157" s="45">
        <v>5546</v>
      </c>
      <c r="C157" s="51">
        <v>8326479</v>
      </c>
      <c r="D157" s="1"/>
      <c r="E157" s="1"/>
      <c r="F157" s="1"/>
      <c r="G157" s="1"/>
    </row>
    <row r="158" spans="1:7" customFormat="1" ht="13.5" thickBot="1" x14ac:dyDescent="0.25">
      <c r="A158" s="38" t="s">
        <v>9</v>
      </c>
      <c r="B158" s="45">
        <v>1396</v>
      </c>
      <c r="C158" s="51">
        <v>2917195</v>
      </c>
      <c r="D158" s="1"/>
      <c r="E158" s="1"/>
      <c r="F158" s="1"/>
      <c r="G158" s="1"/>
    </row>
    <row r="159" spans="1:7" customFormat="1" ht="13.5" thickBot="1" x14ac:dyDescent="0.25">
      <c r="A159" s="38" t="s">
        <v>17</v>
      </c>
      <c r="B159" s="45">
        <v>806</v>
      </c>
      <c r="C159" s="51">
        <v>573878</v>
      </c>
      <c r="D159" s="1"/>
      <c r="E159" s="1"/>
      <c r="F159" s="1"/>
      <c r="G159" s="1"/>
    </row>
    <row r="160" spans="1:7" customFormat="1" ht="13.5" thickBot="1" x14ac:dyDescent="0.25">
      <c r="A160" s="38" t="s">
        <v>18</v>
      </c>
      <c r="B160" s="45">
        <v>252</v>
      </c>
      <c r="C160" s="51">
        <v>962444</v>
      </c>
      <c r="D160" s="1"/>
      <c r="E160" s="1"/>
      <c r="F160" s="1"/>
      <c r="G160" s="1"/>
    </row>
    <row r="161" spans="1:11" customFormat="1" ht="13.5" thickBot="1" x14ac:dyDescent="0.25">
      <c r="A161" s="38" t="s">
        <v>12</v>
      </c>
      <c r="B161" s="45">
        <v>999</v>
      </c>
      <c r="C161" s="51">
        <v>1910502</v>
      </c>
      <c r="D161" s="1"/>
      <c r="E161" s="1"/>
      <c r="F161" s="1"/>
      <c r="G161" s="1"/>
    </row>
    <row r="162" spans="1:11" customFormat="1" ht="13.5" thickBot="1" x14ac:dyDescent="0.25">
      <c r="A162" s="38" t="s">
        <v>13</v>
      </c>
      <c r="B162" s="45">
        <v>3974</v>
      </c>
      <c r="C162" s="51">
        <v>3538266</v>
      </c>
      <c r="D162" s="1"/>
      <c r="E162" s="1"/>
      <c r="F162" s="1"/>
      <c r="G162" s="1"/>
    </row>
    <row r="163" spans="1:11" customFormat="1" ht="13.5" thickBot="1" x14ac:dyDescent="0.25">
      <c r="A163" s="38" t="s">
        <v>4</v>
      </c>
      <c r="B163" s="45">
        <v>484</v>
      </c>
      <c r="C163" s="51">
        <v>2581874</v>
      </c>
      <c r="D163" s="1"/>
      <c r="E163" s="1"/>
      <c r="F163" s="1"/>
      <c r="G163" s="1"/>
    </row>
    <row r="164" spans="1:11" customFormat="1" ht="13.5" thickBot="1" x14ac:dyDescent="0.25">
      <c r="A164" s="38" t="s">
        <v>19</v>
      </c>
      <c r="B164" s="45">
        <v>2149</v>
      </c>
      <c r="C164" s="51">
        <v>335807</v>
      </c>
      <c r="D164" s="1"/>
      <c r="E164" s="1"/>
      <c r="F164" s="1"/>
      <c r="G164" s="1"/>
    </row>
    <row r="165" spans="1:11" customFormat="1" ht="13.5" thickBot="1" x14ac:dyDescent="0.25">
      <c r="A165" s="38" t="s">
        <v>7</v>
      </c>
      <c r="B165" s="45">
        <v>216</v>
      </c>
      <c r="C165" s="51">
        <v>494187</v>
      </c>
      <c r="D165" s="1"/>
      <c r="E165" s="1"/>
      <c r="F165" s="1"/>
      <c r="G165" s="1"/>
    </row>
    <row r="166" spans="1:11" customFormat="1" ht="13.5" thickBot="1" x14ac:dyDescent="0.25">
      <c r="A166" s="38" t="s">
        <v>6</v>
      </c>
      <c r="B166" s="45">
        <v>171</v>
      </c>
      <c r="C166" s="51">
        <v>546655</v>
      </c>
      <c r="D166" s="1"/>
      <c r="E166" s="1"/>
      <c r="F166" s="1"/>
      <c r="G166" s="1"/>
    </row>
    <row r="167" spans="1:11" customFormat="1" ht="13.5" thickBot="1" x14ac:dyDescent="0.25">
      <c r="A167" s="38" t="s">
        <v>20</v>
      </c>
      <c r="B167" s="45">
        <v>106</v>
      </c>
      <c r="C167" s="51">
        <v>1015340</v>
      </c>
      <c r="D167" s="1"/>
      <c r="E167" s="1"/>
      <c r="F167" s="1"/>
      <c r="G167" s="1"/>
    </row>
    <row r="168" spans="1:11" customFormat="1" ht="13.5" thickBot="1" x14ac:dyDescent="0.25">
      <c r="A168" s="38" t="s">
        <v>21</v>
      </c>
      <c r="B168" s="45">
        <v>1151</v>
      </c>
      <c r="C168" s="51">
        <v>715355</v>
      </c>
      <c r="D168" s="1"/>
      <c r="E168" s="1"/>
      <c r="F168" s="1"/>
      <c r="G168" s="1"/>
    </row>
    <row r="169" spans="1:11" customFormat="1" ht="13.5" thickBot="1" x14ac:dyDescent="0.25">
      <c r="A169" s="38"/>
      <c r="B169" s="45"/>
      <c r="C169" s="51"/>
      <c r="D169" s="1"/>
      <c r="E169" s="1"/>
      <c r="F169" s="1"/>
      <c r="G169" s="1"/>
    </row>
    <row r="170" spans="1:11" customFormat="1" x14ac:dyDescent="0.2">
      <c r="A170" s="33" t="s">
        <v>2</v>
      </c>
      <c r="B170" s="34">
        <f>SUM(B152:B169)</f>
        <v>32208</v>
      </c>
      <c r="C170" s="46">
        <f>SUM(C152:C168)</f>
        <v>43149759</v>
      </c>
      <c r="D170" s="1"/>
      <c r="E170" s="1"/>
      <c r="F170" s="1"/>
      <c r="G170" s="1"/>
      <c r="H170" s="4"/>
      <c r="I170" s="4"/>
      <c r="J170" s="4"/>
      <c r="K170" s="4"/>
    </row>
    <row r="171" spans="1:11" x14ac:dyDescent="0.2">
      <c r="B171" s="26"/>
      <c r="C171" s="26"/>
    </row>
    <row r="172" spans="1:11" x14ac:dyDescent="0.2">
      <c r="C172" s="26"/>
    </row>
  </sheetData>
  <mergeCells count="23">
    <mergeCell ref="F36:F37"/>
    <mergeCell ref="A5:A6"/>
    <mergeCell ref="B5:C5"/>
    <mergeCell ref="A11:A12"/>
    <mergeCell ref="B11:B12"/>
    <mergeCell ref="A36:A37"/>
    <mergeCell ref="B36:B37"/>
    <mergeCell ref="C36:C37"/>
    <mergeCell ref="D36:D37"/>
    <mergeCell ref="E36:E37"/>
    <mergeCell ref="A34:G34"/>
    <mergeCell ref="E72:E73"/>
    <mergeCell ref="A93:D93"/>
    <mergeCell ref="A72:A73"/>
    <mergeCell ref="B72:B73"/>
    <mergeCell ref="C72:C73"/>
    <mergeCell ref="A150:A151"/>
    <mergeCell ref="B150:B151"/>
    <mergeCell ref="C150:C151"/>
    <mergeCell ref="A95:A96"/>
    <mergeCell ref="D72:D73"/>
    <mergeCell ref="D95:D96"/>
    <mergeCell ref="A115:C115"/>
  </mergeCells>
  <printOptions horizontalCentered="1"/>
  <pageMargins left="0.78740157480314965" right="0.78740157480314965" top="0.59055118110236227" bottom="0.98425196850393704" header="0" footer="0"/>
  <pageSetup paperSize="9" scale="54" orientation="portrait" horizontalDpi="300" verticalDpi="300" r:id="rId1"/>
  <headerFooter alignWithMargins="0">
    <oddFooter>&amp;A</oddFooter>
  </headerFooter>
  <rowBreaks count="2" manualBreakCount="2">
    <brk id="92" max="6" man="1"/>
    <brk id="13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="60" zoomScaleNormal="120" workbookViewId="0">
      <selection activeCell="D23" sqref="D23"/>
    </sheetView>
  </sheetViews>
  <sheetFormatPr baseColWidth="10" defaultColWidth="11.42578125" defaultRowHeight="12.75" x14ac:dyDescent="0.2"/>
  <cols>
    <col min="1" max="1" width="32.7109375" style="4" customWidth="1"/>
    <col min="2" max="2" width="18.85546875" style="4" customWidth="1"/>
    <col min="3" max="3" width="14.7109375" style="4" customWidth="1"/>
    <col min="4" max="4" width="17.140625" style="4" customWidth="1"/>
    <col min="5" max="5" width="15.140625" style="4" customWidth="1"/>
    <col min="6" max="6" width="15" style="4" customWidth="1"/>
    <col min="7" max="7" width="11.42578125" style="4"/>
    <col min="8" max="8" width="13" style="4" customWidth="1"/>
    <col min="9" max="10" width="11.42578125" style="1"/>
    <col min="11" max="11" width="11.5703125" style="1" bestFit="1" customWidth="1"/>
    <col min="12" max="15" width="11.42578125" style="1"/>
    <col min="16" max="16384" width="11.42578125" style="4"/>
  </cols>
  <sheetData>
    <row r="1" spans="1:15" s="54" customFormat="1" ht="18" x14ac:dyDescent="0.25">
      <c r="B1" s="55" t="s">
        <v>304</v>
      </c>
      <c r="I1" s="56"/>
      <c r="J1" s="56"/>
      <c r="K1" s="56"/>
      <c r="L1" s="56"/>
      <c r="M1" s="56"/>
      <c r="N1" s="56"/>
      <c r="O1" s="56"/>
    </row>
    <row r="2" spans="1:15" x14ac:dyDescent="0.2">
      <c r="A2" s="27"/>
    </row>
    <row r="3" spans="1:15" ht="15" x14ac:dyDescent="0.25">
      <c r="A3" s="53" t="s">
        <v>308</v>
      </c>
      <c r="B3" s="52"/>
      <c r="C3" s="52"/>
      <c r="E3" s="52"/>
      <c r="F3" s="10"/>
      <c r="G3" s="10"/>
      <c r="H3" s="10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2</v>
      </c>
      <c r="B5" s="79" t="s">
        <v>32</v>
      </c>
      <c r="C5" s="80"/>
      <c r="D5" s="4"/>
    </row>
    <row r="6" spans="1:15" s="1" customFormat="1" ht="15.75" customHeight="1" x14ac:dyDescent="0.2">
      <c r="A6" s="78"/>
      <c r="B6" s="29" t="s">
        <v>33</v>
      </c>
      <c r="C6" s="28" t="s">
        <v>34</v>
      </c>
      <c r="D6" s="4"/>
      <c r="E6" s="4"/>
    </row>
    <row r="7" spans="1:15" s="1" customFormat="1" ht="12.75" customHeight="1" thickBot="1" x14ac:dyDescent="0.25">
      <c r="A7" s="30" t="s">
        <v>35</v>
      </c>
      <c r="B7" s="31">
        <v>595187</v>
      </c>
      <c r="C7" s="32">
        <v>684822</v>
      </c>
      <c r="D7" s="19"/>
      <c r="E7" s="4"/>
      <c r="F7" s="4"/>
      <c r="G7" s="4"/>
    </row>
    <row r="8" spans="1:15" s="1" customFormat="1" ht="12.75" customHeight="1" thickBot="1" x14ac:dyDescent="0.25">
      <c r="A8" s="30" t="s">
        <v>36</v>
      </c>
      <c r="B8" s="31">
        <v>16792905</v>
      </c>
      <c r="C8" s="32"/>
      <c r="D8" s="19"/>
      <c r="E8" s="4"/>
      <c r="F8" s="4"/>
      <c r="G8" s="4"/>
      <c r="H8" s="23"/>
    </row>
    <row r="9" spans="1:15" s="1" customFormat="1" ht="15.6" customHeight="1" x14ac:dyDescent="0.2">
      <c r="A9" s="13"/>
      <c r="B9" s="4"/>
      <c r="C9" s="4"/>
      <c r="D9" s="4"/>
      <c r="E9" s="4"/>
      <c r="F9" s="4"/>
      <c r="G9" s="4"/>
    </row>
    <row r="11" spans="1:15" ht="12.75" customHeight="1" x14ac:dyDescent="0.2">
      <c r="A11" s="78" t="s">
        <v>192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14</v>
      </c>
      <c r="B13" s="36">
        <v>129714</v>
      </c>
    </row>
    <row r="14" spans="1:15" ht="13.5" thickBot="1" x14ac:dyDescent="0.25">
      <c r="A14" s="30" t="s">
        <v>8</v>
      </c>
      <c r="B14" s="36">
        <v>30093</v>
      </c>
    </row>
    <row r="15" spans="1:15" ht="13.5" thickBot="1" x14ac:dyDescent="0.25">
      <c r="A15" s="30" t="s">
        <v>15</v>
      </c>
      <c r="B15" s="36">
        <v>172</v>
      </c>
    </row>
    <row r="16" spans="1:15" ht="13.5" thickBot="1" x14ac:dyDescent="0.25">
      <c r="A16" s="30" t="s">
        <v>5</v>
      </c>
      <c r="B16" s="36">
        <v>9901</v>
      </c>
    </row>
    <row r="17" spans="1:7" ht="13.5" thickBot="1" x14ac:dyDescent="0.25">
      <c r="A17" s="30" t="s">
        <v>11</v>
      </c>
      <c r="B17" s="36">
        <v>94784</v>
      </c>
    </row>
    <row r="18" spans="1:7" ht="13.5" thickBot="1" x14ac:dyDescent="0.25">
      <c r="A18" s="30" t="s">
        <v>10</v>
      </c>
      <c r="B18" s="36">
        <v>85429</v>
      </c>
    </row>
    <row r="19" spans="1:7" ht="13.5" thickBot="1" x14ac:dyDescent="0.25">
      <c r="A19" s="30" t="s">
        <v>9</v>
      </c>
      <c r="B19" s="36">
        <v>34201</v>
      </c>
    </row>
    <row r="20" spans="1:7" ht="13.5" thickBot="1" x14ac:dyDescent="0.25">
      <c r="A20" s="30" t="s">
        <v>17</v>
      </c>
      <c r="B20" s="36">
        <v>9718</v>
      </c>
    </row>
    <row r="21" spans="1:7" ht="13.5" thickBot="1" x14ac:dyDescent="0.25">
      <c r="A21" s="30" t="s">
        <v>18</v>
      </c>
      <c r="B21" s="36">
        <v>19246</v>
      </c>
    </row>
    <row r="22" spans="1:7" ht="13.5" thickBot="1" x14ac:dyDescent="0.25">
      <c r="A22" s="30" t="s">
        <v>12</v>
      </c>
      <c r="B22" s="36">
        <v>34274</v>
      </c>
    </row>
    <row r="23" spans="1:7" ht="13.5" thickBot="1" x14ac:dyDescent="0.25">
      <c r="A23" s="30" t="s">
        <v>13</v>
      </c>
      <c r="B23" s="36">
        <v>23599</v>
      </c>
    </row>
    <row r="24" spans="1:7" ht="13.5" thickBot="1" x14ac:dyDescent="0.25">
      <c r="A24" s="30" t="s">
        <v>4</v>
      </c>
      <c r="B24" s="36">
        <v>34708</v>
      </c>
    </row>
    <row r="25" spans="1:7" ht="13.5" thickBot="1" x14ac:dyDescent="0.25">
      <c r="A25" s="30" t="s">
        <v>19</v>
      </c>
      <c r="B25" s="36">
        <v>10616</v>
      </c>
    </row>
    <row r="26" spans="1:7" ht="13.5" thickBot="1" x14ac:dyDescent="0.25">
      <c r="A26" s="30" t="s">
        <v>7</v>
      </c>
      <c r="B26" s="36">
        <v>5237</v>
      </c>
    </row>
    <row r="27" spans="1:7" ht="13.5" thickBot="1" x14ac:dyDescent="0.25">
      <c r="A27" s="30" t="s">
        <v>6</v>
      </c>
      <c r="B27" s="36">
        <v>31383</v>
      </c>
    </row>
    <row r="28" spans="1:7" ht="13.5" thickBot="1" x14ac:dyDescent="0.25">
      <c r="A28" s="30" t="s">
        <v>20</v>
      </c>
      <c r="B28" s="36">
        <v>6024</v>
      </c>
    </row>
    <row r="29" spans="1:7" ht="13.5" thickBot="1" x14ac:dyDescent="0.25">
      <c r="A29" s="30" t="s">
        <v>21</v>
      </c>
      <c r="B29" s="36">
        <v>9616</v>
      </c>
    </row>
    <row r="30" spans="1:7" ht="13.5" thickBot="1" x14ac:dyDescent="0.25">
      <c r="A30" s="30" t="s">
        <v>248</v>
      </c>
      <c r="B30" s="35">
        <v>26472</v>
      </c>
    </row>
    <row r="31" spans="1:7" ht="15" x14ac:dyDescent="0.2">
      <c r="A31" s="33" t="s">
        <v>2</v>
      </c>
      <c r="B31" s="34">
        <f>SUM(B13:B30)</f>
        <v>595187</v>
      </c>
      <c r="G31" s="21"/>
    </row>
    <row r="32" spans="1:7" x14ac:dyDescent="0.2">
      <c r="G32" s="8"/>
    </row>
    <row r="33" spans="1:15" x14ac:dyDescent="0.2">
      <c r="G33" s="1"/>
    </row>
    <row r="34" spans="1:15" s="8" customFormat="1" ht="16.149999999999999" customHeight="1" x14ac:dyDescent="0.2">
      <c r="A34" s="53" t="s">
        <v>309</v>
      </c>
      <c r="B34" s="52"/>
      <c r="C34" s="52"/>
      <c r="D34" s="52"/>
      <c r="E34" s="4"/>
      <c r="F34" s="4"/>
      <c r="G34" s="1"/>
      <c r="H34" s="21"/>
      <c r="I34" s="1"/>
      <c r="J34" s="1"/>
      <c r="K34" s="1"/>
      <c r="L34" s="1"/>
      <c r="M34" s="1"/>
      <c r="N34" s="1"/>
      <c r="O34" s="1"/>
    </row>
    <row r="35" spans="1:15" s="8" customFormat="1" ht="13.5" thickBot="1" x14ac:dyDescent="0.25">
      <c r="A35" s="14"/>
      <c r="B35" s="14"/>
      <c r="C35" s="14"/>
      <c r="D35" s="14"/>
      <c r="E35" s="14"/>
      <c r="F35" s="14"/>
      <c r="G35" s="2"/>
      <c r="I35" s="1"/>
      <c r="J35" s="1"/>
      <c r="K35" s="1"/>
      <c r="L35" s="1"/>
      <c r="M35" s="1"/>
      <c r="N35" s="1"/>
      <c r="O35" s="1"/>
    </row>
    <row r="36" spans="1:15" s="1" customFormat="1" ht="15" customHeight="1" x14ac:dyDescent="0.2">
      <c r="A36" s="78" t="s">
        <v>22</v>
      </c>
      <c r="B36" s="78" t="s">
        <v>71</v>
      </c>
      <c r="C36" s="78" t="s">
        <v>200</v>
      </c>
      <c r="D36" s="78" t="s">
        <v>199</v>
      </c>
      <c r="E36" s="78" t="s">
        <v>266</v>
      </c>
      <c r="F36" s="78" t="s">
        <v>267</v>
      </c>
      <c r="G36" s="2"/>
    </row>
    <row r="37" spans="1:15" s="1" customFormat="1" ht="25.9" customHeight="1" x14ac:dyDescent="0.2">
      <c r="A37" s="78"/>
      <c r="B37" s="78"/>
      <c r="C37" s="78"/>
      <c r="D37" s="78"/>
      <c r="E37" s="78"/>
      <c r="F37" s="78"/>
      <c r="G37" s="2"/>
    </row>
    <row r="38" spans="1:15" s="1" customFormat="1" ht="13.15" customHeight="1" x14ac:dyDescent="0.2">
      <c r="A38" s="37" t="s">
        <v>74</v>
      </c>
      <c r="B38" s="37"/>
      <c r="C38" s="37"/>
      <c r="D38" s="37"/>
      <c r="E38" s="37"/>
      <c r="F38" s="37"/>
      <c r="G38" s="2"/>
    </row>
    <row r="39" spans="1:15" s="1" customFormat="1" ht="13.5" thickBot="1" x14ac:dyDescent="0.25">
      <c r="A39" s="38" t="s">
        <v>80</v>
      </c>
      <c r="B39" s="39">
        <v>2059</v>
      </c>
      <c r="C39" s="40">
        <v>31.07</v>
      </c>
      <c r="D39" s="39">
        <v>63980</v>
      </c>
      <c r="E39" s="40" t="s">
        <v>289</v>
      </c>
      <c r="F39" s="39" t="s">
        <v>289</v>
      </c>
      <c r="G39" s="2"/>
    </row>
    <row r="40" spans="1:15" s="1" customFormat="1" ht="13.5" thickBot="1" x14ac:dyDescent="0.25">
      <c r="A40" s="38" t="s">
        <v>211</v>
      </c>
      <c r="B40" s="39">
        <v>7157</v>
      </c>
      <c r="C40" s="40" t="s">
        <v>289</v>
      </c>
      <c r="D40" s="39" t="s">
        <v>289</v>
      </c>
      <c r="E40" s="40" t="s">
        <v>289</v>
      </c>
      <c r="F40" s="39" t="s">
        <v>289</v>
      </c>
      <c r="G40" s="2"/>
    </row>
    <row r="41" spans="1:15" s="1" customFormat="1" ht="13.5" thickBot="1" x14ac:dyDescent="0.25">
      <c r="A41" s="38" t="s">
        <v>111</v>
      </c>
      <c r="B41" s="39">
        <v>11452</v>
      </c>
      <c r="C41" s="40">
        <v>7.71</v>
      </c>
      <c r="D41" s="39">
        <v>88319</v>
      </c>
      <c r="E41" s="40">
        <v>61.71</v>
      </c>
      <c r="F41" s="39">
        <v>706669</v>
      </c>
      <c r="G41" s="2"/>
      <c r="H41" s="23"/>
    </row>
    <row r="42" spans="1:15" s="1" customFormat="1" ht="13.5" thickBot="1" x14ac:dyDescent="0.25">
      <c r="A42" s="38" t="s">
        <v>101</v>
      </c>
      <c r="B42" s="39">
        <v>131219</v>
      </c>
      <c r="C42" s="40">
        <v>25.75</v>
      </c>
      <c r="D42" s="39">
        <v>3378340</v>
      </c>
      <c r="E42" s="40">
        <v>56.78</v>
      </c>
      <c r="F42" s="39">
        <v>7450615</v>
      </c>
      <c r="G42" s="2"/>
      <c r="H42" s="23"/>
    </row>
    <row r="43" spans="1:15" s="1" customFormat="1" ht="13.5" thickBot="1" x14ac:dyDescent="0.25">
      <c r="A43" s="38" t="s">
        <v>76</v>
      </c>
      <c r="B43" s="39">
        <v>88481</v>
      </c>
      <c r="C43" s="40">
        <v>3.47</v>
      </c>
      <c r="D43" s="39">
        <v>307099</v>
      </c>
      <c r="E43" s="40">
        <v>11.03</v>
      </c>
      <c r="F43" s="39">
        <v>976222</v>
      </c>
      <c r="G43" s="2"/>
      <c r="H43" s="23"/>
    </row>
    <row r="44" spans="1:15" s="1" customFormat="1" ht="13.5" thickBot="1" x14ac:dyDescent="0.25">
      <c r="A44" s="38" t="s">
        <v>78</v>
      </c>
      <c r="B44" s="39">
        <v>31542</v>
      </c>
      <c r="C44" s="40">
        <v>15.54</v>
      </c>
      <c r="D44" s="39">
        <v>490136</v>
      </c>
      <c r="E44" s="40">
        <v>26.73</v>
      </c>
      <c r="F44" s="39">
        <v>843059</v>
      </c>
      <c r="G44" s="2"/>
      <c r="H44" s="23"/>
    </row>
    <row r="45" spans="1:15" s="1" customFormat="1" ht="13.5" thickBot="1" x14ac:dyDescent="0.25">
      <c r="A45" s="38" t="s">
        <v>104</v>
      </c>
      <c r="B45" s="39">
        <v>450150</v>
      </c>
      <c r="C45" s="40">
        <v>12.34</v>
      </c>
      <c r="D45" s="39">
        <v>5556728</v>
      </c>
      <c r="E45" s="40">
        <v>22.19</v>
      </c>
      <c r="F45" s="39">
        <v>9986983</v>
      </c>
      <c r="G45" s="2"/>
      <c r="H45" s="23"/>
    </row>
    <row r="46" spans="1:15" s="1" customFormat="1" ht="13.5" thickBot="1" x14ac:dyDescent="0.25">
      <c r="A46" s="38" t="s">
        <v>169</v>
      </c>
      <c r="B46" s="39" t="s">
        <v>289</v>
      </c>
      <c r="C46" s="40" t="s">
        <v>289</v>
      </c>
      <c r="D46" s="39" t="s">
        <v>289</v>
      </c>
      <c r="E46" s="40" t="s">
        <v>289</v>
      </c>
      <c r="F46" s="39" t="s">
        <v>289</v>
      </c>
      <c r="G46" s="2"/>
      <c r="H46" s="23"/>
    </row>
    <row r="47" spans="1:15" s="1" customFormat="1" ht="13.5" thickBot="1" x14ac:dyDescent="0.25">
      <c r="A47" s="38" t="s">
        <v>81</v>
      </c>
      <c r="B47" s="39">
        <v>17235</v>
      </c>
      <c r="C47" s="40">
        <v>10.28</v>
      </c>
      <c r="D47" s="39">
        <v>177150</v>
      </c>
      <c r="E47" s="40">
        <v>28.74</v>
      </c>
      <c r="F47" s="39">
        <v>495388</v>
      </c>
      <c r="G47" s="2"/>
      <c r="H47" s="23"/>
    </row>
    <row r="48" spans="1:15" s="1" customFormat="1" ht="13.5" thickBot="1" x14ac:dyDescent="0.25">
      <c r="A48" s="38" t="s">
        <v>79</v>
      </c>
      <c r="B48" s="39">
        <v>2149</v>
      </c>
      <c r="C48" s="40">
        <v>4.43</v>
      </c>
      <c r="D48" s="39">
        <v>9510</v>
      </c>
      <c r="E48" s="40" t="s">
        <v>289</v>
      </c>
      <c r="F48" s="39" t="s">
        <v>289</v>
      </c>
      <c r="G48" s="2"/>
      <c r="H48" s="23"/>
    </row>
    <row r="49" spans="1:8" s="1" customFormat="1" ht="13.5" thickBot="1" x14ac:dyDescent="0.25">
      <c r="A49" s="43" t="s">
        <v>66</v>
      </c>
      <c r="B49" s="41">
        <v>741444</v>
      </c>
      <c r="C49" s="41"/>
      <c r="D49" s="41">
        <v>10071262</v>
      </c>
      <c r="E49" s="41"/>
      <c r="F49" s="41">
        <v>20458936</v>
      </c>
      <c r="G49" s="2"/>
      <c r="H49" s="23"/>
    </row>
    <row r="50" spans="1:8" s="1" customFormat="1" x14ac:dyDescent="0.2">
      <c r="A50" s="42" t="s">
        <v>85</v>
      </c>
      <c r="B50" s="42"/>
      <c r="C50" s="42"/>
      <c r="D50" s="42"/>
      <c r="E50" s="42"/>
      <c r="F50" s="42"/>
      <c r="G50" s="2"/>
      <c r="H50" s="23"/>
    </row>
    <row r="51" spans="1:8" s="1" customFormat="1" ht="13.5" thickBot="1" x14ac:dyDescent="0.25">
      <c r="A51" s="38" t="s">
        <v>103</v>
      </c>
      <c r="B51" s="39">
        <v>5766125</v>
      </c>
      <c r="C51" s="40">
        <v>0.32</v>
      </c>
      <c r="D51" s="39">
        <v>1819838</v>
      </c>
      <c r="E51" s="40">
        <v>0.09</v>
      </c>
      <c r="F51" s="39">
        <v>9221334</v>
      </c>
      <c r="G51" s="2"/>
      <c r="H51" s="23"/>
    </row>
    <row r="52" spans="1:8" s="1" customFormat="1" ht="13.5" thickBot="1" x14ac:dyDescent="0.25">
      <c r="A52" s="38" t="s">
        <v>105</v>
      </c>
      <c r="B52" s="39">
        <v>248085</v>
      </c>
      <c r="C52" s="40">
        <v>0.57999999999999996</v>
      </c>
      <c r="D52" s="39">
        <v>144402</v>
      </c>
      <c r="E52" s="40">
        <v>0.43</v>
      </c>
      <c r="F52" s="39">
        <v>528128</v>
      </c>
      <c r="G52" s="2"/>
      <c r="H52" s="23"/>
    </row>
    <row r="53" spans="1:8" s="1" customFormat="1" ht="13.5" thickBot="1" x14ac:dyDescent="0.25">
      <c r="A53" s="38" t="s">
        <v>88</v>
      </c>
      <c r="B53" s="39">
        <v>172120</v>
      </c>
      <c r="C53" s="40">
        <v>1.5</v>
      </c>
      <c r="D53" s="39">
        <v>257324</v>
      </c>
      <c r="E53" s="40" t="s">
        <v>289</v>
      </c>
      <c r="F53" s="39">
        <v>105702</v>
      </c>
      <c r="G53" s="2"/>
      <c r="H53" s="23"/>
    </row>
    <row r="54" spans="1:8" s="1" customFormat="1" ht="13.5" thickBot="1" x14ac:dyDescent="0.25">
      <c r="A54" s="43" t="s">
        <v>67</v>
      </c>
      <c r="B54" s="43">
        <f>SUM(B51:B53)</f>
        <v>6186330</v>
      </c>
      <c r="C54" s="43"/>
      <c r="D54" s="43">
        <f>SUM(D51:D53)</f>
        <v>2221564</v>
      </c>
      <c r="E54" s="43"/>
      <c r="F54" s="43">
        <f>SUM(F51:F53)</f>
        <v>9855164</v>
      </c>
      <c r="G54" s="2"/>
      <c r="H54" s="23"/>
    </row>
    <row r="55" spans="1:8" s="1" customFormat="1" x14ac:dyDescent="0.2">
      <c r="A55" s="42" t="s">
        <v>89</v>
      </c>
      <c r="B55" s="42"/>
      <c r="C55" s="42"/>
      <c r="D55" s="42"/>
      <c r="E55" s="42"/>
      <c r="F55" s="42"/>
      <c r="G55" s="2"/>
      <c r="H55" s="23"/>
    </row>
    <row r="56" spans="1:8" s="1" customFormat="1" ht="13.5" thickBot="1" x14ac:dyDescent="0.25">
      <c r="A56" s="38" t="s">
        <v>91</v>
      </c>
      <c r="B56" s="39">
        <v>175210</v>
      </c>
      <c r="C56" s="40">
        <v>0.15</v>
      </c>
      <c r="D56" s="39">
        <v>26029</v>
      </c>
      <c r="E56" s="40">
        <v>4.58</v>
      </c>
      <c r="F56" s="39">
        <v>802318</v>
      </c>
      <c r="G56" s="2"/>
      <c r="H56" s="23"/>
    </row>
    <row r="57" spans="1:8" s="1" customFormat="1" ht="13.5" thickBot="1" x14ac:dyDescent="0.25">
      <c r="A57" s="38" t="s">
        <v>170</v>
      </c>
      <c r="B57" s="39">
        <v>4554</v>
      </c>
      <c r="C57" s="40">
        <v>0.04</v>
      </c>
      <c r="D57" s="39">
        <v>162</v>
      </c>
      <c r="E57" s="40">
        <v>0.39</v>
      </c>
      <c r="F57" s="39">
        <v>1776</v>
      </c>
      <c r="G57" s="2"/>
      <c r="H57" s="23"/>
    </row>
    <row r="58" spans="1:8" s="1" customFormat="1" ht="13.5" thickBot="1" x14ac:dyDescent="0.25">
      <c r="A58" s="38" t="s">
        <v>132</v>
      </c>
      <c r="B58" s="39">
        <v>111707</v>
      </c>
      <c r="C58" s="40">
        <v>0.03</v>
      </c>
      <c r="D58" s="39">
        <v>3284</v>
      </c>
      <c r="E58" s="40">
        <v>1.1599999999999999</v>
      </c>
      <c r="F58" s="39">
        <v>129727</v>
      </c>
      <c r="G58" s="2"/>
      <c r="H58" s="23"/>
    </row>
    <row r="59" spans="1:8" s="1" customFormat="1" ht="13.5" thickBot="1" x14ac:dyDescent="0.25">
      <c r="A59" s="38" t="s">
        <v>102</v>
      </c>
      <c r="B59" s="39">
        <v>684345</v>
      </c>
      <c r="C59" s="40">
        <v>0.02</v>
      </c>
      <c r="D59" s="39">
        <v>12486</v>
      </c>
      <c r="E59" s="40">
        <v>0.3</v>
      </c>
      <c r="F59" s="39">
        <v>203627</v>
      </c>
      <c r="G59" s="2"/>
      <c r="H59" s="23"/>
    </row>
    <row r="60" spans="1:8" s="1" customFormat="1" ht="13.5" thickBot="1" x14ac:dyDescent="0.25">
      <c r="A60" s="38" t="s">
        <v>92</v>
      </c>
      <c r="B60" s="39">
        <v>290795</v>
      </c>
      <c r="C60" s="40">
        <v>0.28999999999999998</v>
      </c>
      <c r="D60" s="39">
        <v>85235</v>
      </c>
      <c r="E60" s="40">
        <v>0.55000000000000004</v>
      </c>
      <c r="F60" s="39">
        <v>158612</v>
      </c>
      <c r="G60" s="2"/>
      <c r="H60" s="23"/>
    </row>
    <row r="61" spans="1:8" s="1" customFormat="1" ht="13.5" thickBot="1" x14ac:dyDescent="0.25">
      <c r="A61" s="38" t="s">
        <v>93</v>
      </c>
      <c r="B61" s="39">
        <v>184175</v>
      </c>
      <c r="C61" s="40">
        <v>0</v>
      </c>
      <c r="D61" s="39">
        <v>545</v>
      </c>
      <c r="E61" s="40">
        <v>0.26</v>
      </c>
      <c r="F61" s="39">
        <v>48482</v>
      </c>
      <c r="G61" s="2"/>
      <c r="H61" s="23"/>
    </row>
    <row r="62" spans="1:8" s="1" customFormat="1" ht="13.5" thickBot="1" x14ac:dyDescent="0.25">
      <c r="A62" s="38" t="s">
        <v>94</v>
      </c>
      <c r="B62" s="39">
        <v>47548</v>
      </c>
      <c r="C62" s="40">
        <v>0.42</v>
      </c>
      <c r="D62" s="39">
        <v>20088</v>
      </c>
      <c r="E62" s="40">
        <v>0.57999999999999996</v>
      </c>
      <c r="F62" s="39">
        <v>27650</v>
      </c>
      <c r="G62" s="2"/>
      <c r="H62" s="23"/>
    </row>
    <row r="63" spans="1:8" s="1" customFormat="1" ht="13.5" thickBot="1" x14ac:dyDescent="0.25">
      <c r="A63" s="38" t="s">
        <v>90</v>
      </c>
      <c r="B63" s="39">
        <v>3349969</v>
      </c>
      <c r="C63" s="40">
        <v>0.13</v>
      </c>
      <c r="D63" s="39">
        <v>433965</v>
      </c>
      <c r="E63" s="40">
        <v>0.83</v>
      </c>
      <c r="F63" s="39">
        <v>2795448</v>
      </c>
      <c r="G63" s="2"/>
      <c r="H63" s="23"/>
    </row>
    <row r="64" spans="1:8" s="1" customFormat="1" ht="13.5" thickBot="1" x14ac:dyDescent="0.25">
      <c r="A64" s="38" t="s">
        <v>107</v>
      </c>
      <c r="B64" s="39">
        <v>2205825</v>
      </c>
      <c r="C64" s="40">
        <v>0.18</v>
      </c>
      <c r="D64" s="39">
        <v>388118</v>
      </c>
      <c r="E64" s="40">
        <v>3.2</v>
      </c>
      <c r="F64" s="39">
        <v>7053858</v>
      </c>
      <c r="G64" s="2"/>
      <c r="H64" s="23"/>
    </row>
    <row r="65" spans="1:8" s="1" customFormat="1" ht="13.5" thickBot="1" x14ac:dyDescent="0.25">
      <c r="A65" s="38" t="s">
        <v>95</v>
      </c>
      <c r="B65" s="39">
        <v>16625</v>
      </c>
      <c r="C65" s="40">
        <v>0.04</v>
      </c>
      <c r="D65" s="39">
        <v>599</v>
      </c>
      <c r="E65" s="40">
        <v>0.01</v>
      </c>
      <c r="F65" s="39">
        <v>160</v>
      </c>
      <c r="G65" s="2"/>
      <c r="H65" s="23"/>
    </row>
    <row r="66" spans="1:8" s="1" customFormat="1" ht="13.5" thickBot="1" x14ac:dyDescent="0.25">
      <c r="A66" s="38" t="s">
        <v>290</v>
      </c>
      <c r="B66" s="39">
        <v>70958</v>
      </c>
      <c r="C66" s="40">
        <v>0.25</v>
      </c>
      <c r="D66" s="39">
        <v>17777</v>
      </c>
      <c r="E66" s="40">
        <v>0.37</v>
      </c>
      <c r="F66" s="39">
        <v>26376</v>
      </c>
      <c r="G66" s="2"/>
      <c r="H66" s="23"/>
    </row>
    <row r="67" spans="1:8" s="1" customFormat="1" ht="13.5" thickBot="1" x14ac:dyDescent="0.25">
      <c r="A67" s="38" t="s">
        <v>96</v>
      </c>
      <c r="B67" s="39">
        <v>5041910</v>
      </c>
      <c r="C67" s="40">
        <v>0.01</v>
      </c>
      <c r="D67" s="39">
        <v>69470</v>
      </c>
      <c r="E67" s="40">
        <v>0.47</v>
      </c>
      <c r="F67" s="39">
        <v>2373336</v>
      </c>
      <c r="H67" s="23"/>
    </row>
    <row r="68" spans="1:8" s="1" customFormat="1" ht="13.5" thickBot="1" x14ac:dyDescent="0.25">
      <c r="A68" s="43" t="s">
        <v>291</v>
      </c>
      <c r="B68" s="41">
        <v>12183621</v>
      </c>
      <c r="C68" s="41"/>
      <c r="D68" s="41">
        <v>1057758</v>
      </c>
      <c r="E68" s="41"/>
      <c r="F68" s="41">
        <v>13621369</v>
      </c>
      <c r="G68" s="4"/>
      <c r="H68" s="23"/>
    </row>
    <row r="69" spans="1:8" s="1" customFormat="1" x14ac:dyDescent="0.2">
      <c r="A69" s="33" t="s">
        <v>2</v>
      </c>
      <c r="B69" s="34">
        <f>B49+B54+B68</f>
        <v>19111395</v>
      </c>
      <c r="C69" s="33"/>
      <c r="D69" s="34">
        <f>D49+D54+D68</f>
        <v>13350584</v>
      </c>
      <c r="E69" s="33"/>
      <c r="F69" s="34">
        <f>F49+F54+F68</f>
        <v>43935469</v>
      </c>
      <c r="H69" s="23"/>
    </row>
    <row r="70" spans="1:8" x14ac:dyDescent="0.2">
      <c r="G70" s="1"/>
    </row>
    <row r="71" spans="1:8" x14ac:dyDescent="0.2">
      <c r="G71" s="1"/>
    </row>
    <row r="72" spans="1:8" s="1" customFormat="1" ht="28.9" customHeight="1" x14ac:dyDescent="0.2">
      <c r="A72" s="44" t="s">
        <v>292</v>
      </c>
      <c r="B72" s="44" t="s">
        <v>293</v>
      </c>
      <c r="C72" s="44" t="s">
        <v>294</v>
      </c>
      <c r="D72" s="44" t="s">
        <v>295</v>
      </c>
      <c r="E72" s="44" t="s">
        <v>129</v>
      </c>
    </row>
    <row r="73" spans="1:8" s="1" customFormat="1" ht="19.899999999999999" customHeight="1" thickBot="1" x14ac:dyDescent="0.25">
      <c r="A73" s="38" t="s">
        <v>14</v>
      </c>
      <c r="B73" s="45">
        <v>141318.02000000002</v>
      </c>
      <c r="C73" s="45">
        <v>3460188</v>
      </c>
      <c r="D73" s="45">
        <v>1278467</v>
      </c>
      <c r="E73" s="45">
        <v>4879973.0199999996</v>
      </c>
    </row>
    <row r="74" spans="1:8" s="1" customFormat="1" ht="13.15" customHeight="1" thickBot="1" x14ac:dyDescent="0.25">
      <c r="A74" s="38" t="s">
        <v>8</v>
      </c>
      <c r="B74" s="45">
        <v>70855</v>
      </c>
      <c r="C74" s="45">
        <v>602888</v>
      </c>
      <c r="D74" s="45">
        <v>988716</v>
      </c>
      <c r="E74" s="45">
        <v>1662459</v>
      </c>
    </row>
    <row r="75" spans="1:8" s="1" customFormat="1" ht="13.5" thickBot="1" x14ac:dyDescent="0.25">
      <c r="A75" s="38" t="s">
        <v>296</v>
      </c>
      <c r="B75" s="45">
        <v>9257</v>
      </c>
      <c r="C75" s="45">
        <v>11562</v>
      </c>
      <c r="D75" s="45">
        <v>351</v>
      </c>
      <c r="E75" s="45">
        <v>21170</v>
      </c>
    </row>
    <row r="76" spans="1:8" s="1" customFormat="1" ht="13.5" thickBot="1" x14ac:dyDescent="0.25">
      <c r="A76" s="38" t="s">
        <v>297</v>
      </c>
      <c r="B76" s="45">
        <v>7157</v>
      </c>
      <c r="C76" s="45">
        <v>1662152</v>
      </c>
      <c r="D76" s="45">
        <v>29944</v>
      </c>
      <c r="E76" s="45">
        <v>1699253</v>
      </c>
    </row>
    <row r="77" spans="1:8" s="1" customFormat="1" ht="13.5" thickBot="1" x14ac:dyDescent="0.25">
      <c r="A77" s="38" t="s">
        <v>298</v>
      </c>
      <c r="B77" s="45">
        <v>56225</v>
      </c>
      <c r="C77" s="45">
        <v>1038441</v>
      </c>
      <c r="D77" s="45">
        <v>461994</v>
      </c>
      <c r="E77" s="45">
        <v>1556660</v>
      </c>
    </row>
    <row r="78" spans="1:8" s="1" customFormat="1" ht="13.5" thickBot="1" x14ac:dyDescent="0.25">
      <c r="A78" s="38" t="s">
        <v>5</v>
      </c>
      <c r="B78" s="45">
        <v>3229</v>
      </c>
      <c r="C78" s="45">
        <v>2931</v>
      </c>
      <c r="D78" s="45">
        <v>1015</v>
      </c>
      <c r="E78" s="45">
        <v>7175</v>
      </c>
    </row>
    <row r="79" spans="1:8" s="1" customFormat="1" ht="13.5" thickBot="1" x14ac:dyDescent="0.25">
      <c r="A79" s="38" t="s">
        <v>10</v>
      </c>
      <c r="B79" s="45">
        <v>99307</v>
      </c>
      <c r="C79" s="45">
        <v>873003</v>
      </c>
      <c r="D79" s="45">
        <v>364982</v>
      </c>
      <c r="E79" s="45">
        <v>1337292</v>
      </c>
    </row>
    <row r="80" spans="1:8" s="1" customFormat="1" ht="13.5" thickBot="1" x14ac:dyDescent="0.25">
      <c r="A80" s="38" t="s">
        <v>299</v>
      </c>
      <c r="B80" s="45">
        <v>185236</v>
      </c>
      <c r="C80" s="45">
        <v>2241376</v>
      </c>
      <c r="D80" s="45">
        <v>1754418</v>
      </c>
      <c r="E80" s="45">
        <v>4181030</v>
      </c>
    </row>
    <row r="81" spans="1:15" s="1" customFormat="1" ht="13.5" thickBot="1" x14ac:dyDescent="0.25">
      <c r="A81" s="38" t="s">
        <v>9</v>
      </c>
      <c r="B81" s="45">
        <v>89359</v>
      </c>
      <c r="C81" s="45">
        <v>957627</v>
      </c>
      <c r="D81" s="45">
        <v>358800</v>
      </c>
      <c r="E81" s="45">
        <v>1405786</v>
      </c>
    </row>
    <row r="82" spans="1:15" s="1" customFormat="1" ht="13.5" thickBot="1" x14ac:dyDescent="0.25">
      <c r="A82" s="38" t="s">
        <v>4</v>
      </c>
      <c r="B82" s="45">
        <v>21486</v>
      </c>
      <c r="C82" s="45">
        <v>110754</v>
      </c>
      <c r="D82" s="45">
        <v>89576</v>
      </c>
      <c r="E82" s="45">
        <v>221816</v>
      </c>
    </row>
    <row r="83" spans="1:15" s="1" customFormat="1" ht="13.5" thickBot="1" x14ac:dyDescent="0.25">
      <c r="A83" s="38" t="s">
        <v>7</v>
      </c>
      <c r="B83" s="45">
        <v>6245</v>
      </c>
      <c r="C83" s="45">
        <v>125297</v>
      </c>
      <c r="D83" s="45">
        <v>117255</v>
      </c>
      <c r="E83" s="45">
        <v>248797</v>
      </c>
    </row>
    <row r="84" spans="1:15" s="1" customFormat="1" ht="13.5" thickBot="1" x14ac:dyDescent="0.25">
      <c r="A84" s="38" t="s">
        <v>300</v>
      </c>
      <c r="B84" s="45">
        <v>12483</v>
      </c>
      <c r="C84" s="45">
        <v>523003</v>
      </c>
      <c r="D84" s="45">
        <v>425923</v>
      </c>
      <c r="E84" s="45">
        <v>961409</v>
      </c>
    </row>
    <row r="85" spans="1:15" s="1" customFormat="1" ht="13.5" thickBot="1" x14ac:dyDescent="0.25">
      <c r="A85" s="38" t="s">
        <v>301</v>
      </c>
      <c r="B85" s="45">
        <v>14442</v>
      </c>
      <c r="C85" s="45">
        <v>175466</v>
      </c>
      <c r="D85" s="45">
        <v>167941</v>
      </c>
      <c r="E85" s="45">
        <v>357849</v>
      </c>
    </row>
    <row r="86" spans="1:15" s="1" customFormat="1" ht="13.5" thickBot="1" x14ac:dyDescent="0.25">
      <c r="A86" s="38" t="s">
        <v>302</v>
      </c>
      <c r="B86" s="45">
        <v>13080</v>
      </c>
      <c r="C86" s="45">
        <v>313545</v>
      </c>
      <c r="D86" s="45">
        <v>140231</v>
      </c>
      <c r="E86" s="45">
        <v>466856</v>
      </c>
    </row>
    <row r="87" spans="1:15" s="1" customFormat="1" ht="13.5" thickBot="1" x14ac:dyDescent="0.25">
      <c r="A87" s="38" t="s">
        <v>6</v>
      </c>
      <c r="B87" s="45">
        <v>11765</v>
      </c>
      <c r="C87" s="45">
        <v>85388</v>
      </c>
      <c r="D87" s="45">
        <v>6717</v>
      </c>
      <c r="E87" s="45">
        <v>103870</v>
      </c>
      <c r="G87" s="4"/>
    </row>
    <row r="88" spans="1:15" s="1" customFormat="1" x14ac:dyDescent="0.2">
      <c r="A88" s="33" t="s">
        <v>2</v>
      </c>
      <c r="B88" s="34">
        <f>SUM(B73:B87)</f>
        <v>741444.02</v>
      </c>
      <c r="C88" s="46">
        <f>SUM(C73:C87)</f>
        <v>12183621</v>
      </c>
      <c r="D88" s="34">
        <f>SUM(D73:D87)</f>
        <v>6186330</v>
      </c>
      <c r="E88" s="46">
        <f>SUM(E73:E87)</f>
        <v>19111395.02</v>
      </c>
      <c r="G88"/>
    </row>
    <row r="91" spans="1:15" customFormat="1" ht="15" x14ac:dyDescent="0.2">
      <c r="A91" s="53" t="s">
        <v>306</v>
      </c>
      <c r="B91" s="52"/>
      <c r="C91" s="4"/>
      <c r="D91" s="4"/>
      <c r="E91" s="4"/>
      <c r="F91" s="4"/>
      <c r="G91" s="4"/>
      <c r="H91" s="4"/>
      <c r="I91" s="1"/>
      <c r="J91" s="1"/>
      <c r="K91" s="1"/>
      <c r="L91" s="1"/>
      <c r="M91" s="1"/>
      <c r="N91" s="1"/>
      <c r="O91" s="1"/>
    </row>
    <row r="92" spans="1:15" customFormat="1" x14ac:dyDescent="0.2">
      <c r="A92" s="4"/>
      <c r="B92" s="4"/>
      <c r="C92" s="4"/>
      <c r="D92" s="4"/>
      <c r="E92" s="4"/>
      <c r="F92" s="4"/>
      <c r="G92" s="4"/>
      <c r="H92" s="4"/>
      <c r="I92" s="1"/>
      <c r="J92" s="1"/>
      <c r="K92" s="1"/>
      <c r="L92" s="1"/>
      <c r="M92" s="1"/>
      <c r="N92" s="1"/>
      <c r="O92" s="1"/>
    </row>
    <row r="93" spans="1:15" customFormat="1" ht="24.75" customHeight="1" thickBot="1" x14ac:dyDescent="0.25">
      <c r="A93" s="78" t="s">
        <v>22</v>
      </c>
      <c r="B93" s="44" t="s">
        <v>97</v>
      </c>
      <c r="C93" s="44" t="s">
        <v>98</v>
      </c>
      <c r="D93" s="91" t="s">
        <v>99</v>
      </c>
      <c r="E93" s="4"/>
      <c r="F93" s="4"/>
      <c r="G93" s="4"/>
      <c r="H93" s="4"/>
      <c r="I93" s="1"/>
      <c r="J93" s="1"/>
      <c r="K93" s="1"/>
      <c r="L93" s="1"/>
      <c r="M93" s="1"/>
      <c r="N93" s="1"/>
      <c r="O93" s="1"/>
    </row>
    <row r="94" spans="1:15" customFormat="1" ht="22.5" x14ac:dyDescent="0.2">
      <c r="A94" s="78"/>
      <c r="B94" s="48" t="s">
        <v>100</v>
      </c>
      <c r="C94" s="49" t="s">
        <v>100</v>
      </c>
      <c r="D94" s="91"/>
      <c r="E94" s="4"/>
      <c r="F94" s="4"/>
      <c r="G94" s="4"/>
      <c r="H94" s="4"/>
      <c r="I94" s="1"/>
      <c r="J94" s="1"/>
      <c r="K94" s="1"/>
      <c r="L94" s="1"/>
      <c r="M94" s="1"/>
      <c r="N94" s="1"/>
      <c r="O94" s="1"/>
    </row>
    <row r="95" spans="1:15" customFormat="1" ht="13.5" customHeight="1" x14ac:dyDescent="0.2">
      <c r="A95" s="42" t="s">
        <v>57</v>
      </c>
      <c r="B95" s="42"/>
      <c r="C95" s="42"/>
      <c r="D95" s="42"/>
      <c r="E95" s="4"/>
      <c r="F95" s="4"/>
      <c r="G95" s="4"/>
      <c r="H95" s="4"/>
      <c r="I95" s="1"/>
      <c r="J95" s="1"/>
      <c r="K95" s="1"/>
      <c r="L95" s="1"/>
      <c r="M95" s="1"/>
      <c r="N95" s="1"/>
      <c r="O95" s="1"/>
    </row>
    <row r="96" spans="1:15" customFormat="1" ht="13.5" customHeight="1" thickBot="1" x14ac:dyDescent="0.25">
      <c r="A96" s="38" t="s">
        <v>111</v>
      </c>
      <c r="B96" s="45"/>
      <c r="C96" s="45">
        <v>31</v>
      </c>
      <c r="D96" s="45">
        <v>31</v>
      </c>
      <c r="E96" s="4"/>
      <c r="F96" s="4"/>
      <c r="G96" s="4"/>
      <c r="H96" s="4"/>
      <c r="I96" s="1"/>
      <c r="J96" s="1"/>
      <c r="K96" s="1"/>
      <c r="L96" s="1"/>
      <c r="M96" s="1"/>
      <c r="N96" s="1"/>
      <c r="O96" s="1"/>
    </row>
    <row r="97" spans="1:15" customFormat="1" ht="13.5" customHeight="1" thickBot="1" x14ac:dyDescent="0.25">
      <c r="A97" s="38" t="s">
        <v>101</v>
      </c>
      <c r="B97" s="45">
        <v>110</v>
      </c>
      <c r="C97" s="45">
        <v>838</v>
      </c>
      <c r="D97" s="45">
        <v>948</v>
      </c>
      <c r="E97" s="4"/>
      <c r="F97" s="4"/>
      <c r="G97" s="4"/>
      <c r="H97" s="4"/>
      <c r="I97" s="1"/>
      <c r="J97" s="1"/>
      <c r="K97" s="1"/>
      <c r="L97" s="1"/>
      <c r="M97" s="1"/>
      <c r="N97" s="1"/>
      <c r="O97" s="1"/>
    </row>
    <row r="98" spans="1:15" customFormat="1" ht="13.5" thickBot="1" x14ac:dyDescent="0.25">
      <c r="A98" s="38" t="s">
        <v>76</v>
      </c>
      <c r="B98" s="45"/>
      <c r="C98" s="45">
        <v>115</v>
      </c>
      <c r="D98" s="45">
        <v>115</v>
      </c>
      <c r="E98" s="4"/>
      <c r="F98" s="4"/>
      <c r="G98" s="4"/>
      <c r="H98" s="4"/>
      <c r="I98" s="1"/>
      <c r="J98" s="1"/>
      <c r="K98" s="1"/>
      <c r="L98" s="1"/>
      <c r="M98" s="1"/>
      <c r="N98" s="1"/>
      <c r="O98" s="1"/>
    </row>
    <row r="99" spans="1:15" customFormat="1" ht="13.5" thickBot="1" x14ac:dyDescent="0.25">
      <c r="A99" s="38" t="s">
        <v>78</v>
      </c>
      <c r="B99" s="45"/>
      <c r="C99" s="45">
        <v>352</v>
      </c>
      <c r="D99" s="45">
        <v>352</v>
      </c>
      <c r="E99" s="4"/>
      <c r="F99" s="4"/>
      <c r="G99" s="4"/>
      <c r="H99" s="4"/>
      <c r="I99" s="1"/>
      <c r="J99" s="1"/>
      <c r="K99" s="1"/>
      <c r="L99" s="1"/>
      <c r="M99" s="1"/>
      <c r="N99" s="1"/>
      <c r="O99" s="1"/>
    </row>
    <row r="100" spans="1:15" customFormat="1" ht="13.5" thickBot="1" x14ac:dyDescent="0.25">
      <c r="A100" s="38" t="s">
        <v>104</v>
      </c>
      <c r="B100" s="45"/>
      <c r="C100" s="45">
        <v>298</v>
      </c>
      <c r="D100" s="45">
        <v>298</v>
      </c>
      <c r="E100" s="4"/>
      <c r="F100" s="4"/>
      <c r="G100" s="4"/>
      <c r="H100" s="4"/>
      <c r="I100" s="1"/>
      <c r="J100" s="1"/>
      <c r="K100" s="1"/>
      <c r="L100" s="1"/>
      <c r="M100" s="1"/>
      <c r="N100" s="1"/>
      <c r="O100" s="1"/>
    </row>
    <row r="101" spans="1:15" customFormat="1" ht="13.5" thickBot="1" x14ac:dyDescent="0.25">
      <c r="A101" s="38" t="s">
        <v>81</v>
      </c>
      <c r="B101" s="45"/>
      <c r="C101" s="45">
        <v>221</v>
      </c>
      <c r="D101" s="45">
        <v>221</v>
      </c>
      <c r="E101" s="4"/>
      <c r="F101" s="4"/>
      <c r="G101" s="4"/>
      <c r="H101" s="4"/>
      <c r="I101" s="1"/>
      <c r="J101" s="1"/>
      <c r="K101" s="1"/>
      <c r="L101" s="1"/>
      <c r="M101" s="1"/>
      <c r="N101" s="1"/>
      <c r="O101" s="1"/>
    </row>
    <row r="102" spans="1:15" customFormat="1" x14ac:dyDescent="0.2">
      <c r="A102" s="42" t="s">
        <v>247</v>
      </c>
      <c r="B102" s="42"/>
      <c r="C102" s="42"/>
      <c r="D102" s="42"/>
      <c r="E102" s="4"/>
      <c r="F102" s="4"/>
      <c r="G102" s="4"/>
      <c r="H102" s="4"/>
      <c r="I102" s="1"/>
      <c r="J102" s="1"/>
      <c r="K102" s="1"/>
      <c r="L102" s="1"/>
      <c r="M102" s="1"/>
      <c r="N102" s="1"/>
      <c r="O102" s="1"/>
    </row>
    <row r="103" spans="1:15" customFormat="1" ht="13.5" thickBot="1" x14ac:dyDescent="0.25">
      <c r="A103" s="38" t="s">
        <v>103</v>
      </c>
      <c r="B103" s="45">
        <v>15237</v>
      </c>
      <c r="C103" s="45">
        <v>129448</v>
      </c>
      <c r="D103" s="45">
        <v>144685</v>
      </c>
      <c r="E103" s="4"/>
      <c r="F103" s="4"/>
      <c r="G103" s="4"/>
      <c r="H103" s="4"/>
      <c r="I103" s="1"/>
      <c r="J103" s="1"/>
      <c r="K103" s="1"/>
      <c r="L103" s="1"/>
      <c r="M103" s="1"/>
      <c r="N103" s="1"/>
      <c r="O103" s="1"/>
    </row>
    <row r="104" spans="1:15" customFormat="1" ht="13.5" thickBot="1" x14ac:dyDescent="0.25">
      <c r="A104" s="38" t="s">
        <v>105</v>
      </c>
      <c r="B104" s="45">
        <v>385</v>
      </c>
      <c r="C104" s="45">
        <v>73</v>
      </c>
      <c r="D104" s="45">
        <v>458</v>
      </c>
      <c r="E104" s="4"/>
      <c r="F104" s="4"/>
      <c r="G104" s="4"/>
      <c r="H104" s="4"/>
      <c r="I104" s="1"/>
      <c r="J104" s="1"/>
      <c r="K104" s="1"/>
      <c r="L104" s="1"/>
      <c r="M104" s="1"/>
      <c r="N104" s="1"/>
      <c r="O104" s="1"/>
    </row>
    <row r="105" spans="1:15" customFormat="1" ht="13.5" thickBot="1" x14ac:dyDescent="0.25">
      <c r="A105" s="38" t="s">
        <v>91</v>
      </c>
      <c r="B105" s="45"/>
      <c r="C105" s="45">
        <v>42030</v>
      </c>
      <c r="D105" s="45">
        <v>42030</v>
      </c>
      <c r="E105" s="4"/>
      <c r="F105" s="4"/>
      <c r="G105" s="4"/>
      <c r="H105" s="4"/>
      <c r="I105" s="1"/>
      <c r="J105" s="1"/>
      <c r="K105" s="1"/>
      <c r="L105" s="1"/>
      <c r="M105" s="1"/>
      <c r="N105" s="1"/>
      <c r="O105" s="1"/>
    </row>
    <row r="106" spans="1:15" customFormat="1" ht="13.5" thickBot="1" x14ac:dyDescent="0.25">
      <c r="A106" s="38" t="s">
        <v>102</v>
      </c>
      <c r="B106" s="45">
        <v>100</v>
      </c>
      <c r="C106" s="45">
        <v>25270</v>
      </c>
      <c r="D106" s="45">
        <v>25370</v>
      </c>
      <c r="E106" s="4"/>
      <c r="F106" s="4"/>
      <c r="G106" s="4"/>
      <c r="H106" s="4"/>
      <c r="I106" s="1"/>
      <c r="J106" s="1"/>
      <c r="K106" s="1"/>
      <c r="L106" s="1"/>
      <c r="M106" s="1"/>
      <c r="N106" s="1"/>
      <c r="O106" s="1"/>
    </row>
    <row r="107" spans="1:15" customFormat="1" ht="13.5" thickBot="1" x14ac:dyDescent="0.25">
      <c r="A107" s="38" t="s">
        <v>94</v>
      </c>
      <c r="B107" s="45">
        <v>19898</v>
      </c>
      <c r="C107" s="45">
        <v>80783</v>
      </c>
      <c r="D107" s="45">
        <v>100681</v>
      </c>
      <c r="E107" s="4"/>
      <c r="F107" s="4"/>
      <c r="G107" s="4"/>
      <c r="H107" s="4"/>
      <c r="I107" s="1"/>
      <c r="J107" s="1"/>
      <c r="K107" s="1"/>
      <c r="L107" s="1"/>
      <c r="M107" s="1"/>
      <c r="N107" s="1"/>
      <c r="O107" s="1"/>
    </row>
    <row r="108" spans="1:15" ht="13.5" thickBot="1" x14ac:dyDescent="0.25">
      <c r="A108" s="38" t="s">
        <v>173</v>
      </c>
      <c r="B108" s="45"/>
      <c r="C108" s="45">
        <v>120</v>
      </c>
      <c r="D108" s="45">
        <v>120</v>
      </c>
    </row>
    <row r="109" spans="1:15" ht="13.5" thickBot="1" x14ac:dyDescent="0.25">
      <c r="A109" s="38" t="s">
        <v>90</v>
      </c>
      <c r="B109" s="45"/>
      <c r="C109" s="45">
        <v>61472</v>
      </c>
      <c r="D109" s="45">
        <v>61472</v>
      </c>
    </row>
    <row r="110" spans="1:15" ht="13.5" thickBot="1" x14ac:dyDescent="0.25">
      <c r="A110" s="38" t="s">
        <v>107</v>
      </c>
      <c r="B110" s="45">
        <v>138209</v>
      </c>
      <c r="C110" s="45">
        <v>3007264</v>
      </c>
      <c r="D110" s="45">
        <v>3145473</v>
      </c>
    </row>
    <row r="111" spans="1:15" x14ac:dyDescent="0.2">
      <c r="A111" s="33" t="s">
        <v>108</v>
      </c>
      <c r="B111" s="34">
        <f>SUM(B96:B110)</f>
        <v>173939</v>
      </c>
      <c r="C111" s="46">
        <f t="shared" ref="C111:D111" si="0">SUM(C96:C110)</f>
        <v>3348315</v>
      </c>
      <c r="D111" s="34">
        <f t="shared" si="0"/>
        <v>3522254</v>
      </c>
    </row>
    <row r="112" spans="1:15" x14ac:dyDescent="0.2">
      <c r="A112" s="8"/>
    </row>
    <row r="114" spans="1:15" customFormat="1" ht="15" x14ac:dyDescent="0.2">
      <c r="A114" s="53" t="s">
        <v>305</v>
      </c>
      <c r="B114" s="4"/>
      <c r="C114" s="4"/>
      <c r="D114" s="4"/>
      <c r="E114" s="4"/>
      <c r="F114" s="4"/>
      <c r="G114" s="4"/>
      <c r="H114" s="4"/>
      <c r="I114" s="1"/>
      <c r="J114" s="1"/>
      <c r="K114" s="1"/>
      <c r="L114" s="1"/>
      <c r="M114" s="1"/>
      <c r="N114" s="1"/>
      <c r="O114" s="1"/>
    </row>
    <row r="115" spans="1:15" customFormat="1" x14ac:dyDescent="0.2">
      <c r="A115" s="4"/>
      <c r="B115" s="4"/>
      <c r="C115" s="4"/>
      <c r="D115" s="4"/>
      <c r="E115" s="4"/>
      <c r="F115" s="4"/>
      <c r="G115" s="4"/>
      <c r="H115" s="4"/>
      <c r="I115" s="1"/>
      <c r="J115" s="1"/>
      <c r="K115" s="1"/>
      <c r="L115" s="1"/>
      <c r="M115" s="1"/>
      <c r="N115" s="1"/>
      <c r="O115" s="1"/>
    </row>
    <row r="116" spans="1:15" customFormat="1" x14ac:dyDescent="0.2">
      <c r="A116" s="44" t="s">
        <v>22</v>
      </c>
      <c r="B116" s="44" t="s">
        <v>110</v>
      </c>
      <c r="C116" s="4"/>
      <c r="D116" s="4"/>
      <c r="E116" s="4"/>
      <c r="F116" s="4"/>
      <c r="G116" s="4"/>
      <c r="H116" s="4"/>
      <c r="I116" s="1"/>
      <c r="J116" s="1"/>
      <c r="K116" s="1"/>
      <c r="L116" s="1"/>
      <c r="M116" s="1"/>
      <c r="N116" s="1"/>
      <c r="O116" s="1"/>
    </row>
    <row r="117" spans="1:15" customFormat="1" x14ac:dyDescent="0.2">
      <c r="A117" s="42" t="s">
        <v>57</v>
      </c>
      <c r="B117" s="42"/>
      <c r="C117" s="4"/>
      <c r="D117" s="4"/>
      <c r="E117" s="4"/>
      <c r="F117" s="4"/>
      <c r="G117" s="4"/>
      <c r="H117" s="4"/>
      <c r="I117" s="1"/>
      <c r="J117" s="1"/>
      <c r="K117" s="1"/>
      <c r="L117" s="1"/>
      <c r="M117" s="1"/>
      <c r="N117" s="1"/>
      <c r="O117" s="1"/>
    </row>
    <row r="118" spans="1:15" customFormat="1" ht="13.5" thickBot="1" x14ac:dyDescent="0.25">
      <c r="A118" s="38" t="s">
        <v>101</v>
      </c>
      <c r="B118" s="45">
        <v>1254</v>
      </c>
      <c r="C118" s="4"/>
      <c r="D118" s="4"/>
      <c r="E118" s="4"/>
      <c r="F118" s="4"/>
      <c r="G118" s="4"/>
      <c r="H118" s="4"/>
      <c r="I118" s="1"/>
      <c r="J118" s="1"/>
      <c r="K118" s="1"/>
      <c r="L118" s="1"/>
      <c r="M118" s="1"/>
      <c r="N118" s="1"/>
      <c r="O118" s="1"/>
    </row>
    <row r="119" spans="1:15" customFormat="1" ht="12.75" customHeight="1" thickBot="1" x14ac:dyDescent="0.25">
      <c r="A119" s="38" t="s">
        <v>78</v>
      </c>
      <c r="B119" s="45">
        <v>71</v>
      </c>
      <c r="C119" s="4"/>
      <c r="D119" s="4"/>
      <c r="E119" s="4"/>
      <c r="F119" s="4"/>
      <c r="G119" s="4"/>
      <c r="H119" s="4"/>
      <c r="I119" s="1"/>
      <c r="J119" s="1"/>
      <c r="K119" s="1"/>
      <c r="L119" s="1"/>
      <c r="M119" s="1"/>
      <c r="N119" s="1"/>
      <c r="O119" s="1"/>
    </row>
    <row r="120" spans="1:15" customFormat="1" ht="13.5" thickBot="1" x14ac:dyDescent="0.25">
      <c r="A120" s="38" t="s">
        <v>104</v>
      </c>
      <c r="B120" s="45">
        <v>467</v>
      </c>
      <c r="C120" s="4"/>
      <c r="D120" s="4"/>
      <c r="E120" s="4"/>
      <c r="F120" s="4"/>
      <c r="G120" s="4"/>
      <c r="H120" s="4"/>
      <c r="I120" s="1"/>
      <c r="J120" s="1"/>
      <c r="K120" s="1"/>
      <c r="L120" s="1"/>
      <c r="M120" s="1"/>
      <c r="N120" s="1"/>
      <c r="O120" s="1"/>
    </row>
    <row r="121" spans="1:15" customFormat="1" ht="12.75" customHeight="1" thickBot="1" x14ac:dyDescent="0.25">
      <c r="A121" s="38" t="s">
        <v>81</v>
      </c>
      <c r="B121" s="45">
        <v>149</v>
      </c>
      <c r="C121" s="4"/>
      <c r="D121" s="4"/>
      <c r="E121" s="4"/>
      <c r="F121" s="4"/>
      <c r="G121" s="4"/>
      <c r="H121" s="4"/>
      <c r="I121" s="1"/>
      <c r="J121" s="1"/>
      <c r="K121" s="1"/>
      <c r="L121" s="1"/>
      <c r="M121" s="1"/>
      <c r="N121" s="1"/>
      <c r="O121" s="1"/>
    </row>
    <row r="122" spans="1:15" customFormat="1" x14ac:dyDescent="0.2">
      <c r="A122" s="42" t="s">
        <v>247</v>
      </c>
      <c r="B122" s="42"/>
      <c r="C122" s="4"/>
      <c r="D122" s="4"/>
      <c r="E122" s="4"/>
      <c r="F122" s="4"/>
      <c r="G122" s="4"/>
      <c r="H122" s="4"/>
      <c r="I122" s="1"/>
      <c r="J122" s="1"/>
      <c r="K122" s="1"/>
      <c r="L122" s="1"/>
      <c r="M122" s="1"/>
      <c r="N122" s="1"/>
      <c r="O122" s="1"/>
    </row>
    <row r="123" spans="1:15" customFormat="1" ht="13.5" thickBot="1" x14ac:dyDescent="0.25">
      <c r="A123" s="38" t="s">
        <v>103</v>
      </c>
      <c r="B123" s="45">
        <v>34758</v>
      </c>
      <c r="C123" s="4"/>
      <c r="D123" s="4"/>
      <c r="E123" s="4"/>
      <c r="F123" s="4"/>
      <c r="G123" s="4"/>
      <c r="H123" s="4"/>
      <c r="I123" s="1"/>
      <c r="J123" s="1"/>
      <c r="K123" s="1"/>
      <c r="L123" s="1"/>
      <c r="M123" s="1"/>
      <c r="N123" s="1"/>
      <c r="O123" s="1"/>
    </row>
    <row r="124" spans="1:15" customFormat="1" ht="13.5" thickBot="1" x14ac:dyDescent="0.25">
      <c r="A124" s="38" t="s">
        <v>105</v>
      </c>
      <c r="B124" s="45">
        <v>185</v>
      </c>
      <c r="C124" s="4"/>
      <c r="D124" s="4"/>
      <c r="E124" s="4"/>
      <c r="F124" s="4"/>
      <c r="G124" s="4"/>
      <c r="H124" s="4"/>
      <c r="I124" s="1"/>
      <c r="J124" s="1"/>
      <c r="K124" s="1"/>
      <c r="L124" s="1"/>
      <c r="M124" s="1"/>
      <c r="N124" s="1"/>
      <c r="O124" s="1"/>
    </row>
    <row r="125" spans="1:15" customFormat="1" ht="13.5" thickBot="1" x14ac:dyDescent="0.25">
      <c r="A125" s="38" t="s">
        <v>91</v>
      </c>
      <c r="B125" s="45">
        <v>1190</v>
      </c>
      <c r="C125" s="4"/>
      <c r="D125" s="4"/>
      <c r="E125" s="4"/>
      <c r="F125" s="4"/>
      <c r="G125" s="4"/>
      <c r="H125" s="4"/>
      <c r="I125" s="1"/>
      <c r="J125" s="1"/>
      <c r="K125" s="1"/>
      <c r="L125" s="1"/>
      <c r="M125" s="1"/>
      <c r="N125" s="1"/>
      <c r="O125" s="1"/>
    </row>
    <row r="126" spans="1:15" s="3" customFormat="1" ht="12.75" customHeight="1" thickBot="1" x14ac:dyDescent="0.25">
      <c r="A126" s="38" t="s">
        <v>102</v>
      </c>
      <c r="B126" s="45">
        <v>17535</v>
      </c>
      <c r="C126" s="4"/>
      <c r="D126" s="4"/>
      <c r="E126" s="4"/>
      <c r="F126" s="4"/>
      <c r="G126" s="4"/>
      <c r="H126" s="4"/>
      <c r="I126" s="1"/>
      <c r="J126" s="1"/>
      <c r="K126" s="1"/>
      <c r="L126" s="1"/>
      <c r="M126" s="1"/>
      <c r="N126" s="1"/>
      <c r="O126" s="1"/>
    </row>
    <row r="127" spans="1:15" ht="13.5" thickBot="1" x14ac:dyDescent="0.25">
      <c r="A127" s="38" t="s">
        <v>94</v>
      </c>
      <c r="B127" s="45">
        <v>7539</v>
      </c>
    </row>
    <row r="128" spans="1:15" ht="13.5" thickBot="1" x14ac:dyDescent="0.25">
      <c r="A128" s="38" t="s">
        <v>90</v>
      </c>
      <c r="B128" s="45">
        <v>323297</v>
      </c>
    </row>
    <row r="129" spans="1:15" ht="13.5" thickBot="1" x14ac:dyDescent="0.25">
      <c r="A129" s="38" t="s">
        <v>107</v>
      </c>
      <c r="B129" s="45">
        <v>1730410</v>
      </c>
    </row>
    <row r="130" spans="1:15" x14ac:dyDescent="0.2">
      <c r="A130" s="33" t="s">
        <v>108</v>
      </c>
      <c r="B130" s="34">
        <f>SUM(B118:B129)</f>
        <v>2116855</v>
      </c>
    </row>
    <row r="131" spans="1:15" x14ac:dyDescent="0.2">
      <c r="A131" s="8"/>
    </row>
    <row r="133" spans="1:15" customFormat="1" ht="15" x14ac:dyDescent="0.25">
      <c r="A133" s="53" t="s">
        <v>307</v>
      </c>
      <c r="B133" s="50"/>
      <c r="C133" s="50"/>
      <c r="D133" s="47"/>
      <c r="E133" s="4"/>
      <c r="F133" s="4"/>
      <c r="G133" s="4"/>
      <c r="H133" s="4"/>
      <c r="I133" s="1"/>
      <c r="J133" s="1"/>
      <c r="K133" s="1"/>
      <c r="L133" s="1"/>
      <c r="M133" s="1"/>
      <c r="N133" s="1"/>
      <c r="O133" s="1"/>
    </row>
    <row r="134" spans="1:15" customFormat="1" x14ac:dyDescent="0.2">
      <c r="A134" s="4"/>
      <c r="B134" s="4"/>
      <c r="C134" s="4"/>
      <c r="D134" s="4"/>
      <c r="E134" s="4"/>
      <c r="F134" s="4"/>
      <c r="G134" s="4"/>
      <c r="H134" s="4"/>
      <c r="I134" s="1"/>
      <c r="J134" s="1"/>
      <c r="K134" s="1"/>
      <c r="L134" s="1"/>
      <c r="M134" s="1"/>
      <c r="N134" s="1"/>
      <c r="O134" s="1"/>
    </row>
    <row r="135" spans="1:15" customFormat="1" x14ac:dyDescent="0.2">
      <c r="A135" s="44" t="s">
        <v>114</v>
      </c>
      <c r="B135" s="44" t="s">
        <v>110</v>
      </c>
      <c r="C135" s="44" t="s">
        <v>126</v>
      </c>
      <c r="D135" s="4"/>
      <c r="E135" s="4"/>
      <c r="F135" s="4"/>
      <c r="G135" s="4"/>
      <c r="H135" s="4"/>
      <c r="I135" s="1"/>
      <c r="J135" s="1"/>
      <c r="K135" s="1"/>
      <c r="L135" s="1"/>
      <c r="M135" s="1"/>
      <c r="N135" s="1"/>
      <c r="O135" s="1"/>
    </row>
    <row r="136" spans="1:15" customFormat="1" ht="13.5" thickBot="1" x14ac:dyDescent="0.25">
      <c r="A136" s="38" t="s">
        <v>163</v>
      </c>
      <c r="B136" s="45">
        <v>164</v>
      </c>
      <c r="C136" s="51">
        <v>1649045</v>
      </c>
      <c r="D136" s="4"/>
      <c r="E136" s="4"/>
      <c r="F136" s="4"/>
      <c r="G136" s="4"/>
      <c r="H136" s="4"/>
      <c r="I136" s="1"/>
      <c r="J136" s="1"/>
      <c r="K136" s="1"/>
      <c r="L136" s="1"/>
      <c r="M136" s="1"/>
      <c r="N136" s="1"/>
      <c r="O136" s="1"/>
    </row>
    <row r="137" spans="1:15" customFormat="1" ht="13.5" thickBot="1" x14ac:dyDescent="0.25">
      <c r="A137" s="38" t="s">
        <v>224</v>
      </c>
      <c r="B137" s="45">
        <v>50</v>
      </c>
      <c r="C137" s="51">
        <v>661075</v>
      </c>
      <c r="D137" s="4"/>
      <c r="E137" s="4"/>
      <c r="F137" s="4"/>
      <c r="G137" s="4"/>
      <c r="H137" s="4"/>
      <c r="I137" s="1"/>
      <c r="J137" s="1"/>
      <c r="K137" s="1"/>
      <c r="L137" s="1"/>
      <c r="M137" s="1"/>
      <c r="N137" s="1"/>
      <c r="O137" s="1"/>
    </row>
    <row r="138" spans="1:15" customFormat="1" ht="13.5" thickBot="1" x14ac:dyDescent="0.25">
      <c r="A138" s="38" t="s">
        <v>159</v>
      </c>
      <c r="B138" s="45">
        <v>779</v>
      </c>
      <c r="C138" s="51">
        <v>2525715</v>
      </c>
      <c r="D138" s="4"/>
      <c r="E138" s="4"/>
      <c r="F138" s="4"/>
      <c r="G138" s="4"/>
      <c r="H138" s="4"/>
      <c r="I138" s="1"/>
      <c r="J138" s="1"/>
      <c r="K138" s="1"/>
      <c r="L138" s="1"/>
      <c r="M138" s="1"/>
      <c r="N138" s="1"/>
      <c r="O138" s="1"/>
    </row>
    <row r="139" spans="1:15" customFormat="1" ht="13.5" thickBot="1" x14ac:dyDescent="0.25">
      <c r="A139" s="38" t="s">
        <v>164</v>
      </c>
      <c r="B139" s="45">
        <v>124</v>
      </c>
      <c r="C139" s="51">
        <v>758029</v>
      </c>
      <c r="D139" s="4"/>
      <c r="E139" s="4"/>
      <c r="F139" s="4"/>
      <c r="G139" s="4"/>
      <c r="H139" s="4"/>
      <c r="I139" s="1"/>
      <c r="J139" s="1"/>
      <c r="K139" s="1"/>
      <c r="L139" s="1"/>
      <c r="M139" s="1"/>
      <c r="N139" s="1"/>
      <c r="O139" s="1"/>
    </row>
    <row r="140" spans="1:15" customFormat="1" ht="13.5" thickBot="1" x14ac:dyDescent="0.25">
      <c r="A140" s="38" t="s">
        <v>225</v>
      </c>
      <c r="B140" s="45">
        <v>686</v>
      </c>
      <c r="C140" s="51">
        <v>2528938</v>
      </c>
      <c r="D140" s="4"/>
      <c r="E140" s="4"/>
      <c r="F140" s="4"/>
      <c r="G140" s="4"/>
      <c r="H140" s="4"/>
      <c r="I140" s="1"/>
      <c r="J140" s="1"/>
      <c r="K140" s="1"/>
      <c r="L140" s="1"/>
      <c r="M140" s="1"/>
      <c r="N140" s="1"/>
      <c r="O140" s="1"/>
    </row>
    <row r="141" spans="1:15" customFormat="1" ht="13.5" thickBot="1" x14ac:dyDescent="0.25">
      <c r="A141" s="38" t="s">
        <v>176</v>
      </c>
      <c r="B141" s="45">
        <v>26340</v>
      </c>
      <c r="C141" s="51">
        <v>27667477</v>
      </c>
      <c r="D141" s="4"/>
      <c r="E141" s="4"/>
      <c r="F141" s="4"/>
      <c r="G141" s="4"/>
      <c r="H141" s="4"/>
      <c r="I141" s="1"/>
      <c r="J141" s="1"/>
      <c r="K141" s="1"/>
      <c r="L141" s="1"/>
      <c r="M141" s="1"/>
      <c r="N141" s="1"/>
      <c r="O141" s="1"/>
    </row>
    <row r="142" spans="1:15" customFormat="1" ht="13.5" thickBot="1" x14ac:dyDescent="0.25">
      <c r="A142" s="38" t="s">
        <v>160</v>
      </c>
      <c r="B142" s="45">
        <v>2493</v>
      </c>
      <c r="C142" s="51">
        <v>6685599</v>
      </c>
      <c r="D142" s="4"/>
      <c r="E142" s="4"/>
      <c r="F142" s="4"/>
      <c r="G142" s="4"/>
      <c r="H142" s="4"/>
      <c r="I142" s="1"/>
      <c r="J142" s="1"/>
      <c r="K142" s="1"/>
      <c r="L142" s="1"/>
      <c r="M142" s="1"/>
      <c r="N142" s="1"/>
      <c r="O142" s="1"/>
    </row>
    <row r="143" spans="1:15" customFormat="1" ht="13.5" thickBot="1" x14ac:dyDescent="0.25">
      <c r="A143" s="38" t="s">
        <v>161</v>
      </c>
      <c r="B143" s="45">
        <v>765</v>
      </c>
      <c r="C143" s="51">
        <v>531548</v>
      </c>
      <c r="D143" s="4"/>
      <c r="E143" s="4"/>
      <c r="F143" s="4"/>
      <c r="G143" s="4"/>
      <c r="H143" s="4"/>
      <c r="I143" s="1"/>
      <c r="J143" s="1"/>
      <c r="K143" s="1"/>
      <c r="L143" s="1"/>
      <c r="M143" s="1"/>
      <c r="N143" s="1"/>
      <c r="O143" s="1"/>
    </row>
    <row r="144" spans="1:15" customFormat="1" ht="13.5" thickBot="1" x14ac:dyDescent="0.25">
      <c r="A144" s="38" t="s">
        <v>166</v>
      </c>
      <c r="B144" s="45">
        <v>36</v>
      </c>
      <c r="C144" s="51">
        <v>44569</v>
      </c>
      <c r="D144" s="4"/>
      <c r="E144" s="4"/>
      <c r="F144" s="4"/>
      <c r="G144" s="4"/>
      <c r="H144" s="4"/>
      <c r="I144" s="1"/>
      <c r="J144" s="1"/>
      <c r="K144" s="1"/>
      <c r="L144" s="1"/>
      <c r="M144" s="1"/>
      <c r="N144" s="1"/>
      <c r="O144" s="1"/>
    </row>
    <row r="145" spans="1:15" customFormat="1" ht="13.5" thickBot="1" x14ac:dyDescent="0.25">
      <c r="A145" s="38" t="s">
        <v>303</v>
      </c>
      <c r="B145" s="45">
        <v>213</v>
      </c>
      <c r="C145" s="51">
        <v>56990</v>
      </c>
      <c r="D145" s="4"/>
      <c r="E145" s="4"/>
      <c r="F145" s="4"/>
      <c r="G145" s="4"/>
      <c r="H145" s="4"/>
      <c r="I145" s="1"/>
      <c r="J145" s="1"/>
      <c r="K145" s="1"/>
      <c r="L145" s="1"/>
      <c r="M145" s="1"/>
      <c r="N145" s="1"/>
      <c r="O145" s="1"/>
    </row>
    <row r="146" spans="1:15" customFormat="1" x14ac:dyDescent="0.2">
      <c r="A146" s="33" t="s">
        <v>16</v>
      </c>
      <c r="B146" s="34">
        <f>SUM(B136:B145)</f>
        <v>31650</v>
      </c>
      <c r="C146" s="46">
        <f>SUM(C136:C145)</f>
        <v>43108985</v>
      </c>
      <c r="D146" s="4"/>
      <c r="E146" s="4"/>
      <c r="F146" s="4"/>
      <c r="G146" s="4"/>
      <c r="H146" s="4"/>
      <c r="I146" s="1"/>
      <c r="J146" s="1"/>
      <c r="K146" s="1"/>
      <c r="L146" s="1"/>
      <c r="M146" s="1"/>
      <c r="N146" s="1"/>
      <c r="O146" s="1"/>
    </row>
    <row r="147" spans="1:15" customFormat="1" x14ac:dyDescent="0.2">
      <c r="D147" s="4"/>
      <c r="E147" s="4"/>
      <c r="F147" s="4"/>
      <c r="G147" s="4"/>
      <c r="H147" s="4"/>
      <c r="I147" s="1"/>
      <c r="J147" s="1"/>
      <c r="K147" s="1"/>
      <c r="L147" s="1"/>
      <c r="M147" s="1"/>
      <c r="N147" s="1"/>
      <c r="O147" s="1"/>
    </row>
    <row r="148" spans="1:15" customFormat="1" x14ac:dyDescent="0.2">
      <c r="A148" s="44" t="s">
        <v>192</v>
      </c>
      <c r="B148" s="44" t="s">
        <v>110</v>
      </c>
      <c r="C148" s="44" t="s">
        <v>126</v>
      </c>
      <c r="D148" s="4"/>
      <c r="E148" s="4"/>
      <c r="F148" s="4"/>
      <c r="G148" s="4"/>
      <c r="H148" s="4"/>
      <c r="I148" s="1"/>
      <c r="J148" s="1"/>
      <c r="K148" s="1"/>
      <c r="L148" s="1"/>
      <c r="M148" s="1"/>
      <c r="N148" s="1"/>
      <c r="O148" s="1"/>
    </row>
    <row r="149" spans="1:15" customFormat="1" ht="13.5" thickBot="1" x14ac:dyDescent="0.25">
      <c r="A149" s="38" t="s">
        <v>14</v>
      </c>
      <c r="B149" s="45">
        <v>7551</v>
      </c>
      <c r="C149" s="51">
        <v>6967057</v>
      </c>
      <c r="D149" s="4"/>
      <c r="E149" s="4"/>
      <c r="F149" s="4"/>
      <c r="G149" s="4"/>
      <c r="H149" s="4"/>
      <c r="I149" s="1"/>
      <c r="J149" s="1"/>
      <c r="K149" s="1"/>
      <c r="L149" s="1"/>
      <c r="M149" s="1"/>
      <c r="N149" s="1"/>
      <c r="O149" s="1"/>
    </row>
    <row r="150" spans="1:15" customFormat="1" ht="13.5" thickBot="1" x14ac:dyDescent="0.25">
      <c r="A150" s="38" t="s">
        <v>8</v>
      </c>
      <c r="B150" s="45">
        <v>1420</v>
      </c>
      <c r="C150" s="51">
        <v>4434799</v>
      </c>
      <c r="D150" s="4"/>
      <c r="E150" s="4"/>
      <c r="F150" s="4"/>
      <c r="G150" s="4"/>
      <c r="H150" s="4"/>
      <c r="I150" s="1"/>
      <c r="J150" s="1"/>
      <c r="K150" s="1"/>
      <c r="L150" s="1"/>
      <c r="M150" s="1"/>
      <c r="N150" s="1"/>
      <c r="O150" s="1"/>
    </row>
    <row r="151" spans="1:15" customFormat="1" ht="13.5" thickBot="1" x14ac:dyDescent="0.25">
      <c r="A151" s="38" t="s">
        <v>271</v>
      </c>
      <c r="B151" s="45">
        <v>103</v>
      </c>
      <c r="C151" s="51">
        <v>379319</v>
      </c>
      <c r="D151" s="4"/>
      <c r="E151" s="4"/>
      <c r="F151" s="4"/>
      <c r="G151" s="4"/>
      <c r="H151" s="4"/>
      <c r="I151" s="1"/>
      <c r="J151" s="1"/>
      <c r="K151" s="1"/>
      <c r="L151" s="1"/>
      <c r="M151" s="1"/>
      <c r="N151" s="1"/>
      <c r="O151" s="1"/>
    </row>
    <row r="152" spans="1:15" customFormat="1" ht="13.5" thickBot="1" x14ac:dyDescent="0.25">
      <c r="A152" s="38" t="s">
        <v>5</v>
      </c>
      <c r="B152" s="45">
        <v>109</v>
      </c>
      <c r="C152" s="51">
        <v>462194</v>
      </c>
      <c r="D152" s="4"/>
      <c r="E152" s="4"/>
      <c r="F152" s="4"/>
      <c r="G152" s="4"/>
      <c r="H152" s="4"/>
      <c r="I152" s="1"/>
      <c r="J152" s="1"/>
      <c r="K152" s="1"/>
      <c r="L152" s="1"/>
      <c r="M152" s="1"/>
      <c r="N152" s="1"/>
      <c r="O152" s="1"/>
    </row>
    <row r="153" spans="1:15" customFormat="1" ht="13.5" thickBot="1" x14ac:dyDescent="0.25">
      <c r="A153" s="38" t="s">
        <v>299</v>
      </c>
      <c r="B153" s="45">
        <v>5797</v>
      </c>
      <c r="C153" s="51">
        <v>7089444</v>
      </c>
      <c r="D153" s="4"/>
      <c r="E153" s="4"/>
      <c r="F153" s="4"/>
      <c r="G153" s="4"/>
      <c r="H153" s="4"/>
      <c r="I153" s="1"/>
      <c r="J153" s="1"/>
      <c r="K153" s="1"/>
      <c r="L153" s="1"/>
      <c r="M153" s="1"/>
      <c r="N153" s="1"/>
      <c r="O153" s="1"/>
    </row>
    <row r="154" spans="1:15" customFormat="1" ht="13.5" thickBot="1" x14ac:dyDescent="0.25">
      <c r="A154" s="38" t="s">
        <v>10</v>
      </c>
      <c r="B154" s="45">
        <v>5586</v>
      </c>
      <c r="C154" s="51">
        <v>8340141</v>
      </c>
      <c r="D154" s="4"/>
      <c r="E154" s="4"/>
      <c r="F154" s="4"/>
      <c r="G154" s="4"/>
      <c r="H154" s="4"/>
      <c r="I154" s="1"/>
      <c r="J154" s="1"/>
      <c r="K154" s="1"/>
      <c r="L154" s="1"/>
      <c r="M154" s="1"/>
      <c r="N154" s="1"/>
      <c r="O154" s="1"/>
    </row>
    <row r="155" spans="1:15" customFormat="1" ht="13.5" thickBot="1" x14ac:dyDescent="0.25">
      <c r="A155" s="38" t="s">
        <v>9</v>
      </c>
      <c r="B155" s="45">
        <v>1397</v>
      </c>
      <c r="C155" s="51">
        <v>2853300</v>
      </c>
      <c r="D155" s="4"/>
      <c r="E155" s="4"/>
      <c r="F155" s="4"/>
      <c r="G155" s="4"/>
      <c r="H155" s="4"/>
      <c r="I155" s="1"/>
      <c r="J155" s="1"/>
      <c r="K155" s="1"/>
      <c r="L155" s="1"/>
      <c r="M155" s="1"/>
      <c r="N155" s="1"/>
      <c r="O155" s="1"/>
    </row>
    <row r="156" spans="1:15" customFormat="1" ht="13.5" thickBot="1" x14ac:dyDescent="0.25">
      <c r="A156" s="38" t="s">
        <v>17</v>
      </c>
      <c r="B156" s="45">
        <v>807</v>
      </c>
      <c r="C156" s="51">
        <v>574020</v>
      </c>
      <c r="D156" s="4"/>
      <c r="E156" s="4"/>
      <c r="F156" s="4"/>
      <c r="G156" s="4"/>
      <c r="H156" s="4"/>
      <c r="I156" s="1"/>
      <c r="J156" s="1"/>
      <c r="K156" s="1"/>
      <c r="L156" s="1"/>
      <c r="M156" s="1"/>
      <c r="N156" s="1"/>
      <c r="O156" s="1"/>
    </row>
    <row r="157" spans="1:15" customFormat="1" ht="13.5" thickBot="1" x14ac:dyDescent="0.25">
      <c r="A157" s="38" t="s">
        <v>18</v>
      </c>
      <c r="B157" s="45">
        <v>251</v>
      </c>
      <c r="C157" s="51">
        <v>979980</v>
      </c>
      <c r="D157" s="4"/>
      <c r="E157" s="4"/>
      <c r="F157" s="4"/>
      <c r="G157" s="4"/>
      <c r="H157" s="4"/>
      <c r="I157" s="1"/>
      <c r="J157" s="1"/>
      <c r="K157" s="1"/>
      <c r="L157" s="1"/>
      <c r="M157" s="1"/>
      <c r="N157" s="1"/>
      <c r="O157" s="1"/>
    </row>
    <row r="158" spans="1:15" customFormat="1" ht="13.5" thickBot="1" x14ac:dyDescent="0.25">
      <c r="A158" s="38" t="s">
        <v>12</v>
      </c>
      <c r="B158" s="45">
        <v>995</v>
      </c>
      <c r="C158" s="51">
        <v>1903286</v>
      </c>
      <c r="D158" s="4"/>
      <c r="E158" s="4"/>
      <c r="F158" s="4"/>
      <c r="G158" s="4"/>
      <c r="H158" s="4"/>
      <c r="I158" s="1"/>
      <c r="J158" s="1"/>
      <c r="K158" s="1"/>
      <c r="L158" s="1"/>
      <c r="M158" s="1"/>
      <c r="N158" s="1"/>
      <c r="O158" s="1"/>
    </row>
    <row r="159" spans="1:15" customFormat="1" ht="13.5" thickBot="1" x14ac:dyDescent="0.25">
      <c r="A159" s="38" t="s">
        <v>13</v>
      </c>
      <c r="B159" s="45">
        <v>3377</v>
      </c>
      <c r="C159" s="51">
        <v>3468441</v>
      </c>
      <c r="D159" s="4"/>
      <c r="E159" s="4"/>
      <c r="F159" s="4"/>
      <c r="G159" s="4"/>
      <c r="H159" s="4"/>
      <c r="I159" s="1"/>
      <c r="J159" s="1"/>
      <c r="K159" s="1"/>
      <c r="L159" s="1"/>
      <c r="M159" s="1"/>
      <c r="N159" s="1"/>
      <c r="O159" s="1"/>
    </row>
    <row r="160" spans="1:15" customFormat="1" ht="13.5" thickBot="1" x14ac:dyDescent="0.25">
      <c r="A160" s="38" t="s">
        <v>4</v>
      </c>
      <c r="B160" s="45">
        <v>484</v>
      </c>
      <c r="C160" s="51">
        <v>2659140</v>
      </c>
      <c r="D160" s="4"/>
      <c r="E160" s="4"/>
      <c r="F160" s="4"/>
      <c r="G160" s="4"/>
      <c r="H160" s="4"/>
      <c r="I160" s="1"/>
      <c r="J160" s="1"/>
      <c r="K160" s="1"/>
      <c r="L160" s="1"/>
      <c r="M160" s="1"/>
      <c r="N160" s="1"/>
      <c r="O160" s="1"/>
    </row>
    <row r="161" spans="1:15" customFormat="1" ht="13.5" thickBot="1" x14ac:dyDescent="0.25">
      <c r="A161" s="38" t="s">
        <v>19</v>
      </c>
      <c r="B161" s="45">
        <v>2157</v>
      </c>
      <c r="C161" s="51">
        <v>335029</v>
      </c>
      <c r="D161" s="4"/>
      <c r="E161" s="4"/>
      <c r="F161" s="4"/>
      <c r="G161" s="4"/>
      <c r="H161" s="4"/>
      <c r="I161" s="1"/>
      <c r="J161" s="1"/>
      <c r="K161" s="1"/>
      <c r="L161" s="1"/>
      <c r="M161" s="1"/>
      <c r="N161" s="1"/>
      <c r="O161" s="1"/>
    </row>
    <row r="162" spans="1:15" customFormat="1" ht="13.5" thickBot="1" x14ac:dyDescent="0.25">
      <c r="A162" s="38" t="s">
        <v>7</v>
      </c>
      <c r="B162" s="45">
        <v>217</v>
      </c>
      <c r="C162" s="51">
        <v>494553</v>
      </c>
      <c r="D162" s="4"/>
      <c r="E162" s="4"/>
      <c r="F162" s="4"/>
      <c r="G162" s="4"/>
      <c r="H162" s="4"/>
      <c r="I162" s="1"/>
      <c r="J162" s="1"/>
      <c r="K162" s="1"/>
      <c r="L162" s="1"/>
      <c r="M162" s="1"/>
      <c r="N162" s="1"/>
      <c r="O162" s="1"/>
    </row>
    <row r="163" spans="1:15" customFormat="1" ht="13.5" thickBot="1" x14ac:dyDescent="0.25">
      <c r="A163" s="38" t="s">
        <v>6</v>
      </c>
      <c r="B163" s="45">
        <v>169</v>
      </c>
      <c r="C163" s="51">
        <v>545443</v>
      </c>
      <c r="D163" s="4"/>
      <c r="E163" s="4"/>
      <c r="F163" s="4"/>
      <c r="G163" s="4"/>
      <c r="H163" s="4"/>
      <c r="I163" s="1"/>
      <c r="J163" s="1"/>
      <c r="K163" s="1"/>
      <c r="L163" s="1"/>
      <c r="M163" s="1"/>
      <c r="N163" s="1"/>
      <c r="O163" s="1"/>
    </row>
    <row r="164" spans="1:15" customFormat="1" ht="13.5" thickBot="1" x14ac:dyDescent="0.25">
      <c r="A164" s="38" t="s">
        <v>20</v>
      </c>
      <c r="B164" s="45">
        <v>92</v>
      </c>
      <c r="C164" s="51">
        <v>908283</v>
      </c>
      <c r="D164" s="4"/>
      <c r="E164" s="4"/>
      <c r="F164" s="4"/>
      <c r="G164" s="4"/>
      <c r="H164" s="4"/>
      <c r="I164" s="1"/>
      <c r="J164" s="1"/>
      <c r="K164" s="1"/>
      <c r="L164" s="1"/>
      <c r="M164" s="1"/>
      <c r="N164" s="1"/>
      <c r="O164" s="1"/>
    </row>
    <row r="165" spans="1:15" customFormat="1" ht="13.5" thickBot="1" x14ac:dyDescent="0.25">
      <c r="A165" s="38" t="s">
        <v>21</v>
      </c>
      <c r="B165" s="45">
        <v>1138</v>
      </c>
      <c r="C165" s="51">
        <v>714556</v>
      </c>
      <c r="D165" s="4"/>
      <c r="E165" s="4"/>
      <c r="F165" s="4"/>
      <c r="G165" s="4"/>
      <c r="H165" s="4"/>
      <c r="I165" s="1"/>
      <c r="J165" s="1"/>
      <c r="K165" s="1"/>
      <c r="L165" s="1"/>
      <c r="M165" s="1"/>
      <c r="N165" s="1"/>
      <c r="O165" s="1"/>
    </row>
    <row r="166" spans="1:15" customFormat="1" x14ac:dyDescent="0.2">
      <c r="A166" s="33" t="s">
        <v>2</v>
      </c>
      <c r="B166" s="34">
        <f>SUM(B149:B165)</f>
        <v>31650</v>
      </c>
      <c r="C166" s="46">
        <f>SUM(C149:C165)</f>
        <v>43108985</v>
      </c>
      <c r="D166" s="4"/>
      <c r="E166" s="4"/>
      <c r="F166" s="4"/>
      <c r="G166" s="4"/>
      <c r="H166" s="4"/>
      <c r="I166" s="1"/>
      <c r="J166" s="1"/>
      <c r="K166" s="1"/>
      <c r="L166" s="1"/>
      <c r="M166" s="1"/>
      <c r="N166" s="1"/>
      <c r="O166" s="1"/>
    </row>
    <row r="167" spans="1:15" x14ac:dyDescent="0.2">
      <c r="B167" s="26"/>
      <c r="C167" s="26"/>
    </row>
    <row r="168" spans="1:15" x14ac:dyDescent="0.2">
      <c r="C168" s="26"/>
    </row>
  </sheetData>
  <mergeCells count="12">
    <mergeCell ref="A93:A94"/>
    <mergeCell ref="D93:D94"/>
    <mergeCell ref="E36:E37"/>
    <mergeCell ref="F36:F37"/>
    <mergeCell ref="A5:A6"/>
    <mergeCell ref="B5:C5"/>
    <mergeCell ref="A11:A12"/>
    <mergeCell ref="B11:B12"/>
    <mergeCell ref="A36:A37"/>
    <mergeCell ref="B36:B37"/>
    <mergeCell ref="C36:C37"/>
    <mergeCell ref="D36:D37"/>
  </mergeCells>
  <pageMargins left="0.7" right="0.7" top="0.75" bottom="0.75" header="0.3" footer="0.3"/>
  <pageSetup paperSize="9" scale="47" orientation="portrait" r:id="rId1"/>
  <rowBreaks count="1" manualBreakCount="1">
    <brk id="112" max="10" man="1"/>
  </rowBreaks>
  <colBreaks count="1" manualBreakCount="1">
    <brk id="11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view="pageBreakPreview" zoomScale="142" zoomScaleNormal="75" zoomScaleSheetLayoutView="142" workbookViewId="0">
      <selection activeCell="G20" sqref="G20"/>
    </sheetView>
  </sheetViews>
  <sheetFormatPr baseColWidth="10" defaultColWidth="11.42578125" defaultRowHeight="12.75" x14ac:dyDescent="0.2"/>
  <cols>
    <col min="1" max="1" width="29.5703125" style="5" customWidth="1"/>
    <col min="2" max="5" width="19.5703125" style="5" customWidth="1"/>
    <col min="6" max="7" width="11.42578125" style="5"/>
    <col min="8" max="8" width="15.85546875" style="5" customWidth="1"/>
    <col min="9" max="16384" width="11.42578125" style="5"/>
  </cols>
  <sheetData>
    <row r="1" spans="1:15" s="54" customFormat="1" ht="18" x14ac:dyDescent="0.25">
      <c r="B1" s="55" t="s">
        <v>358</v>
      </c>
      <c r="I1" s="56"/>
      <c r="J1" s="56"/>
      <c r="K1" s="56"/>
      <c r="L1" s="56"/>
      <c r="M1" s="56"/>
      <c r="N1" s="56"/>
      <c r="O1" s="56"/>
    </row>
    <row r="3" spans="1:15" s="58" customFormat="1" ht="15" x14ac:dyDescent="0.25">
      <c r="A3" s="62" t="s">
        <v>31</v>
      </c>
      <c r="B3" s="62"/>
      <c r="C3" s="62"/>
      <c r="D3" s="5"/>
      <c r="E3" s="1"/>
      <c r="F3" s="1"/>
    </row>
    <row r="4" spans="1:15" ht="13.5" thickBot="1" x14ac:dyDescent="0.25">
      <c r="A4" s="6"/>
      <c r="B4" s="6"/>
      <c r="C4" s="6"/>
      <c r="D4" s="1"/>
      <c r="E4" s="1"/>
      <c r="F4" s="1"/>
    </row>
    <row r="5" spans="1:15" s="1" customFormat="1" ht="12.75" customHeight="1" thickBot="1" x14ac:dyDescent="0.25">
      <c r="A5" s="78" t="s">
        <v>16</v>
      </c>
      <c r="B5" s="79" t="s">
        <v>32</v>
      </c>
      <c r="C5" s="80"/>
    </row>
    <row r="6" spans="1:15" s="1" customFormat="1" ht="15.75" customHeight="1" x14ac:dyDescent="0.2">
      <c r="A6" s="78"/>
      <c r="B6" s="29" t="s">
        <v>33</v>
      </c>
      <c r="C6" s="28" t="s">
        <v>34</v>
      </c>
    </row>
    <row r="7" spans="1:15" s="1" customFormat="1" ht="12.75" customHeight="1" thickBot="1" x14ac:dyDescent="0.25">
      <c r="A7" s="30" t="s">
        <v>35</v>
      </c>
      <c r="B7" s="31">
        <v>1069804</v>
      </c>
      <c r="C7" s="32">
        <v>584504</v>
      </c>
    </row>
    <row r="8" spans="1:15" s="1" customFormat="1" ht="12.75" customHeight="1" thickBot="1" x14ac:dyDescent="0.25">
      <c r="A8" s="30" t="s">
        <v>36</v>
      </c>
      <c r="B8" s="31">
        <v>16784480.27</v>
      </c>
      <c r="C8" s="32"/>
    </row>
    <row r="9" spans="1:15" s="1" customFormat="1" ht="15.6" customHeight="1" x14ac:dyDescent="0.2">
      <c r="A9" s="7"/>
      <c r="B9" s="5"/>
      <c r="C9" s="5"/>
      <c r="D9" s="5"/>
      <c r="E9" s="5"/>
    </row>
    <row r="11" spans="1:15" ht="12.75" customHeight="1" x14ac:dyDescent="0.2">
      <c r="A11" s="78" t="s">
        <v>69</v>
      </c>
      <c r="B11" s="78" t="s">
        <v>37</v>
      </c>
    </row>
    <row r="12" spans="1:15" x14ac:dyDescent="0.2">
      <c r="A12" s="78" t="s">
        <v>38</v>
      </c>
      <c r="B12" s="78">
        <v>61190</v>
      </c>
    </row>
    <row r="13" spans="1:15" ht="13.5" thickBot="1" x14ac:dyDescent="0.25">
      <c r="A13" s="30" t="s">
        <v>50</v>
      </c>
      <c r="B13" s="36">
        <v>278512</v>
      </c>
    </row>
    <row r="14" spans="1:15" ht="13.5" thickBot="1" x14ac:dyDescent="0.25">
      <c r="A14" s="30" t="s">
        <v>43</v>
      </c>
      <c r="B14" s="36">
        <v>48933</v>
      </c>
    </row>
    <row r="15" spans="1:15" ht="13.5" thickBot="1" x14ac:dyDescent="0.25">
      <c r="A15" s="30" t="s">
        <v>51</v>
      </c>
      <c r="B15" s="36">
        <v>31233</v>
      </c>
    </row>
    <row r="16" spans="1:15" ht="13.5" thickBot="1" x14ac:dyDescent="0.25">
      <c r="A16" s="30" t="s">
        <v>40</v>
      </c>
      <c r="B16" s="36">
        <v>8301</v>
      </c>
    </row>
    <row r="17" spans="1:2" ht="13.5" thickBot="1" x14ac:dyDescent="0.25">
      <c r="A17" s="30" t="s">
        <v>46</v>
      </c>
      <c r="B17" s="36">
        <v>152530</v>
      </c>
    </row>
    <row r="18" spans="1:2" ht="13.5" thickBot="1" x14ac:dyDescent="0.25">
      <c r="A18" s="30" t="s">
        <v>45</v>
      </c>
      <c r="B18" s="36">
        <v>142939</v>
      </c>
    </row>
    <row r="19" spans="1:2" ht="13.5" thickBot="1" x14ac:dyDescent="0.25">
      <c r="A19" s="30" t="s">
        <v>44</v>
      </c>
      <c r="B19" s="36">
        <v>80261</v>
      </c>
    </row>
    <row r="20" spans="1:2" ht="13.5" thickBot="1" x14ac:dyDescent="0.25">
      <c r="A20" s="30" t="s">
        <v>197</v>
      </c>
      <c r="B20" s="36">
        <v>20267</v>
      </c>
    </row>
    <row r="21" spans="1:2" ht="13.5" thickBot="1" x14ac:dyDescent="0.25">
      <c r="A21" s="30" t="s">
        <v>195</v>
      </c>
      <c r="B21" s="36">
        <v>26017</v>
      </c>
    </row>
    <row r="22" spans="1:2" ht="13.5" thickBot="1" x14ac:dyDescent="0.25">
      <c r="A22" s="30" t="s">
        <v>47</v>
      </c>
      <c r="B22" s="36">
        <v>69918</v>
      </c>
    </row>
    <row r="23" spans="1:2" ht="13.5" thickBot="1" x14ac:dyDescent="0.25">
      <c r="A23" s="30" t="s">
        <v>49</v>
      </c>
      <c r="B23" s="36">
        <v>61090</v>
      </c>
    </row>
    <row r="24" spans="1:2" ht="13.5" thickBot="1" x14ac:dyDescent="0.25">
      <c r="A24" s="30" t="s">
        <v>190</v>
      </c>
      <c r="B24" s="36"/>
    </row>
    <row r="25" spans="1:2" ht="13.5" thickBot="1" x14ac:dyDescent="0.25">
      <c r="A25" s="30" t="s">
        <v>194</v>
      </c>
      <c r="B25" s="36">
        <v>18127</v>
      </c>
    </row>
    <row r="26" spans="1:2" ht="13.5" thickBot="1" x14ac:dyDescent="0.25">
      <c r="A26" s="30" t="s">
        <v>42</v>
      </c>
      <c r="B26" s="36">
        <v>10686</v>
      </c>
    </row>
    <row r="27" spans="1:2" ht="13.5" thickBot="1" x14ac:dyDescent="0.25">
      <c r="A27" s="30" t="s">
        <v>41</v>
      </c>
      <c r="B27" s="36">
        <v>44498</v>
      </c>
    </row>
    <row r="28" spans="1:2" ht="13.5" thickBot="1" x14ac:dyDescent="0.25">
      <c r="A28" s="30" t="s">
        <v>39</v>
      </c>
      <c r="B28" s="36">
        <v>6157</v>
      </c>
    </row>
    <row r="29" spans="1:2" ht="13.5" thickBot="1" x14ac:dyDescent="0.25">
      <c r="A29" s="30" t="s">
        <v>48</v>
      </c>
      <c r="B29" s="36">
        <v>9146</v>
      </c>
    </row>
    <row r="30" spans="1:2" x14ac:dyDescent="0.2">
      <c r="A30" s="33" t="s">
        <v>3</v>
      </c>
      <c r="B30" s="34">
        <v>1069804</v>
      </c>
    </row>
    <row r="33" spans="1:8" s="58" customFormat="1" ht="15" x14ac:dyDescent="0.25">
      <c r="A33" s="62" t="s">
        <v>316</v>
      </c>
      <c r="B33" s="62"/>
      <c r="C33" s="62"/>
      <c r="D33" s="5"/>
      <c r="E33" s="5"/>
      <c r="F33" s="5"/>
    </row>
    <row r="34" spans="1:8" s="58" customFormat="1" x14ac:dyDescent="0.2">
      <c r="A34" s="5"/>
      <c r="B34" s="5"/>
      <c r="C34" s="5"/>
      <c r="D34" s="5"/>
      <c r="E34" s="5"/>
      <c r="F34" s="5"/>
    </row>
    <row r="35" spans="1:8" s="8" customFormat="1" x14ac:dyDescent="0.2">
      <c r="A35" s="78" t="s">
        <v>22</v>
      </c>
      <c r="B35" s="78" t="s">
        <v>52</v>
      </c>
      <c r="C35" s="81" t="s">
        <v>53</v>
      </c>
      <c r="D35" s="78" t="s">
        <v>54</v>
      </c>
      <c r="E35" s="78" t="s">
        <v>55</v>
      </c>
      <c r="F35" s="78" t="s">
        <v>56</v>
      </c>
    </row>
    <row r="36" spans="1:8" s="8" customFormat="1" x14ac:dyDescent="0.2">
      <c r="A36" s="78"/>
      <c r="B36" s="78"/>
      <c r="C36" s="81"/>
      <c r="D36" s="78"/>
      <c r="E36" s="78"/>
      <c r="F36" s="78"/>
    </row>
    <row r="37" spans="1:8" s="8" customFormat="1" x14ac:dyDescent="0.2">
      <c r="A37" s="37" t="s">
        <v>57</v>
      </c>
      <c r="B37" s="37"/>
      <c r="C37" s="37"/>
      <c r="D37" s="37"/>
      <c r="E37" s="37"/>
      <c r="F37" s="37"/>
      <c r="H37" s="22"/>
    </row>
    <row r="38" spans="1:8" s="8" customFormat="1" ht="13.5" thickBot="1" x14ac:dyDescent="0.25">
      <c r="A38" s="38" t="s">
        <v>321</v>
      </c>
      <c r="B38" s="45">
        <v>78449</v>
      </c>
      <c r="C38" s="45">
        <v>2707959.6</v>
      </c>
      <c r="D38" s="45">
        <v>34.520000000000003</v>
      </c>
      <c r="E38" s="45">
        <v>6476981.7999999998</v>
      </c>
      <c r="F38" s="45">
        <v>82.56</v>
      </c>
      <c r="H38" s="22"/>
    </row>
    <row r="39" spans="1:8" s="8" customFormat="1" ht="13.5" thickBot="1" x14ac:dyDescent="0.25">
      <c r="A39" s="38" t="s">
        <v>322</v>
      </c>
      <c r="B39" s="45">
        <v>14073</v>
      </c>
      <c r="C39" s="45">
        <v>173927.72</v>
      </c>
      <c r="D39" s="45">
        <v>12.36</v>
      </c>
      <c r="E39" s="45">
        <v>359996.43</v>
      </c>
      <c r="F39" s="45">
        <v>25.58</v>
      </c>
      <c r="H39" s="22"/>
    </row>
    <row r="40" spans="1:8" s="8" customFormat="1" ht="13.5" thickBot="1" x14ac:dyDescent="0.25">
      <c r="A40" s="38" t="s">
        <v>323</v>
      </c>
      <c r="B40" s="45">
        <v>2111</v>
      </c>
      <c r="C40" s="45">
        <v>2805</v>
      </c>
      <c r="D40" s="45">
        <v>1.33</v>
      </c>
      <c r="E40" s="45">
        <v>61353</v>
      </c>
      <c r="F40" s="45">
        <v>29.06</v>
      </c>
      <c r="H40" s="22"/>
    </row>
    <row r="41" spans="1:8" s="8" customFormat="1" ht="13.5" thickBot="1" x14ac:dyDescent="0.25">
      <c r="A41" s="38" t="s">
        <v>324</v>
      </c>
      <c r="B41" s="45">
        <v>6429</v>
      </c>
      <c r="C41" s="45">
        <v>94168</v>
      </c>
      <c r="D41" s="45">
        <v>14.65</v>
      </c>
      <c r="E41" s="45">
        <v>175704.5</v>
      </c>
      <c r="F41" s="45">
        <v>27.33</v>
      </c>
      <c r="H41" s="22"/>
    </row>
    <row r="42" spans="1:8" s="8" customFormat="1" ht="13.5" thickBot="1" x14ac:dyDescent="0.25">
      <c r="A42" s="38" t="s">
        <v>325</v>
      </c>
      <c r="B42" s="45">
        <v>1440</v>
      </c>
      <c r="C42" s="45">
        <v>2513</v>
      </c>
      <c r="D42" s="45">
        <v>1.75</v>
      </c>
      <c r="E42" s="45"/>
      <c r="F42" s="45">
        <v>0</v>
      </c>
      <c r="H42" s="22"/>
    </row>
    <row r="43" spans="1:8" s="8" customFormat="1" ht="13.5" thickBot="1" x14ac:dyDescent="0.25">
      <c r="A43" s="38" t="s">
        <v>326</v>
      </c>
      <c r="B43" s="45">
        <v>368</v>
      </c>
      <c r="C43" s="45">
        <v>20400</v>
      </c>
      <c r="D43" s="45">
        <v>55.43</v>
      </c>
      <c r="E43" s="45">
        <v>48820</v>
      </c>
      <c r="F43" s="45">
        <v>132.66</v>
      </c>
      <c r="H43" s="22"/>
    </row>
    <row r="44" spans="1:8" s="8" customFormat="1" ht="13.5" thickBot="1" x14ac:dyDescent="0.25">
      <c r="A44" s="38" t="s">
        <v>327</v>
      </c>
      <c r="B44" s="45">
        <v>3703</v>
      </c>
      <c r="C44" s="45">
        <v>48959.12</v>
      </c>
      <c r="D44" s="45">
        <v>13.22</v>
      </c>
      <c r="E44" s="45">
        <v>142288.53</v>
      </c>
      <c r="F44" s="45">
        <v>38.43</v>
      </c>
      <c r="H44" s="22"/>
    </row>
    <row r="45" spans="1:8" s="8" customFormat="1" ht="13.5" thickBot="1" x14ac:dyDescent="0.25">
      <c r="A45" s="38" t="s">
        <v>328</v>
      </c>
      <c r="B45" s="45">
        <v>143189</v>
      </c>
      <c r="C45" s="45">
        <v>2479958.42</v>
      </c>
      <c r="D45" s="45">
        <v>17.32</v>
      </c>
      <c r="E45" s="45">
        <v>3232896.54</v>
      </c>
      <c r="F45" s="45">
        <v>22.58</v>
      </c>
      <c r="H45" s="22"/>
    </row>
    <row r="46" spans="1:8" s="8" customFormat="1" ht="13.5" thickBot="1" x14ac:dyDescent="0.25">
      <c r="A46" s="38" t="s">
        <v>58</v>
      </c>
      <c r="B46" s="45">
        <v>11906</v>
      </c>
      <c r="C46" s="45">
        <v>156061</v>
      </c>
      <c r="D46" s="45">
        <v>13.11</v>
      </c>
      <c r="E46" s="45">
        <v>61416.91</v>
      </c>
      <c r="F46" s="45">
        <v>5.16</v>
      </c>
      <c r="H46" s="22"/>
    </row>
    <row r="47" spans="1:8" s="8" customFormat="1" ht="13.5" thickBot="1" x14ac:dyDescent="0.25">
      <c r="A47" s="43" t="s">
        <v>59</v>
      </c>
      <c r="B47" s="71">
        <v>261668</v>
      </c>
      <c r="C47" s="71">
        <v>5686751.8600000003</v>
      </c>
      <c r="D47" s="71">
        <v>21.73</v>
      </c>
      <c r="E47" s="71">
        <v>10559457.710000001</v>
      </c>
      <c r="F47" s="71">
        <v>40.35</v>
      </c>
      <c r="H47" s="22"/>
    </row>
    <row r="48" spans="1:8" s="8" customFormat="1" x14ac:dyDescent="0.2">
      <c r="A48" s="61"/>
      <c r="B48" s="72"/>
      <c r="C48" s="72"/>
      <c r="D48" s="72"/>
      <c r="E48" s="72"/>
      <c r="F48" s="72">
        <v>0</v>
      </c>
      <c r="H48" s="22"/>
    </row>
    <row r="49" spans="1:8" s="8" customFormat="1" x14ac:dyDescent="0.2">
      <c r="A49" s="37" t="s">
        <v>60</v>
      </c>
      <c r="B49" s="42"/>
      <c r="C49" s="42"/>
      <c r="D49" s="42"/>
      <c r="E49" s="42"/>
      <c r="F49" s="42">
        <v>0</v>
      </c>
      <c r="H49" s="22"/>
    </row>
    <row r="50" spans="1:8" s="8" customFormat="1" ht="13.5" thickBot="1" x14ac:dyDescent="0.25">
      <c r="A50" s="38" t="s">
        <v>319</v>
      </c>
      <c r="B50" s="45">
        <v>941783</v>
      </c>
      <c r="C50" s="45">
        <v>963496.93</v>
      </c>
      <c r="D50" s="45">
        <v>1.02</v>
      </c>
      <c r="E50" s="45">
        <v>3414635.38</v>
      </c>
      <c r="F50" s="45">
        <v>3.63</v>
      </c>
      <c r="H50" s="22"/>
    </row>
    <row r="51" spans="1:8" s="8" customFormat="1" ht="13.5" thickBot="1" x14ac:dyDescent="0.25">
      <c r="A51" s="38" t="s">
        <v>320</v>
      </c>
      <c r="B51" s="45">
        <v>3870706</v>
      </c>
      <c r="C51" s="45">
        <v>2133557.85</v>
      </c>
      <c r="D51" s="45">
        <v>0.55000000000000004</v>
      </c>
      <c r="E51" s="45">
        <v>8258051.8399999999</v>
      </c>
      <c r="F51" s="45">
        <v>2.13</v>
      </c>
      <c r="H51" s="22"/>
    </row>
    <row r="52" spans="1:8" s="8" customFormat="1" ht="13.5" thickBot="1" x14ac:dyDescent="0.25">
      <c r="A52" s="38" t="s">
        <v>61</v>
      </c>
      <c r="B52" s="45">
        <v>130817</v>
      </c>
      <c r="C52" s="45">
        <v>324465.53999999998</v>
      </c>
      <c r="D52" s="45">
        <v>2.48</v>
      </c>
      <c r="E52" s="45">
        <v>591811.49</v>
      </c>
      <c r="F52" s="45">
        <v>4.5199999999999996</v>
      </c>
      <c r="H52" s="22"/>
    </row>
    <row r="53" spans="1:8" s="8" customFormat="1" ht="15" customHeight="1" thickBot="1" x14ac:dyDescent="0.25">
      <c r="A53" s="43" t="s">
        <v>62</v>
      </c>
      <c r="B53" s="71">
        <v>4943306</v>
      </c>
      <c r="C53" s="71">
        <v>3421520.31</v>
      </c>
      <c r="D53" s="71">
        <v>0.69</v>
      </c>
      <c r="E53" s="71">
        <v>12264498.699999999</v>
      </c>
      <c r="F53" s="71">
        <v>2.48</v>
      </c>
      <c r="H53" s="22"/>
    </row>
    <row r="54" spans="1:8" s="8" customFormat="1" x14ac:dyDescent="0.2">
      <c r="A54" s="59"/>
      <c r="B54" s="72"/>
      <c r="C54" s="72"/>
      <c r="D54" s="72"/>
      <c r="E54" s="72"/>
      <c r="F54" s="72">
        <v>0</v>
      </c>
      <c r="H54" s="22"/>
    </row>
    <row r="55" spans="1:8" s="8" customFormat="1" x14ac:dyDescent="0.2">
      <c r="A55" s="37" t="s">
        <v>63</v>
      </c>
      <c r="B55" s="42"/>
      <c r="C55" s="42"/>
      <c r="D55" s="42"/>
      <c r="E55" s="42"/>
      <c r="F55" s="42">
        <v>0</v>
      </c>
      <c r="H55" s="22"/>
    </row>
    <row r="56" spans="1:8" s="8" customFormat="1" ht="13.5" thickBot="1" x14ac:dyDescent="0.25">
      <c r="A56" s="38" t="s">
        <v>317</v>
      </c>
      <c r="B56" s="45">
        <v>3320499</v>
      </c>
      <c r="C56" s="45">
        <v>1190393.92</v>
      </c>
      <c r="D56" s="45">
        <v>0.36</v>
      </c>
      <c r="E56" s="45">
        <v>12309195.73</v>
      </c>
      <c r="F56" s="45">
        <v>3.71</v>
      </c>
      <c r="H56" s="22"/>
    </row>
    <row r="57" spans="1:8" s="8" customFormat="1" ht="13.5" thickBot="1" x14ac:dyDescent="0.25">
      <c r="A57" s="38" t="s">
        <v>318</v>
      </c>
      <c r="B57" s="45">
        <v>1459139</v>
      </c>
      <c r="C57" s="45">
        <v>29770.880000000001</v>
      </c>
      <c r="D57" s="45">
        <v>0.02</v>
      </c>
      <c r="E57" s="45">
        <v>191126.12</v>
      </c>
      <c r="F57" s="45">
        <v>0.13</v>
      </c>
      <c r="H57" s="22"/>
    </row>
    <row r="58" spans="1:8" s="8" customFormat="1" ht="13.5" thickBot="1" x14ac:dyDescent="0.25">
      <c r="A58" s="38" t="s">
        <v>64</v>
      </c>
      <c r="B58" s="45">
        <v>6817047</v>
      </c>
      <c r="C58" s="45">
        <v>1232927.47</v>
      </c>
      <c r="D58" s="45">
        <v>0.18</v>
      </c>
      <c r="E58" s="45">
        <v>2438532.13</v>
      </c>
      <c r="F58" s="45">
        <v>0.36</v>
      </c>
      <c r="H58" s="22"/>
    </row>
    <row r="59" spans="1:8" s="8" customFormat="1" ht="17.25" customHeight="1" thickBot="1" x14ac:dyDescent="0.25">
      <c r="A59" s="43" t="s">
        <v>65</v>
      </c>
      <c r="B59" s="71">
        <v>11596685</v>
      </c>
      <c r="C59" s="71">
        <v>2453092.2799999998</v>
      </c>
      <c r="D59" s="71">
        <v>0.21</v>
      </c>
      <c r="E59" s="71">
        <v>14938853.98</v>
      </c>
      <c r="F59" s="71">
        <v>1.29</v>
      </c>
      <c r="H59" s="22"/>
    </row>
    <row r="60" spans="1:8" s="8" customFormat="1" x14ac:dyDescent="0.2">
      <c r="A60" s="63"/>
      <c r="B60" s="70"/>
      <c r="C60" s="70"/>
      <c r="D60" s="70"/>
      <c r="E60" s="70"/>
      <c r="F60" s="70"/>
      <c r="H60" s="22"/>
    </row>
    <row r="61" spans="1:8" s="8" customFormat="1" x14ac:dyDescent="0.2">
      <c r="A61" s="33" t="s">
        <v>2</v>
      </c>
      <c r="B61" s="66">
        <v>16801659</v>
      </c>
      <c r="C61" s="67">
        <v>11561364.449999999</v>
      </c>
      <c r="D61" s="66"/>
      <c r="E61" s="67">
        <v>37762810.390000001</v>
      </c>
      <c r="F61" s="66"/>
      <c r="H61" s="22"/>
    </row>
    <row r="62" spans="1:8" s="8" customFormat="1" x14ac:dyDescent="0.2"/>
    <row r="63" spans="1:8" s="8" customFormat="1" x14ac:dyDescent="0.2"/>
    <row r="64" spans="1:8" s="8" customFormat="1" ht="12.75" customHeight="1" x14ac:dyDescent="0.2">
      <c r="A64" s="78"/>
      <c r="B64" s="78" t="s">
        <v>66</v>
      </c>
      <c r="C64" s="78" t="s">
        <v>67</v>
      </c>
      <c r="D64" s="78" t="s">
        <v>68</v>
      </c>
    </row>
    <row r="65" spans="1:4" s="8" customFormat="1" x14ac:dyDescent="0.2">
      <c r="A65" s="78" t="s">
        <v>69</v>
      </c>
      <c r="B65" s="78"/>
      <c r="C65" s="78"/>
      <c r="D65" s="78"/>
    </row>
    <row r="66" spans="1:4" s="8" customFormat="1" ht="13.5" thickBot="1" x14ac:dyDescent="0.25">
      <c r="A66" s="38" t="s">
        <v>50</v>
      </c>
      <c r="B66" s="45">
        <v>30142</v>
      </c>
      <c r="C66" s="45">
        <v>651875</v>
      </c>
      <c r="D66" s="45">
        <v>1448707</v>
      </c>
    </row>
    <row r="67" spans="1:4" s="8" customFormat="1" ht="13.5" thickBot="1" x14ac:dyDescent="0.25">
      <c r="A67" s="38" t="s">
        <v>43</v>
      </c>
      <c r="B67" s="45">
        <v>25265</v>
      </c>
      <c r="C67" s="45">
        <v>244400</v>
      </c>
      <c r="D67" s="45">
        <v>1083095</v>
      </c>
    </row>
    <row r="68" spans="1:4" s="8" customFormat="1" ht="13.5" thickBot="1" x14ac:dyDescent="0.25">
      <c r="A68" s="38" t="s">
        <v>51</v>
      </c>
      <c r="B68" s="45">
        <v>21</v>
      </c>
      <c r="C68" s="45">
        <v>187472</v>
      </c>
      <c r="D68" s="45">
        <v>52757</v>
      </c>
    </row>
    <row r="69" spans="1:4" s="8" customFormat="1" ht="13.5" thickBot="1" x14ac:dyDescent="0.25">
      <c r="A69" s="38" t="s">
        <v>40</v>
      </c>
      <c r="B69" s="45">
        <v>1311</v>
      </c>
      <c r="C69" s="45">
        <v>24</v>
      </c>
      <c r="D69" s="45"/>
    </row>
    <row r="70" spans="1:4" s="8" customFormat="1" ht="13.5" thickBot="1" x14ac:dyDescent="0.25">
      <c r="A70" s="38" t="s">
        <v>46</v>
      </c>
      <c r="B70" s="45">
        <v>65229</v>
      </c>
      <c r="C70" s="45">
        <v>1737427</v>
      </c>
      <c r="D70" s="45">
        <v>3170421</v>
      </c>
    </row>
    <row r="71" spans="1:4" s="8" customFormat="1" ht="13.5" thickBot="1" x14ac:dyDescent="0.25">
      <c r="A71" s="38" t="s">
        <v>45</v>
      </c>
      <c r="B71" s="45">
        <v>25743</v>
      </c>
      <c r="C71" s="45">
        <v>348402</v>
      </c>
      <c r="D71" s="45">
        <v>1371132</v>
      </c>
    </row>
    <row r="72" spans="1:4" s="8" customFormat="1" ht="13.5" thickBot="1" x14ac:dyDescent="0.25">
      <c r="A72" s="38" t="s">
        <v>44</v>
      </c>
      <c r="B72" s="45">
        <v>26707</v>
      </c>
      <c r="C72" s="45">
        <v>149452</v>
      </c>
      <c r="D72" s="45">
        <v>869077</v>
      </c>
    </row>
    <row r="73" spans="1:4" s="8" customFormat="1" ht="13.5" thickBot="1" x14ac:dyDescent="0.25">
      <c r="A73" s="38" t="s">
        <v>197</v>
      </c>
      <c r="B73" s="45">
        <v>5493</v>
      </c>
      <c r="C73" s="45">
        <v>340877</v>
      </c>
      <c r="D73" s="45">
        <v>292959</v>
      </c>
    </row>
    <row r="74" spans="1:4" s="8" customFormat="1" ht="13.5" thickBot="1" x14ac:dyDescent="0.25">
      <c r="A74" s="38" t="s">
        <v>195</v>
      </c>
      <c r="B74" s="45">
        <v>7919</v>
      </c>
      <c r="C74" s="45">
        <v>184800</v>
      </c>
      <c r="D74" s="45">
        <v>129000</v>
      </c>
    </row>
    <row r="75" spans="1:4" s="8" customFormat="1" ht="13.5" thickBot="1" x14ac:dyDescent="0.25">
      <c r="A75" s="38" t="s">
        <v>47</v>
      </c>
      <c r="B75" s="45">
        <v>6123</v>
      </c>
      <c r="C75" s="45">
        <v>262507</v>
      </c>
      <c r="D75" s="45">
        <v>939493</v>
      </c>
    </row>
    <row r="76" spans="1:4" s="8" customFormat="1" ht="13.5" thickBot="1" x14ac:dyDescent="0.25">
      <c r="A76" s="38" t="s">
        <v>49</v>
      </c>
      <c r="B76" s="45">
        <v>32834</v>
      </c>
      <c r="C76" s="45">
        <v>227713</v>
      </c>
      <c r="D76" s="45">
        <v>1276244</v>
      </c>
    </row>
    <row r="77" spans="1:4" s="8" customFormat="1" ht="13.5" thickBot="1" x14ac:dyDescent="0.25">
      <c r="A77" s="38" t="s">
        <v>38</v>
      </c>
      <c r="B77" s="45">
        <v>6720</v>
      </c>
      <c r="C77" s="45">
        <v>130686</v>
      </c>
      <c r="D77" s="45">
        <v>47041</v>
      </c>
    </row>
    <row r="78" spans="1:4" s="8" customFormat="1" ht="13.5" thickBot="1" x14ac:dyDescent="0.25">
      <c r="A78" s="38" t="s">
        <v>194</v>
      </c>
      <c r="B78" s="45">
        <v>11600</v>
      </c>
      <c r="C78" s="45">
        <v>471030</v>
      </c>
      <c r="D78" s="45">
        <v>830126</v>
      </c>
    </row>
    <row r="79" spans="1:4" s="8" customFormat="1" ht="13.5" thickBot="1" x14ac:dyDescent="0.25">
      <c r="A79" s="38" t="s">
        <v>42</v>
      </c>
      <c r="B79" s="45">
        <v>5098</v>
      </c>
      <c r="C79" s="45"/>
      <c r="D79" s="45"/>
    </row>
    <row r="80" spans="1:4" s="8" customFormat="1" ht="13.5" thickBot="1" x14ac:dyDescent="0.25">
      <c r="A80" s="38" t="s">
        <v>41</v>
      </c>
      <c r="B80" s="45">
        <v>2671</v>
      </c>
      <c r="C80" s="45">
        <v>4937</v>
      </c>
      <c r="D80" s="45">
        <v>60601</v>
      </c>
    </row>
    <row r="81" spans="1:4" s="8" customFormat="1" ht="13.5" thickBot="1" x14ac:dyDescent="0.25">
      <c r="A81" s="38" t="s">
        <v>39</v>
      </c>
      <c r="B81" s="45">
        <v>8424</v>
      </c>
      <c r="C81" s="45">
        <v>1581</v>
      </c>
      <c r="D81" s="45">
        <v>26004</v>
      </c>
    </row>
    <row r="82" spans="1:4" s="8" customFormat="1" ht="13.5" thickBot="1" x14ac:dyDescent="0.25">
      <c r="A82" s="38" t="s">
        <v>48</v>
      </c>
      <c r="B82" s="45">
        <v>368</v>
      </c>
      <c r="C82" s="45">
        <v>123</v>
      </c>
      <c r="D82" s="45">
        <v>28</v>
      </c>
    </row>
    <row r="83" spans="1:4" s="8" customFormat="1" ht="13.5" thickBot="1" x14ac:dyDescent="0.25">
      <c r="A83" s="38"/>
      <c r="B83" s="45"/>
      <c r="C83" s="45"/>
      <c r="D83" s="45"/>
    </row>
    <row r="84" spans="1:4" s="8" customFormat="1" x14ac:dyDescent="0.2">
      <c r="A84" s="33" t="s">
        <v>3</v>
      </c>
      <c r="B84" s="34">
        <v>261668</v>
      </c>
      <c r="C84" s="46">
        <v>4943306</v>
      </c>
      <c r="D84" s="34">
        <v>11596685</v>
      </c>
    </row>
    <row r="89" spans="1:4" x14ac:dyDescent="0.2">
      <c r="A89" s="9" t="s">
        <v>185</v>
      </c>
    </row>
  </sheetData>
  <mergeCells count="14">
    <mergeCell ref="E35:E36"/>
    <mergeCell ref="F35:F36"/>
    <mergeCell ref="A64:A65"/>
    <mergeCell ref="B64:B65"/>
    <mergeCell ref="C64:C65"/>
    <mergeCell ref="D64:D65"/>
    <mergeCell ref="D35:D36"/>
    <mergeCell ref="A5:A6"/>
    <mergeCell ref="B5:C5"/>
    <mergeCell ref="A11:A12"/>
    <mergeCell ref="B11:B12"/>
    <mergeCell ref="A35:A36"/>
    <mergeCell ref="B35:B36"/>
    <mergeCell ref="C35:C36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70" orientation="portrait" horizontalDpi="300" verticalDpi="300" r:id="rId1"/>
  <headerFooter alignWithMargins="0">
    <oddFooter>&amp;A</oddFooter>
  </headerFooter>
  <rowBreaks count="1" manualBreakCount="1">
    <brk id="3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zoomScale="124" zoomScaleNormal="75" zoomScaleSheetLayoutView="124" workbookViewId="0">
      <selection activeCell="E10" sqref="E10"/>
    </sheetView>
  </sheetViews>
  <sheetFormatPr baseColWidth="10" defaultColWidth="11.42578125" defaultRowHeight="12.75" x14ac:dyDescent="0.2"/>
  <cols>
    <col min="1" max="1" width="29.28515625" style="4" customWidth="1"/>
    <col min="2" max="5" width="19.5703125" style="4" customWidth="1"/>
    <col min="6" max="16384" width="11.42578125" style="4"/>
  </cols>
  <sheetData>
    <row r="1" spans="1:15" s="54" customFormat="1" ht="18" x14ac:dyDescent="0.25">
      <c r="B1" s="55" t="s">
        <v>359</v>
      </c>
      <c r="I1" s="56"/>
      <c r="J1" s="56"/>
      <c r="K1" s="56"/>
      <c r="L1" s="56"/>
      <c r="M1" s="56"/>
      <c r="N1" s="56"/>
      <c r="O1" s="56"/>
    </row>
    <row r="3" spans="1:15" s="58" customFormat="1" ht="15" x14ac:dyDescent="0.25">
      <c r="A3" s="62" t="s">
        <v>70</v>
      </c>
      <c r="B3" s="62"/>
      <c r="C3" s="62"/>
      <c r="D3" s="4"/>
      <c r="E3" s="4"/>
      <c r="F3" s="4"/>
    </row>
    <row r="4" spans="1:15" ht="13.5" thickBot="1" x14ac:dyDescent="0.25">
      <c r="A4" s="12"/>
      <c r="B4" s="12"/>
      <c r="C4" s="12"/>
    </row>
    <row r="5" spans="1:15" s="1" customFormat="1" ht="12.75" customHeight="1" thickBot="1" x14ac:dyDescent="0.25">
      <c r="A5" s="78" t="s">
        <v>16</v>
      </c>
      <c r="B5" s="79" t="s">
        <v>32</v>
      </c>
      <c r="C5" s="80"/>
      <c r="D5" s="19"/>
    </row>
    <row r="6" spans="1:15" s="1" customFormat="1" ht="15.75" customHeight="1" x14ac:dyDescent="0.2">
      <c r="A6" s="78"/>
      <c r="B6" s="29" t="s">
        <v>33</v>
      </c>
      <c r="C6" s="28" t="s">
        <v>34</v>
      </c>
      <c r="D6" s="19"/>
    </row>
    <row r="7" spans="1:15" s="1" customFormat="1" ht="12.75" customHeight="1" thickBot="1" x14ac:dyDescent="0.25">
      <c r="A7" s="30" t="s">
        <v>35</v>
      </c>
      <c r="B7" s="31">
        <v>983321</v>
      </c>
      <c r="C7" s="32">
        <v>530421</v>
      </c>
      <c r="D7" s="19"/>
    </row>
    <row r="8" spans="1:15" s="1" customFormat="1" ht="12.75" customHeight="1" thickBot="1" x14ac:dyDescent="0.25">
      <c r="A8" s="30" t="s">
        <v>36</v>
      </c>
      <c r="B8" s="31">
        <v>15054233.389999999</v>
      </c>
      <c r="C8" s="32"/>
      <c r="D8" s="19"/>
    </row>
    <row r="9" spans="1:15" s="1" customFormat="1" ht="15.6" customHeight="1" x14ac:dyDescent="0.2">
      <c r="A9" s="13"/>
      <c r="B9" s="4"/>
      <c r="C9" s="4"/>
      <c r="D9" s="4"/>
      <c r="E9" s="4"/>
    </row>
    <row r="11" spans="1:15" ht="12.75" customHeight="1" x14ac:dyDescent="0.2">
      <c r="A11" s="78" t="s">
        <v>69</v>
      </c>
      <c r="B11" s="78" t="s">
        <v>37</v>
      </c>
    </row>
    <row r="12" spans="1:15" x14ac:dyDescent="0.2">
      <c r="A12" s="78" t="s">
        <v>38</v>
      </c>
      <c r="B12" s="78"/>
    </row>
    <row r="13" spans="1:15" ht="13.5" thickBot="1" x14ac:dyDescent="0.25">
      <c r="A13" s="30" t="s">
        <v>50</v>
      </c>
      <c r="B13" s="36">
        <v>308016</v>
      </c>
    </row>
    <row r="14" spans="1:15" ht="13.5" thickBot="1" x14ac:dyDescent="0.25">
      <c r="A14" s="30" t="s">
        <v>43</v>
      </c>
      <c r="B14" s="36">
        <v>47022</v>
      </c>
    </row>
    <row r="15" spans="1:15" ht="13.5" thickBot="1" x14ac:dyDescent="0.25">
      <c r="A15" s="30" t="s">
        <v>51</v>
      </c>
      <c r="B15" s="36">
        <v>28666</v>
      </c>
    </row>
    <row r="16" spans="1:15" ht="13.5" thickBot="1" x14ac:dyDescent="0.25">
      <c r="A16" s="30" t="s">
        <v>40</v>
      </c>
      <c r="B16" s="36">
        <v>7519</v>
      </c>
    </row>
    <row r="17" spans="1:2" ht="13.5" thickBot="1" x14ac:dyDescent="0.25">
      <c r="A17" s="30" t="s">
        <v>46</v>
      </c>
      <c r="B17" s="36">
        <v>139438</v>
      </c>
    </row>
    <row r="18" spans="1:2" ht="13.5" thickBot="1" x14ac:dyDescent="0.25">
      <c r="A18" s="30" t="s">
        <v>45</v>
      </c>
      <c r="B18" s="36">
        <v>37159</v>
      </c>
    </row>
    <row r="19" spans="1:2" ht="13.5" thickBot="1" x14ac:dyDescent="0.25">
      <c r="A19" s="30" t="s">
        <v>44</v>
      </c>
      <c r="B19" s="36">
        <v>80094</v>
      </c>
    </row>
    <row r="20" spans="1:2" ht="13.5" thickBot="1" x14ac:dyDescent="0.25">
      <c r="A20" s="30" t="s">
        <v>197</v>
      </c>
      <c r="B20" s="36">
        <v>23293</v>
      </c>
    </row>
    <row r="21" spans="1:2" ht="15.75" customHeight="1" thickBot="1" x14ac:dyDescent="0.25">
      <c r="A21" s="30" t="s">
        <v>195</v>
      </c>
      <c r="B21" s="36">
        <v>24161</v>
      </c>
    </row>
    <row r="22" spans="1:2" ht="13.5" thickBot="1" x14ac:dyDescent="0.25">
      <c r="A22" s="30" t="s">
        <v>47</v>
      </c>
      <c r="B22" s="36">
        <v>71871</v>
      </c>
    </row>
    <row r="23" spans="1:2" ht="13.5" thickBot="1" x14ac:dyDescent="0.25">
      <c r="A23" s="30" t="s">
        <v>49</v>
      </c>
      <c r="B23" s="36">
        <v>63224</v>
      </c>
    </row>
    <row r="24" spans="1:2" ht="13.5" thickBot="1" x14ac:dyDescent="0.25">
      <c r="A24" s="30" t="s">
        <v>190</v>
      </c>
      <c r="B24" s="36">
        <v>58797</v>
      </c>
    </row>
    <row r="25" spans="1:2" ht="13.5" thickBot="1" x14ac:dyDescent="0.25">
      <c r="A25" s="30" t="s">
        <v>187</v>
      </c>
      <c r="B25" s="36">
        <v>14614</v>
      </c>
    </row>
    <row r="26" spans="1:2" ht="13.5" thickBot="1" x14ac:dyDescent="0.25">
      <c r="A26" s="30" t="s">
        <v>42</v>
      </c>
      <c r="B26" s="36">
        <v>11301</v>
      </c>
    </row>
    <row r="27" spans="1:2" ht="13.5" thickBot="1" x14ac:dyDescent="0.25">
      <c r="A27" s="30" t="s">
        <v>41</v>
      </c>
      <c r="B27" s="36">
        <v>45150</v>
      </c>
    </row>
    <row r="28" spans="1:2" ht="13.5" thickBot="1" x14ac:dyDescent="0.25">
      <c r="A28" s="30" t="s">
        <v>39</v>
      </c>
      <c r="B28" s="36">
        <v>5997</v>
      </c>
    </row>
    <row r="29" spans="1:2" ht="13.5" thickBot="1" x14ac:dyDescent="0.25">
      <c r="A29" s="30" t="s">
        <v>48</v>
      </c>
      <c r="B29" s="36">
        <v>16999</v>
      </c>
    </row>
    <row r="30" spans="1:2" x14ac:dyDescent="0.2">
      <c r="A30" s="33" t="s">
        <v>3</v>
      </c>
      <c r="B30" s="34">
        <v>983321</v>
      </c>
    </row>
    <row r="32" spans="1:2" ht="12.75" customHeight="1" x14ac:dyDescent="0.2"/>
    <row r="33" spans="1:8" s="58" customFormat="1" ht="15" x14ac:dyDescent="0.25">
      <c r="A33" s="62" t="s">
        <v>329</v>
      </c>
      <c r="B33" s="62"/>
      <c r="C33" s="62"/>
      <c r="D33" s="62"/>
      <c r="G33" s="2"/>
      <c r="H33" s="2"/>
    </row>
    <row r="34" spans="1:8" s="8" customFormat="1" ht="13.5" thickBot="1" x14ac:dyDescent="0.25">
      <c r="A34" s="14"/>
      <c r="B34" s="14"/>
      <c r="C34" s="14"/>
      <c r="D34" s="14"/>
      <c r="E34" s="14"/>
      <c r="F34" s="14"/>
    </row>
    <row r="35" spans="1:8" s="1" customFormat="1" ht="15" customHeight="1" x14ac:dyDescent="0.2">
      <c r="A35" s="78" t="s">
        <v>22</v>
      </c>
      <c r="B35" s="83" t="s">
        <v>71</v>
      </c>
      <c r="C35" s="84" t="s">
        <v>199</v>
      </c>
      <c r="D35" s="83" t="s">
        <v>200</v>
      </c>
      <c r="E35" s="83" t="s">
        <v>72</v>
      </c>
      <c r="F35" s="83" t="s">
        <v>73</v>
      </c>
    </row>
    <row r="36" spans="1:8" s="1" customFormat="1" ht="25.9" customHeight="1" x14ac:dyDescent="0.2">
      <c r="A36" s="78"/>
      <c r="B36" s="83"/>
      <c r="C36" s="84"/>
      <c r="D36" s="83"/>
      <c r="E36" s="83"/>
      <c r="F36" s="83"/>
    </row>
    <row r="37" spans="1:8" s="1" customFormat="1" ht="13.15" customHeight="1" x14ac:dyDescent="0.2">
      <c r="A37" s="37" t="s">
        <v>74</v>
      </c>
      <c r="B37" s="42"/>
      <c r="C37" s="42"/>
      <c r="D37" s="42"/>
      <c r="E37" s="42"/>
      <c r="F37" s="42"/>
      <c r="G37" s="2"/>
      <c r="H37" s="2"/>
    </row>
    <row r="38" spans="1:8" s="1" customFormat="1" ht="13.5" thickBot="1" x14ac:dyDescent="0.25">
      <c r="A38" s="38" t="s">
        <v>75</v>
      </c>
      <c r="B38" s="45">
        <v>68138</v>
      </c>
      <c r="C38" s="45">
        <v>5414329.3499999996</v>
      </c>
      <c r="D38" s="45">
        <v>79.459999999999994</v>
      </c>
      <c r="E38" s="45">
        <v>17734109.859999999</v>
      </c>
      <c r="F38" s="45">
        <v>260.27</v>
      </c>
      <c r="G38" s="2"/>
      <c r="H38" s="2"/>
    </row>
    <row r="39" spans="1:8" s="1" customFormat="1" ht="13.5" thickBot="1" x14ac:dyDescent="0.25">
      <c r="A39" s="38" t="s">
        <v>76</v>
      </c>
      <c r="B39" s="45">
        <v>19421</v>
      </c>
      <c r="C39" s="45">
        <v>469653.22</v>
      </c>
      <c r="D39" s="45">
        <v>24.18</v>
      </c>
      <c r="E39" s="45">
        <v>3788887.97</v>
      </c>
      <c r="F39" s="45">
        <v>195.09</v>
      </c>
      <c r="G39" s="2"/>
      <c r="H39" s="2"/>
    </row>
    <row r="40" spans="1:8" s="1" customFormat="1" ht="13.5" thickBot="1" x14ac:dyDescent="0.25">
      <c r="A40" s="38" t="s">
        <v>77</v>
      </c>
      <c r="B40" s="45">
        <v>2192</v>
      </c>
      <c r="C40" s="45">
        <v>84026.67</v>
      </c>
      <c r="D40" s="45">
        <v>38.33</v>
      </c>
      <c r="E40" s="45">
        <v>739800</v>
      </c>
      <c r="F40" s="45">
        <v>337.5</v>
      </c>
      <c r="G40" s="2"/>
      <c r="H40" s="2"/>
    </row>
    <row r="41" spans="1:8" s="1" customFormat="1" ht="13.5" thickBot="1" x14ac:dyDescent="0.25">
      <c r="A41" s="38" t="s">
        <v>78</v>
      </c>
      <c r="B41" s="45">
        <v>5766</v>
      </c>
      <c r="C41" s="45">
        <v>181387.88</v>
      </c>
      <c r="D41" s="45">
        <v>31.46</v>
      </c>
      <c r="E41" s="45">
        <v>551540.18999999994</v>
      </c>
      <c r="F41" s="45">
        <v>95.65</v>
      </c>
      <c r="G41" s="2"/>
      <c r="H41" s="2"/>
    </row>
    <row r="42" spans="1:8" s="1" customFormat="1" ht="13.5" thickBot="1" x14ac:dyDescent="0.25">
      <c r="A42" s="38" t="s">
        <v>79</v>
      </c>
      <c r="B42" s="45">
        <v>1116</v>
      </c>
      <c r="C42" s="45">
        <v>24552</v>
      </c>
      <c r="D42" s="45">
        <v>22</v>
      </c>
      <c r="E42" s="45" t="s">
        <v>23</v>
      </c>
      <c r="F42" s="45"/>
      <c r="G42" s="2"/>
      <c r="H42" s="2"/>
    </row>
    <row r="43" spans="1:8" s="1" customFormat="1" ht="13.5" thickBot="1" x14ac:dyDescent="0.25">
      <c r="A43" s="38" t="s">
        <v>80</v>
      </c>
      <c r="B43" s="45">
        <v>231</v>
      </c>
      <c r="C43" s="45">
        <v>15015</v>
      </c>
      <c r="D43" s="45">
        <v>65</v>
      </c>
      <c r="E43" s="45">
        <v>129207.54</v>
      </c>
      <c r="F43" s="45">
        <v>559.34</v>
      </c>
      <c r="G43" s="2"/>
      <c r="H43" s="2"/>
    </row>
    <row r="44" spans="1:8" s="1" customFormat="1" ht="13.5" thickBot="1" x14ac:dyDescent="0.25">
      <c r="A44" s="38" t="s">
        <v>81</v>
      </c>
      <c r="B44" s="45">
        <v>3574</v>
      </c>
      <c r="C44" s="45">
        <v>121262.26</v>
      </c>
      <c r="D44" s="45">
        <v>33.93</v>
      </c>
      <c r="E44" s="45">
        <v>689100.61</v>
      </c>
      <c r="F44" s="45">
        <v>192.81</v>
      </c>
      <c r="G44" s="2"/>
      <c r="H44" s="2"/>
    </row>
    <row r="45" spans="1:8" s="1" customFormat="1" ht="13.5" thickBot="1" x14ac:dyDescent="0.25">
      <c r="A45" s="38" t="s">
        <v>82</v>
      </c>
      <c r="B45" s="45">
        <v>149221</v>
      </c>
      <c r="C45" s="45">
        <v>6653450.2800000003</v>
      </c>
      <c r="D45" s="45">
        <v>44.59</v>
      </c>
      <c r="E45" s="45">
        <v>19093795.690000001</v>
      </c>
      <c r="F45" s="45">
        <v>127.96</v>
      </c>
      <c r="G45" s="2"/>
      <c r="H45" s="2"/>
    </row>
    <row r="46" spans="1:8" s="1" customFormat="1" ht="13.5" thickBot="1" x14ac:dyDescent="0.25">
      <c r="A46" s="38" t="s">
        <v>83</v>
      </c>
      <c r="B46" s="45">
        <v>89</v>
      </c>
      <c r="C46" s="45">
        <v>2492</v>
      </c>
      <c r="D46" s="45">
        <v>28</v>
      </c>
      <c r="E46" s="45"/>
      <c r="F46" s="45"/>
      <c r="G46" s="2"/>
      <c r="H46" s="2"/>
    </row>
    <row r="47" spans="1:8" s="1" customFormat="1" ht="13.5" thickBot="1" x14ac:dyDescent="0.25">
      <c r="A47" s="38" t="s">
        <v>84</v>
      </c>
      <c r="B47" s="45">
        <v>13340</v>
      </c>
      <c r="C47" s="45">
        <v>166750</v>
      </c>
      <c r="D47" s="45">
        <v>12.5</v>
      </c>
      <c r="E47" s="45"/>
      <c r="F47" s="45"/>
      <c r="G47" s="2"/>
      <c r="H47" s="2"/>
    </row>
    <row r="48" spans="1:8" s="1" customFormat="1" ht="13.5" thickBot="1" x14ac:dyDescent="0.25">
      <c r="A48" s="43" t="s">
        <v>66</v>
      </c>
      <c r="B48" s="71">
        <v>263088</v>
      </c>
      <c r="C48" s="71">
        <v>13132918.640000001</v>
      </c>
      <c r="D48" s="71">
        <v>49.92</v>
      </c>
      <c r="E48" s="71">
        <v>42726441.859999999</v>
      </c>
      <c r="F48" s="71">
        <v>162.4</v>
      </c>
      <c r="G48" s="2"/>
      <c r="H48" s="2"/>
    </row>
    <row r="49" spans="1:8" s="1" customFormat="1" x14ac:dyDescent="0.2">
      <c r="A49" s="61"/>
      <c r="B49" s="72"/>
      <c r="C49" s="72"/>
      <c r="D49" s="72"/>
      <c r="E49" s="72"/>
      <c r="F49" s="72"/>
      <c r="G49" s="2"/>
      <c r="H49" s="2"/>
    </row>
    <row r="50" spans="1:8" s="1" customFormat="1" x14ac:dyDescent="0.2">
      <c r="A50" s="37" t="s">
        <v>85</v>
      </c>
      <c r="B50" s="42"/>
      <c r="C50" s="42"/>
      <c r="D50" s="42"/>
      <c r="E50" s="42"/>
      <c r="F50" s="42"/>
      <c r="G50" s="2"/>
      <c r="H50" s="2"/>
    </row>
    <row r="51" spans="1:8" s="1" customFormat="1" ht="13.5" thickBot="1" x14ac:dyDescent="0.25">
      <c r="A51" s="38" t="s">
        <v>86</v>
      </c>
      <c r="B51" s="45">
        <v>869562</v>
      </c>
      <c r="C51" s="45">
        <v>1652777.75</v>
      </c>
      <c r="D51" s="45">
        <v>1.9</v>
      </c>
      <c r="E51" s="45">
        <v>10644929.34</v>
      </c>
      <c r="F51" s="45">
        <v>12.24</v>
      </c>
      <c r="G51" s="2"/>
      <c r="H51" s="2"/>
    </row>
    <row r="52" spans="1:8" s="1" customFormat="1" ht="13.5" thickBot="1" x14ac:dyDescent="0.25">
      <c r="A52" s="38" t="s">
        <v>87</v>
      </c>
      <c r="B52" s="45">
        <v>3543782</v>
      </c>
      <c r="C52" s="45">
        <v>3565189.72</v>
      </c>
      <c r="D52" s="45">
        <v>1.01</v>
      </c>
      <c r="E52" s="45">
        <v>22215083.41</v>
      </c>
      <c r="F52" s="45">
        <v>6.27</v>
      </c>
      <c r="G52" s="2"/>
      <c r="H52" s="2"/>
    </row>
    <row r="53" spans="1:8" s="1" customFormat="1" ht="13.5" thickBot="1" x14ac:dyDescent="0.25">
      <c r="A53" s="38" t="s">
        <v>88</v>
      </c>
      <c r="B53" s="45">
        <v>146243</v>
      </c>
      <c r="C53" s="45">
        <v>804818.9</v>
      </c>
      <c r="D53" s="45">
        <v>5.5</v>
      </c>
      <c r="E53" s="45"/>
      <c r="F53" s="45">
        <v>0</v>
      </c>
      <c r="G53" s="2"/>
      <c r="H53" s="2"/>
    </row>
    <row r="54" spans="1:8" s="1" customFormat="1" ht="13.5" thickBot="1" x14ac:dyDescent="0.25">
      <c r="A54" s="38" t="s">
        <v>315</v>
      </c>
      <c r="B54" s="45">
        <v>1</v>
      </c>
      <c r="C54" s="45" t="s">
        <v>23</v>
      </c>
      <c r="D54" s="45" t="s">
        <v>23</v>
      </c>
      <c r="E54" s="45" t="s">
        <v>23</v>
      </c>
      <c r="F54" s="45"/>
      <c r="G54" s="2"/>
      <c r="H54" s="2"/>
    </row>
    <row r="55" spans="1:8" s="1" customFormat="1" ht="13.5" customHeight="1" thickBot="1" x14ac:dyDescent="0.25">
      <c r="A55" s="43" t="s">
        <v>67</v>
      </c>
      <c r="B55" s="71">
        <v>4559588</v>
      </c>
      <c r="C55" s="71">
        <v>6022786.3700000001</v>
      </c>
      <c r="D55" s="71">
        <v>1.32</v>
      </c>
      <c r="E55" s="71">
        <v>32860012.760000002</v>
      </c>
      <c r="F55" s="71">
        <v>7.21</v>
      </c>
      <c r="G55" s="2"/>
      <c r="H55" s="2"/>
    </row>
    <row r="56" spans="1:8" s="1" customFormat="1" x14ac:dyDescent="0.2">
      <c r="A56" s="61"/>
      <c r="B56" s="72"/>
      <c r="C56" s="72"/>
      <c r="D56" s="72"/>
      <c r="E56" s="72"/>
      <c r="F56" s="72"/>
      <c r="G56" s="2"/>
      <c r="H56" s="2"/>
    </row>
    <row r="57" spans="1:8" s="1" customFormat="1" x14ac:dyDescent="0.2">
      <c r="A57" s="37" t="s">
        <v>89</v>
      </c>
      <c r="B57" s="42"/>
      <c r="C57" s="42"/>
      <c r="D57" s="42"/>
      <c r="E57" s="42"/>
      <c r="F57" s="42"/>
      <c r="G57" s="2"/>
      <c r="H57" s="2"/>
    </row>
    <row r="58" spans="1:8" s="1" customFormat="1" ht="13.5" thickBot="1" x14ac:dyDescent="0.25">
      <c r="A58" s="38" t="s">
        <v>107</v>
      </c>
      <c r="B58" s="45">
        <v>3381652</v>
      </c>
      <c r="C58" s="45">
        <v>1473823</v>
      </c>
      <c r="D58" s="45">
        <v>0.44</v>
      </c>
      <c r="E58" s="45">
        <v>21938047.789999999</v>
      </c>
      <c r="F58" s="45">
        <v>6.49</v>
      </c>
      <c r="G58" s="2"/>
      <c r="H58" s="2"/>
    </row>
    <row r="59" spans="1:8" s="1" customFormat="1" ht="13.5" thickBot="1" x14ac:dyDescent="0.25">
      <c r="A59" s="38" t="s">
        <v>102</v>
      </c>
      <c r="B59" s="45">
        <v>1123091</v>
      </c>
      <c r="C59" s="45">
        <v>149432.85999999999</v>
      </c>
      <c r="D59" s="45">
        <v>0.13</v>
      </c>
      <c r="E59" s="45">
        <v>2203732.8199999998</v>
      </c>
      <c r="F59" s="45">
        <v>1.96</v>
      </c>
      <c r="G59" s="2"/>
      <c r="H59" s="2"/>
    </row>
    <row r="60" spans="1:8" s="1" customFormat="1" ht="13.5" thickBot="1" x14ac:dyDescent="0.25">
      <c r="A60" s="38" t="s">
        <v>90</v>
      </c>
      <c r="B60" s="45">
        <v>1379799</v>
      </c>
      <c r="C60" s="45">
        <v>515220.97</v>
      </c>
      <c r="D60" s="45">
        <v>0.37</v>
      </c>
      <c r="E60" s="45">
        <v>3076917.49</v>
      </c>
      <c r="F60" s="45">
        <v>2.23</v>
      </c>
      <c r="G60" s="2"/>
      <c r="H60" s="2"/>
    </row>
    <row r="61" spans="1:8" s="1" customFormat="1" ht="13.5" thickBot="1" x14ac:dyDescent="0.25">
      <c r="A61" s="38" t="s">
        <v>91</v>
      </c>
      <c r="B61" s="45">
        <v>111661</v>
      </c>
      <c r="C61" s="45">
        <v>112302.45</v>
      </c>
      <c r="D61" s="45">
        <v>1.01</v>
      </c>
      <c r="E61" s="45">
        <v>949185.55</v>
      </c>
      <c r="F61" s="45">
        <v>8.5</v>
      </c>
      <c r="G61" s="2"/>
      <c r="H61" s="2"/>
    </row>
    <row r="62" spans="1:8" s="1" customFormat="1" ht="13.5" thickBot="1" x14ac:dyDescent="0.25">
      <c r="A62" s="38" t="s">
        <v>92</v>
      </c>
      <c r="B62" s="45">
        <v>127932</v>
      </c>
      <c r="C62" s="45">
        <v>35123.15</v>
      </c>
      <c r="D62" s="45">
        <v>0.27</v>
      </c>
      <c r="E62" s="45"/>
      <c r="F62" s="45">
        <v>0</v>
      </c>
      <c r="G62" s="2"/>
      <c r="H62" s="2"/>
    </row>
    <row r="63" spans="1:8" s="1" customFormat="1" ht="13.5" thickBot="1" x14ac:dyDescent="0.25">
      <c r="A63" s="38" t="s">
        <v>93</v>
      </c>
      <c r="B63" s="45">
        <v>110238</v>
      </c>
      <c r="C63" s="45">
        <v>17638.080000000002</v>
      </c>
      <c r="D63" s="45">
        <v>0.16</v>
      </c>
      <c r="E63" s="45">
        <v>220476</v>
      </c>
      <c r="F63" s="45">
        <v>2</v>
      </c>
      <c r="G63" s="2"/>
      <c r="H63" s="2"/>
    </row>
    <row r="64" spans="1:8" s="1" customFormat="1" ht="13.5" thickBot="1" x14ac:dyDescent="0.25">
      <c r="A64" s="38" t="s">
        <v>94</v>
      </c>
      <c r="B64" s="45">
        <v>252575</v>
      </c>
      <c r="C64" s="45">
        <v>69037.17</v>
      </c>
      <c r="D64" s="45">
        <v>0.27</v>
      </c>
      <c r="E64" s="45">
        <v>1515450</v>
      </c>
      <c r="F64" s="45">
        <v>6</v>
      </c>
      <c r="G64" s="2"/>
      <c r="H64" s="2"/>
    </row>
    <row r="65" spans="1:8" s="1" customFormat="1" ht="13.5" thickBot="1" x14ac:dyDescent="0.25">
      <c r="A65" s="38" t="s">
        <v>95</v>
      </c>
      <c r="B65" s="45">
        <v>436807</v>
      </c>
      <c r="C65" s="45">
        <v>92515.75</v>
      </c>
      <c r="D65" s="45">
        <v>0.21</v>
      </c>
      <c r="E65" s="45">
        <v>987844.23</v>
      </c>
      <c r="F65" s="45">
        <v>2.2599999999999998</v>
      </c>
      <c r="G65" s="2"/>
      <c r="H65" s="2"/>
    </row>
    <row r="66" spans="1:8" s="1" customFormat="1" ht="13.5" thickBot="1" x14ac:dyDescent="0.25">
      <c r="A66" s="38" t="s">
        <v>96</v>
      </c>
      <c r="B66" s="45">
        <v>2354914</v>
      </c>
      <c r="C66" s="45">
        <v>279212.99</v>
      </c>
      <c r="D66" s="45">
        <v>0.12</v>
      </c>
      <c r="E66" s="45">
        <v>3226201.83</v>
      </c>
      <c r="F66" s="45">
        <v>1.37</v>
      </c>
      <c r="G66" s="2"/>
      <c r="H66" s="2"/>
    </row>
    <row r="67" spans="1:8" s="1" customFormat="1" ht="13.5" thickBot="1" x14ac:dyDescent="0.25">
      <c r="A67" s="38" t="s">
        <v>215</v>
      </c>
      <c r="B67" s="45">
        <v>735113</v>
      </c>
      <c r="C67" s="45">
        <v>435891.41</v>
      </c>
      <c r="D67" s="45">
        <v>0.59</v>
      </c>
      <c r="E67" s="45">
        <v>2998311.43</v>
      </c>
      <c r="F67" s="45">
        <v>4.08</v>
      </c>
      <c r="G67" s="2"/>
      <c r="H67" s="2"/>
    </row>
    <row r="68" spans="1:8" s="1" customFormat="1" ht="13.5" thickBot="1" x14ac:dyDescent="0.25">
      <c r="A68" s="43" t="s">
        <v>68</v>
      </c>
      <c r="B68" s="71">
        <v>10013782</v>
      </c>
      <c r="C68" s="71">
        <v>3180197.82</v>
      </c>
      <c r="D68" s="71">
        <v>0.32</v>
      </c>
      <c r="E68" s="71">
        <v>37116167.149999999</v>
      </c>
      <c r="F68" s="71">
        <v>3.71</v>
      </c>
      <c r="G68" s="2"/>
      <c r="H68" s="2"/>
    </row>
    <row r="69" spans="1:8" s="1" customFormat="1" x14ac:dyDescent="0.2">
      <c r="A69" s="9"/>
      <c r="B69" s="73"/>
      <c r="C69" s="73"/>
      <c r="D69" s="73"/>
      <c r="E69" s="73"/>
      <c r="F69" s="73"/>
      <c r="H69" s="2"/>
    </row>
    <row r="70" spans="1:8" s="1" customFormat="1" x14ac:dyDescent="0.2">
      <c r="A70" s="67" t="s">
        <v>2</v>
      </c>
      <c r="B70" s="34">
        <v>14836458</v>
      </c>
      <c r="C70" s="46">
        <v>22335902.84</v>
      </c>
      <c r="D70" s="34"/>
      <c r="E70" s="46">
        <v>112702621.76000001</v>
      </c>
      <c r="F70" s="34"/>
      <c r="G70" s="2"/>
      <c r="H70" s="2"/>
    </row>
    <row r="71" spans="1:8" s="1" customFormat="1" ht="12.75" customHeight="1" x14ac:dyDescent="0.2">
      <c r="A71" s="9"/>
      <c r="B71" s="15"/>
      <c r="C71" s="15"/>
      <c r="D71" s="15"/>
      <c r="E71" s="15"/>
      <c r="F71" s="15"/>
    </row>
    <row r="72" spans="1:8" s="8" customFormat="1" x14ac:dyDescent="0.2"/>
    <row r="73" spans="1:8" s="8" customFormat="1" ht="12" customHeight="1" x14ac:dyDescent="0.2">
      <c r="A73" s="78" t="s">
        <v>69</v>
      </c>
      <c r="B73" s="78" t="s">
        <v>66</v>
      </c>
      <c r="C73" s="78" t="s">
        <v>67</v>
      </c>
      <c r="D73" s="78" t="s">
        <v>68</v>
      </c>
    </row>
    <row r="74" spans="1:8" s="8" customFormat="1" x14ac:dyDescent="0.2">
      <c r="A74" s="78"/>
      <c r="B74" s="78"/>
      <c r="C74" s="78"/>
      <c r="D74" s="78"/>
    </row>
    <row r="75" spans="1:8" s="8" customFormat="1" ht="13.5" thickBot="1" x14ac:dyDescent="0.25">
      <c r="A75" s="38" t="s">
        <v>50</v>
      </c>
      <c r="B75" s="45"/>
      <c r="C75" s="45"/>
      <c r="D75" s="45"/>
    </row>
    <row r="76" spans="1:8" s="8" customFormat="1" ht="13.5" thickBot="1" x14ac:dyDescent="0.25">
      <c r="A76" s="38" t="s">
        <v>43</v>
      </c>
      <c r="B76" s="45">
        <v>35053</v>
      </c>
      <c r="C76" s="45">
        <v>215048</v>
      </c>
      <c r="D76" s="45">
        <v>858605</v>
      </c>
    </row>
    <row r="77" spans="1:8" s="8" customFormat="1" ht="13.5" thickBot="1" x14ac:dyDescent="0.25">
      <c r="A77" s="38" t="s">
        <v>51</v>
      </c>
      <c r="B77" s="45">
        <v>48</v>
      </c>
      <c r="C77" s="45">
        <v>98500</v>
      </c>
      <c r="D77" s="45">
        <v>69050</v>
      </c>
    </row>
    <row r="78" spans="1:8" s="8" customFormat="1" ht="13.5" thickBot="1" x14ac:dyDescent="0.25">
      <c r="A78" s="38" t="s">
        <v>40</v>
      </c>
      <c r="B78" s="45">
        <v>2307</v>
      </c>
      <c r="C78" s="45">
        <v>929</v>
      </c>
      <c r="D78" s="45">
        <v>8570</v>
      </c>
    </row>
    <row r="79" spans="1:8" s="8" customFormat="1" ht="13.5" thickBot="1" x14ac:dyDescent="0.25">
      <c r="A79" s="38" t="s">
        <v>46</v>
      </c>
      <c r="B79" s="45">
        <v>76631</v>
      </c>
      <c r="C79" s="45">
        <v>1984855</v>
      </c>
      <c r="D79" s="45">
        <v>4099371</v>
      </c>
    </row>
    <row r="80" spans="1:8" s="8" customFormat="1" ht="13.5" thickBot="1" x14ac:dyDescent="0.25">
      <c r="A80" s="38" t="s">
        <v>45</v>
      </c>
      <c r="B80" s="45">
        <v>30702</v>
      </c>
      <c r="C80" s="45">
        <v>364506</v>
      </c>
      <c r="D80" s="45">
        <v>928200</v>
      </c>
    </row>
    <row r="81" spans="1:8" s="8" customFormat="1" ht="13.5" thickBot="1" x14ac:dyDescent="0.25">
      <c r="A81" s="38" t="s">
        <v>44</v>
      </c>
      <c r="B81" s="45">
        <v>26583</v>
      </c>
      <c r="C81" s="45">
        <v>187171</v>
      </c>
      <c r="D81" s="45">
        <v>189966</v>
      </c>
    </row>
    <row r="82" spans="1:8" s="8" customFormat="1" ht="13.5" thickBot="1" x14ac:dyDescent="0.25">
      <c r="A82" s="38" t="s">
        <v>197</v>
      </c>
      <c r="B82" s="45">
        <v>5623</v>
      </c>
      <c r="C82" s="45">
        <v>351633</v>
      </c>
      <c r="D82" s="45">
        <v>473975</v>
      </c>
    </row>
    <row r="83" spans="1:8" s="8" customFormat="1" ht="13.5" thickBot="1" x14ac:dyDescent="0.25">
      <c r="A83" s="38" t="s">
        <v>195</v>
      </c>
      <c r="B83" s="45">
        <v>7844</v>
      </c>
      <c r="C83" s="45">
        <v>193900</v>
      </c>
      <c r="D83" s="45">
        <v>109000</v>
      </c>
    </row>
    <row r="84" spans="1:8" s="8" customFormat="1" ht="13.5" thickBot="1" x14ac:dyDescent="0.25">
      <c r="A84" s="38" t="s">
        <v>47</v>
      </c>
      <c r="B84" s="45">
        <v>8432</v>
      </c>
      <c r="C84" s="45">
        <v>369963</v>
      </c>
      <c r="D84" s="45">
        <v>946531</v>
      </c>
    </row>
    <row r="85" spans="1:8" s="8" customFormat="1" ht="13.5" thickBot="1" x14ac:dyDescent="0.25">
      <c r="A85" s="38" t="s">
        <v>49</v>
      </c>
      <c r="B85" s="45">
        <v>36961</v>
      </c>
      <c r="C85" s="45">
        <v>241488</v>
      </c>
      <c r="D85" s="45">
        <v>1417422</v>
      </c>
    </row>
    <row r="86" spans="1:8" s="8" customFormat="1" ht="13.5" thickBot="1" x14ac:dyDescent="0.25">
      <c r="A86" s="38" t="s">
        <v>38</v>
      </c>
      <c r="B86" s="45"/>
      <c r="C86" s="45"/>
      <c r="D86" s="45"/>
    </row>
    <row r="87" spans="1:8" s="8" customFormat="1" ht="13.5" thickBot="1" x14ac:dyDescent="0.25">
      <c r="A87" s="38" t="s">
        <v>194</v>
      </c>
      <c r="B87" s="45">
        <v>13340</v>
      </c>
      <c r="C87" s="45">
        <v>426867</v>
      </c>
      <c r="D87" s="45">
        <v>583332</v>
      </c>
    </row>
    <row r="88" spans="1:8" s="8" customFormat="1" ht="13.5" thickBot="1" x14ac:dyDescent="0.25">
      <c r="A88" s="38" t="s">
        <v>42</v>
      </c>
      <c r="B88" s="45">
        <v>4951</v>
      </c>
      <c r="C88" s="45">
        <v>116249</v>
      </c>
      <c r="D88" s="45">
        <v>164200</v>
      </c>
    </row>
    <row r="89" spans="1:8" s="8" customFormat="1" ht="13.5" thickBot="1" x14ac:dyDescent="0.25">
      <c r="A89" s="38" t="s">
        <v>41</v>
      </c>
      <c r="B89" s="45">
        <v>4086</v>
      </c>
      <c r="C89" s="45">
        <v>5204</v>
      </c>
      <c r="D89" s="45">
        <v>135607</v>
      </c>
    </row>
    <row r="90" spans="1:8" s="8" customFormat="1" ht="13.5" thickBot="1" x14ac:dyDescent="0.25">
      <c r="A90" s="38" t="s">
        <v>39</v>
      </c>
      <c r="B90" s="45">
        <v>8909</v>
      </c>
      <c r="C90" s="45">
        <v>1291</v>
      </c>
      <c r="D90" s="45">
        <v>24707</v>
      </c>
    </row>
    <row r="91" spans="1:8" s="8" customFormat="1" ht="13.5" thickBot="1" x14ac:dyDescent="0.25">
      <c r="A91" s="38" t="s">
        <v>48</v>
      </c>
      <c r="B91" s="45">
        <v>1618</v>
      </c>
      <c r="C91" s="45">
        <v>1984</v>
      </c>
      <c r="D91" s="45">
        <v>5246</v>
      </c>
    </row>
    <row r="92" spans="1:8" s="8" customFormat="1" ht="13.5" thickBot="1" x14ac:dyDescent="0.25">
      <c r="A92" s="38"/>
      <c r="B92" s="45"/>
      <c r="C92" s="45"/>
      <c r="D92" s="45"/>
    </row>
    <row r="93" spans="1:8" s="8" customFormat="1" x14ac:dyDescent="0.2">
      <c r="A93" s="33" t="s">
        <v>3</v>
      </c>
      <c r="B93" s="34">
        <v>263088</v>
      </c>
      <c r="C93" s="46">
        <v>4559588</v>
      </c>
      <c r="D93" s="34">
        <v>10013782</v>
      </c>
    </row>
    <row r="96" spans="1:8" s="58" customFormat="1" ht="15" x14ac:dyDescent="0.25">
      <c r="A96" s="62" t="s">
        <v>109</v>
      </c>
      <c r="B96" s="62"/>
      <c r="C96" s="62"/>
      <c r="D96" s="8"/>
      <c r="E96" s="8"/>
      <c r="F96" s="8"/>
      <c r="G96" s="8"/>
      <c r="H96" s="8"/>
    </row>
    <row r="97" spans="1:8" customFormat="1" ht="13.5" thickBot="1" x14ac:dyDescent="0.25">
      <c r="A97" s="8"/>
      <c r="B97" s="8"/>
      <c r="C97" s="8"/>
      <c r="D97" s="8"/>
      <c r="E97" s="8"/>
      <c r="F97" s="8"/>
      <c r="G97" s="8"/>
      <c r="H97" s="8"/>
    </row>
    <row r="98" spans="1:8" customFormat="1" ht="23.25" thickBot="1" x14ac:dyDescent="0.25">
      <c r="A98" s="82" t="s">
        <v>22</v>
      </c>
      <c r="B98" s="44" t="s">
        <v>97</v>
      </c>
      <c r="C98" s="44" t="s">
        <v>98</v>
      </c>
      <c r="D98" s="78" t="s">
        <v>99</v>
      </c>
      <c r="E98" s="8"/>
      <c r="F98" s="8"/>
      <c r="G98" s="8"/>
      <c r="H98" s="8"/>
    </row>
    <row r="99" spans="1:8" customFormat="1" x14ac:dyDescent="0.2">
      <c r="A99" s="78"/>
      <c r="B99" s="48" t="s">
        <v>100</v>
      </c>
      <c r="C99" s="49" t="s">
        <v>100</v>
      </c>
      <c r="D99" s="78"/>
      <c r="E99" s="8"/>
      <c r="F99" s="8"/>
      <c r="G99" s="8"/>
      <c r="H99" s="8"/>
    </row>
    <row r="100" spans="1:8" customFormat="1" ht="13.5" customHeight="1" thickBot="1" x14ac:dyDescent="0.25">
      <c r="A100" s="38" t="s">
        <v>101</v>
      </c>
      <c r="B100" s="45">
        <v>353</v>
      </c>
      <c r="C100" s="45">
        <v>2319</v>
      </c>
      <c r="D100" s="45">
        <v>2672</v>
      </c>
      <c r="E100" s="8"/>
      <c r="F100" s="8"/>
      <c r="G100" s="8"/>
      <c r="H100" s="8"/>
    </row>
    <row r="101" spans="1:8" customFormat="1" ht="13.5" thickBot="1" x14ac:dyDescent="0.25">
      <c r="A101" s="38" t="s">
        <v>102</v>
      </c>
      <c r="B101" s="45"/>
      <c r="C101" s="45">
        <v>157117</v>
      </c>
      <c r="D101" s="45">
        <v>157117</v>
      </c>
      <c r="E101" s="8"/>
      <c r="F101" s="8"/>
      <c r="G101" s="8"/>
      <c r="H101" s="8"/>
    </row>
    <row r="102" spans="1:8" customFormat="1" ht="13.5" thickBot="1" x14ac:dyDescent="0.25">
      <c r="A102" s="38" t="s">
        <v>103</v>
      </c>
      <c r="B102" s="45">
        <v>125</v>
      </c>
      <c r="C102" s="45">
        <v>87461</v>
      </c>
      <c r="D102" s="45">
        <v>87586</v>
      </c>
      <c r="E102" s="8"/>
      <c r="F102" s="8"/>
      <c r="G102" s="8"/>
      <c r="H102" s="8"/>
    </row>
    <row r="103" spans="1:8" customFormat="1" ht="13.5" thickBot="1" x14ac:dyDescent="0.25">
      <c r="A103" s="38" t="s">
        <v>94</v>
      </c>
      <c r="B103" s="45">
        <v>3106</v>
      </c>
      <c r="C103" s="45">
        <v>310576</v>
      </c>
      <c r="D103" s="45">
        <v>313682</v>
      </c>
      <c r="E103" s="8"/>
      <c r="F103" s="8"/>
      <c r="G103" s="8"/>
      <c r="H103" s="8"/>
    </row>
    <row r="104" spans="1:8" customFormat="1" ht="13.5" thickBot="1" x14ac:dyDescent="0.25">
      <c r="A104" s="38" t="s">
        <v>78</v>
      </c>
      <c r="B104" s="45"/>
      <c r="C104" s="45">
        <v>519</v>
      </c>
      <c r="D104" s="45">
        <v>519</v>
      </c>
      <c r="E104" s="8"/>
      <c r="F104" s="8"/>
      <c r="G104" s="8"/>
      <c r="H104" s="8"/>
    </row>
    <row r="105" spans="1:8" customFormat="1" ht="13.5" thickBot="1" x14ac:dyDescent="0.25">
      <c r="A105" s="38" t="s">
        <v>104</v>
      </c>
      <c r="B105" s="45"/>
      <c r="C105" s="45">
        <v>440</v>
      </c>
      <c r="D105" s="45">
        <v>440</v>
      </c>
      <c r="E105" s="8"/>
      <c r="F105" s="8"/>
      <c r="G105" s="8"/>
      <c r="H105" s="8"/>
    </row>
    <row r="106" spans="1:8" customFormat="1" ht="13.5" thickBot="1" x14ac:dyDescent="0.25">
      <c r="A106" s="38" t="s">
        <v>105</v>
      </c>
      <c r="B106" s="45">
        <v>20</v>
      </c>
      <c r="C106" s="45">
        <v>186</v>
      </c>
      <c r="D106" s="45">
        <v>206</v>
      </c>
      <c r="E106" s="8"/>
      <c r="F106" s="8"/>
      <c r="G106" s="8"/>
      <c r="H106" s="8"/>
    </row>
    <row r="107" spans="1:8" customFormat="1" ht="13.5" thickBot="1" x14ac:dyDescent="0.25">
      <c r="A107" s="38" t="s">
        <v>81</v>
      </c>
      <c r="B107" s="45"/>
      <c r="C107" s="45">
        <v>425</v>
      </c>
      <c r="D107" s="45">
        <v>425</v>
      </c>
      <c r="E107" s="8"/>
      <c r="F107" s="8"/>
      <c r="G107" s="8"/>
      <c r="H107" s="8"/>
    </row>
    <row r="108" spans="1:8" customFormat="1" ht="13.5" thickBot="1" x14ac:dyDescent="0.25">
      <c r="A108" s="38" t="s">
        <v>106</v>
      </c>
      <c r="B108" s="45"/>
      <c r="C108" s="45">
        <v>665000</v>
      </c>
      <c r="D108" s="45">
        <v>665000</v>
      </c>
      <c r="E108" s="8"/>
      <c r="F108" s="8"/>
      <c r="G108" s="8"/>
      <c r="H108" s="8"/>
    </row>
    <row r="109" spans="1:8" customFormat="1" ht="13.5" thickBot="1" x14ac:dyDescent="0.25">
      <c r="A109" s="38" t="s">
        <v>107</v>
      </c>
      <c r="B109" s="45">
        <v>46941</v>
      </c>
      <c r="C109" s="45">
        <v>1716974</v>
      </c>
      <c r="D109" s="45">
        <v>1763915</v>
      </c>
      <c r="E109" s="8"/>
      <c r="F109" s="8"/>
      <c r="G109" s="8"/>
      <c r="H109" s="8"/>
    </row>
    <row r="110" spans="1:8" customFormat="1" ht="15.75" customHeight="1" x14ac:dyDescent="0.2">
      <c r="A110" s="33" t="s">
        <v>108</v>
      </c>
      <c r="B110" s="34">
        <v>50545</v>
      </c>
      <c r="C110" s="46">
        <v>2941017</v>
      </c>
      <c r="D110" s="34">
        <v>2991562</v>
      </c>
      <c r="E110" s="8"/>
      <c r="F110" s="8"/>
      <c r="G110" s="8"/>
      <c r="H110" s="8"/>
    </row>
    <row r="111" spans="1:8" x14ac:dyDescent="0.2">
      <c r="E111" s="8"/>
      <c r="F111" s="8"/>
      <c r="G111" s="8"/>
      <c r="H111" s="8"/>
    </row>
    <row r="112" spans="1:8" x14ac:dyDescent="0.2">
      <c r="E112" s="8"/>
      <c r="F112" s="8"/>
      <c r="G112" s="8"/>
      <c r="H112" s="8"/>
    </row>
    <row r="113" spans="1:8" s="58" customFormat="1" ht="15" x14ac:dyDescent="0.25">
      <c r="A113" s="62" t="s">
        <v>113</v>
      </c>
      <c r="B113" s="62"/>
      <c r="C113" s="8"/>
      <c r="D113" s="8"/>
      <c r="E113" s="8"/>
      <c r="F113" s="8"/>
      <c r="G113" s="8"/>
      <c r="H113" s="8"/>
    </row>
    <row r="114" spans="1:8" customFormat="1" x14ac:dyDescent="0.2">
      <c r="A114" s="8"/>
      <c r="B114" s="8"/>
      <c r="C114" s="8"/>
      <c r="D114" s="8"/>
      <c r="E114" s="8"/>
      <c r="F114" s="8"/>
      <c r="G114" s="8"/>
      <c r="H114" s="8"/>
    </row>
    <row r="115" spans="1:8" customFormat="1" x14ac:dyDescent="0.2">
      <c r="A115" s="44" t="s">
        <v>22</v>
      </c>
      <c r="B115" s="44" t="s">
        <v>110</v>
      </c>
      <c r="C115" s="8"/>
      <c r="D115" s="8"/>
      <c r="E115" s="8"/>
      <c r="F115" s="8"/>
      <c r="G115" s="8"/>
      <c r="H115" s="8"/>
    </row>
    <row r="116" spans="1:8" customFormat="1" ht="13.5" thickBot="1" x14ac:dyDescent="0.25">
      <c r="A116" s="38" t="s">
        <v>80</v>
      </c>
      <c r="B116" s="45">
        <v>152</v>
      </c>
      <c r="C116" s="8"/>
      <c r="D116" s="8"/>
      <c r="E116" s="8"/>
      <c r="F116" s="8"/>
      <c r="G116" s="8"/>
      <c r="H116" s="8"/>
    </row>
    <row r="117" spans="1:8" customFormat="1" ht="13.5" thickBot="1" x14ac:dyDescent="0.25">
      <c r="A117" s="38" t="s">
        <v>111</v>
      </c>
      <c r="B117" s="45">
        <v>59</v>
      </c>
      <c r="C117" s="8"/>
      <c r="D117" s="8"/>
      <c r="E117" s="8"/>
      <c r="F117" s="8"/>
      <c r="G117" s="8"/>
      <c r="H117" s="8"/>
    </row>
    <row r="118" spans="1:8" customFormat="1" ht="13.5" thickBot="1" x14ac:dyDescent="0.25">
      <c r="A118" s="38" t="s">
        <v>101</v>
      </c>
      <c r="B118" s="45">
        <v>3233</v>
      </c>
      <c r="C118" s="8"/>
      <c r="D118" s="8"/>
      <c r="E118" s="8"/>
      <c r="F118" s="8"/>
      <c r="G118" s="8"/>
      <c r="H118" s="8"/>
    </row>
    <row r="119" spans="1:8" customFormat="1" ht="13.5" thickBot="1" x14ac:dyDescent="0.25">
      <c r="A119" s="38" t="s">
        <v>76</v>
      </c>
      <c r="B119" s="45">
        <v>97</v>
      </c>
      <c r="C119" s="8"/>
      <c r="D119" s="8"/>
      <c r="E119" s="8"/>
      <c r="F119" s="8"/>
      <c r="G119" s="8"/>
      <c r="H119" s="8"/>
    </row>
    <row r="120" spans="1:8" customFormat="1" ht="17.25" customHeight="1" thickBot="1" x14ac:dyDescent="0.25">
      <c r="A120" s="38" t="s">
        <v>78</v>
      </c>
      <c r="B120" s="45">
        <v>136</v>
      </c>
      <c r="C120" s="8"/>
      <c r="D120" s="8"/>
      <c r="E120" s="8"/>
      <c r="F120" s="8"/>
      <c r="G120" s="8"/>
      <c r="H120" s="8"/>
    </row>
    <row r="121" spans="1:8" customFormat="1" ht="13.5" thickBot="1" x14ac:dyDescent="0.25">
      <c r="A121" s="38" t="s">
        <v>104</v>
      </c>
      <c r="B121" s="45">
        <v>6454</v>
      </c>
      <c r="C121" s="8"/>
      <c r="D121" s="8"/>
      <c r="E121" s="8"/>
      <c r="F121" s="8"/>
      <c r="G121" s="8"/>
      <c r="H121" s="8"/>
    </row>
    <row r="122" spans="1:8" customFormat="1" ht="12.75" customHeight="1" thickBot="1" x14ac:dyDescent="0.25">
      <c r="A122" s="38" t="s">
        <v>81</v>
      </c>
      <c r="B122" s="45">
        <v>594</v>
      </c>
      <c r="C122" s="8"/>
      <c r="D122" s="8"/>
      <c r="E122" s="8"/>
      <c r="F122" s="8"/>
      <c r="G122" s="8"/>
      <c r="H122" s="8"/>
    </row>
    <row r="123" spans="1:8" customFormat="1" ht="13.5" thickBot="1" x14ac:dyDescent="0.25">
      <c r="A123" s="38" t="s">
        <v>103</v>
      </c>
      <c r="B123" s="45">
        <v>79515</v>
      </c>
      <c r="C123" s="8"/>
      <c r="D123" s="8"/>
      <c r="E123" s="8"/>
      <c r="F123" s="8"/>
      <c r="G123" s="8"/>
      <c r="H123" s="8"/>
    </row>
    <row r="124" spans="1:8" customFormat="1" ht="13.5" thickBot="1" x14ac:dyDescent="0.25">
      <c r="A124" s="38" t="s">
        <v>105</v>
      </c>
      <c r="B124" s="45">
        <v>250</v>
      </c>
      <c r="C124" s="8"/>
      <c r="D124" s="8"/>
      <c r="E124" s="8"/>
      <c r="F124" s="8"/>
      <c r="G124" s="8"/>
      <c r="H124" s="8"/>
    </row>
    <row r="125" spans="1:8" customFormat="1" ht="13.5" thickBot="1" x14ac:dyDescent="0.25">
      <c r="A125" s="38" t="s">
        <v>102</v>
      </c>
      <c r="B125" s="45">
        <v>568700</v>
      </c>
      <c r="C125" s="8"/>
      <c r="D125" s="8"/>
      <c r="E125" s="8"/>
      <c r="F125" s="8"/>
      <c r="G125" s="8"/>
      <c r="H125" s="8"/>
    </row>
    <row r="126" spans="1:8" customFormat="1" ht="13.5" thickBot="1" x14ac:dyDescent="0.25">
      <c r="A126" s="38" t="s">
        <v>94</v>
      </c>
      <c r="B126" s="45">
        <v>95824</v>
      </c>
      <c r="C126" s="8"/>
      <c r="D126" s="8"/>
      <c r="E126" s="8"/>
      <c r="F126" s="8"/>
      <c r="G126" s="8"/>
      <c r="H126" s="8"/>
    </row>
    <row r="127" spans="1:8" s="3" customFormat="1" ht="12.75" customHeight="1" thickBot="1" x14ac:dyDescent="0.25">
      <c r="A127" s="38" t="s">
        <v>107</v>
      </c>
      <c r="B127" s="45">
        <v>1192277</v>
      </c>
      <c r="C127" s="8"/>
      <c r="D127" s="8"/>
      <c r="E127" s="8"/>
      <c r="F127" s="8"/>
      <c r="G127" s="8"/>
      <c r="H127" s="8"/>
    </row>
    <row r="128" spans="1:8" customFormat="1" ht="15" customHeight="1" x14ac:dyDescent="0.2">
      <c r="A128" s="33" t="s">
        <v>112</v>
      </c>
      <c r="B128" s="34">
        <v>1947291</v>
      </c>
      <c r="C128" s="8"/>
      <c r="D128" s="8"/>
      <c r="E128" s="8"/>
      <c r="F128" s="8"/>
      <c r="G128" s="8"/>
      <c r="H128" s="8"/>
    </row>
    <row r="129" spans="1:8" x14ac:dyDescent="0.2">
      <c r="C129" s="8"/>
      <c r="D129" s="8"/>
      <c r="E129" s="8"/>
      <c r="F129" s="8"/>
      <c r="G129" s="8"/>
      <c r="H129" s="8"/>
    </row>
    <row r="130" spans="1:8" x14ac:dyDescent="0.2">
      <c r="E130" s="8"/>
      <c r="F130" s="8"/>
      <c r="G130" s="8"/>
      <c r="H130" s="8"/>
    </row>
    <row r="131" spans="1:8" s="58" customFormat="1" ht="15" x14ac:dyDescent="0.25">
      <c r="A131" s="62" t="s">
        <v>330</v>
      </c>
      <c r="B131" s="62"/>
      <c r="C131" s="62"/>
      <c r="D131" s="8"/>
      <c r="E131" s="8"/>
      <c r="F131" s="8"/>
      <c r="G131" s="8"/>
      <c r="H131" s="8"/>
    </row>
    <row r="132" spans="1:8" customFormat="1" x14ac:dyDescent="0.2">
      <c r="A132" s="8"/>
      <c r="B132" s="8"/>
      <c r="C132" s="8"/>
      <c r="D132" s="8"/>
      <c r="E132" s="8"/>
      <c r="F132" s="8"/>
      <c r="G132" s="8"/>
      <c r="H132" s="8"/>
    </row>
    <row r="133" spans="1:8" customFormat="1" x14ac:dyDescent="0.2">
      <c r="A133" s="44" t="s">
        <v>114</v>
      </c>
      <c r="B133" s="44" t="s">
        <v>110</v>
      </c>
      <c r="C133" s="44" t="s">
        <v>126</v>
      </c>
      <c r="D133" s="8"/>
      <c r="E133" s="8"/>
      <c r="F133" s="8"/>
      <c r="G133" s="8"/>
      <c r="H133" s="8"/>
    </row>
    <row r="134" spans="1:8" customFormat="1" ht="13.5" thickBot="1" x14ac:dyDescent="0.25">
      <c r="A134" s="38" t="s">
        <v>115</v>
      </c>
      <c r="B134" s="45">
        <v>454</v>
      </c>
      <c r="C134" s="51">
        <v>68546</v>
      </c>
      <c r="D134" s="8"/>
      <c r="E134" s="8"/>
      <c r="F134" s="8"/>
      <c r="G134" s="8"/>
      <c r="H134" s="8"/>
    </row>
    <row r="135" spans="1:8" customFormat="1" ht="13.5" thickBot="1" x14ac:dyDescent="0.25">
      <c r="A135" s="38" t="s">
        <v>116</v>
      </c>
      <c r="B135" s="45">
        <v>25880</v>
      </c>
      <c r="C135" s="51">
        <v>27649382</v>
      </c>
      <c r="D135" s="8"/>
      <c r="E135" s="8"/>
      <c r="F135" s="8"/>
      <c r="G135" s="8"/>
      <c r="H135" s="8"/>
    </row>
    <row r="136" spans="1:8" customFormat="1" ht="13.5" thickBot="1" x14ac:dyDescent="0.25">
      <c r="A136" s="38" t="s">
        <v>117</v>
      </c>
      <c r="B136" s="45">
        <v>530</v>
      </c>
      <c r="C136" s="51">
        <v>2247679</v>
      </c>
      <c r="D136" s="8"/>
      <c r="E136" s="8"/>
      <c r="F136" s="8"/>
      <c r="G136" s="8"/>
      <c r="H136" s="8"/>
    </row>
    <row r="137" spans="1:8" customFormat="1" ht="13.5" thickBot="1" x14ac:dyDescent="0.25">
      <c r="A137" s="38" t="s">
        <v>118</v>
      </c>
      <c r="B137" s="45">
        <v>3344</v>
      </c>
      <c r="C137" s="51">
        <v>6299126</v>
      </c>
      <c r="D137" s="8"/>
      <c r="E137" s="8"/>
      <c r="F137" s="8"/>
      <c r="G137" s="8"/>
      <c r="H137" s="8"/>
    </row>
    <row r="138" spans="1:8" customFormat="1" ht="13.5" thickBot="1" x14ac:dyDescent="0.25">
      <c r="A138" s="38" t="s">
        <v>119</v>
      </c>
      <c r="B138" s="45">
        <v>440</v>
      </c>
      <c r="C138" s="51">
        <v>476764</v>
      </c>
      <c r="D138" s="8"/>
      <c r="E138" s="8"/>
      <c r="F138" s="8"/>
      <c r="G138" s="8"/>
      <c r="H138" s="8"/>
    </row>
    <row r="139" spans="1:8" customFormat="1" ht="13.5" thickBot="1" x14ac:dyDescent="0.25">
      <c r="A139" s="38" t="s">
        <v>120</v>
      </c>
      <c r="B139" s="45">
        <v>16</v>
      </c>
      <c r="C139" s="51">
        <v>31488</v>
      </c>
      <c r="D139" s="8"/>
      <c r="E139" s="8"/>
      <c r="F139" s="8"/>
      <c r="G139" s="8"/>
      <c r="H139" s="8"/>
    </row>
    <row r="140" spans="1:8" customFormat="1" ht="13.5" thickBot="1" x14ac:dyDescent="0.25">
      <c r="A140" s="38" t="s">
        <v>121</v>
      </c>
      <c r="B140" s="45">
        <v>7</v>
      </c>
      <c r="C140" s="51">
        <v>4823</v>
      </c>
      <c r="D140" s="8"/>
      <c r="E140" s="8"/>
      <c r="F140" s="8"/>
      <c r="G140" s="8"/>
      <c r="H140" s="8"/>
    </row>
    <row r="141" spans="1:8" customFormat="1" ht="13.5" thickBot="1" x14ac:dyDescent="0.25">
      <c r="A141" s="38" t="s">
        <v>122</v>
      </c>
      <c r="B141" s="45">
        <v>66</v>
      </c>
      <c r="C141" s="51">
        <v>1804762</v>
      </c>
      <c r="D141" s="8"/>
      <c r="E141" s="8"/>
      <c r="F141" s="8"/>
      <c r="G141" s="8"/>
      <c r="H141" s="8"/>
    </row>
    <row r="142" spans="1:8" customFormat="1" ht="13.5" thickBot="1" x14ac:dyDescent="0.25">
      <c r="A142" s="38" t="s">
        <v>123</v>
      </c>
      <c r="B142" s="45">
        <v>111</v>
      </c>
      <c r="C142" s="51">
        <v>487095</v>
      </c>
      <c r="D142" s="8"/>
      <c r="E142" s="8"/>
      <c r="F142" s="8"/>
      <c r="G142" s="8"/>
      <c r="H142" s="8"/>
    </row>
    <row r="143" spans="1:8" customFormat="1" ht="13.5" thickBot="1" x14ac:dyDescent="0.25">
      <c r="A143" s="38" t="s">
        <v>124</v>
      </c>
      <c r="B143" s="45">
        <v>11</v>
      </c>
      <c r="C143" s="51">
        <v>30122</v>
      </c>
      <c r="D143" s="8"/>
      <c r="E143" s="8"/>
      <c r="F143" s="8"/>
      <c r="G143" s="8"/>
      <c r="H143" s="8"/>
    </row>
    <row r="144" spans="1:8" customFormat="1" ht="13.5" thickBot="1" x14ac:dyDescent="0.25">
      <c r="A144" s="38"/>
      <c r="B144" s="45"/>
      <c r="C144" s="51"/>
      <c r="D144" s="8"/>
      <c r="E144" s="8"/>
      <c r="F144" s="8"/>
      <c r="G144" s="8"/>
      <c r="H144" s="8"/>
    </row>
    <row r="145" spans="1:8" customFormat="1" x14ac:dyDescent="0.2">
      <c r="A145" s="33" t="s">
        <v>125</v>
      </c>
      <c r="B145" s="34">
        <v>30859</v>
      </c>
      <c r="C145" s="46">
        <v>39099787</v>
      </c>
      <c r="D145" s="8"/>
      <c r="E145" s="8"/>
      <c r="F145" s="8"/>
      <c r="G145" s="8"/>
      <c r="H145" s="8"/>
    </row>
    <row r="146" spans="1:8" customFormat="1" ht="13.5" thickBot="1" x14ac:dyDescent="0.25">
      <c r="D146" s="8"/>
      <c r="E146" s="8"/>
      <c r="F146" s="8"/>
      <c r="G146" s="8"/>
      <c r="H146" s="8"/>
    </row>
    <row r="147" spans="1:8" customFormat="1" x14ac:dyDescent="0.2">
      <c r="A147" s="82" t="s">
        <v>69</v>
      </c>
      <c r="B147" s="82" t="s">
        <v>110</v>
      </c>
      <c r="C147" s="82" t="s">
        <v>126</v>
      </c>
      <c r="D147" s="8"/>
      <c r="E147" s="8"/>
      <c r="F147" s="8"/>
      <c r="G147" s="8"/>
      <c r="H147" s="8"/>
    </row>
    <row r="148" spans="1:8" customFormat="1" x14ac:dyDescent="0.2">
      <c r="A148" s="78"/>
      <c r="B148" s="78" t="s">
        <v>110</v>
      </c>
      <c r="C148" s="78" t="s">
        <v>126</v>
      </c>
      <c r="D148" s="8"/>
      <c r="E148" s="8"/>
      <c r="F148" s="8"/>
      <c r="G148" s="8"/>
      <c r="H148" s="8"/>
    </row>
    <row r="149" spans="1:8" customFormat="1" ht="13.5" thickBot="1" x14ac:dyDescent="0.25">
      <c r="A149" s="38" t="s">
        <v>14</v>
      </c>
      <c r="B149" s="45">
        <v>6747</v>
      </c>
      <c r="C149" s="51">
        <v>6419522</v>
      </c>
      <c r="D149" s="8"/>
      <c r="E149" s="8"/>
      <c r="F149" s="8"/>
      <c r="G149" s="8"/>
      <c r="H149" s="8"/>
    </row>
    <row r="150" spans="1:8" customFormat="1" ht="13.5" thickBot="1" x14ac:dyDescent="0.25">
      <c r="A150" s="38" t="s">
        <v>8</v>
      </c>
      <c r="B150" s="45">
        <v>1391</v>
      </c>
      <c r="C150" s="51">
        <v>4327129</v>
      </c>
      <c r="D150" s="8"/>
      <c r="E150" s="8"/>
      <c r="F150" s="8"/>
      <c r="G150" s="8"/>
      <c r="H150" s="8"/>
    </row>
    <row r="151" spans="1:8" customFormat="1" ht="13.5" thickBot="1" x14ac:dyDescent="0.25">
      <c r="A151" s="38" t="s">
        <v>15</v>
      </c>
      <c r="B151" s="45">
        <v>26</v>
      </c>
      <c r="C151" s="51">
        <v>107262</v>
      </c>
      <c r="D151" s="8"/>
      <c r="E151" s="8"/>
      <c r="F151" s="8"/>
      <c r="G151" s="8"/>
      <c r="H151" s="8"/>
    </row>
    <row r="152" spans="1:8" customFormat="1" ht="13.5" thickBot="1" x14ac:dyDescent="0.25">
      <c r="A152" s="38" t="s">
        <v>5</v>
      </c>
      <c r="B152" s="45">
        <v>122</v>
      </c>
      <c r="C152" s="51">
        <v>485528</v>
      </c>
      <c r="D152" s="8"/>
      <c r="E152" s="8"/>
      <c r="F152" s="8"/>
      <c r="G152" s="8"/>
      <c r="H152" s="8"/>
    </row>
    <row r="153" spans="1:8" customFormat="1" ht="13.5" thickBot="1" x14ac:dyDescent="0.25">
      <c r="A153" s="38" t="s">
        <v>11</v>
      </c>
      <c r="B153" s="45">
        <v>5785</v>
      </c>
      <c r="C153" s="51">
        <v>7276948</v>
      </c>
      <c r="D153" s="8"/>
      <c r="E153" s="8"/>
      <c r="F153" s="8"/>
      <c r="G153" s="8"/>
      <c r="H153" s="8"/>
    </row>
    <row r="154" spans="1:8" customFormat="1" ht="13.5" thickBot="1" x14ac:dyDescent="0.25">
      <c r="A154" s="38" t="s">
        <v>10</v>
      </c>
      <c r="B154" s="45">
        <v>5691</v>
      </c>
      <c r="C154" s="51">
        <v>8526220</v>
      </c>
      <c r="D154" s="8"/>
      <c r="E154" s="8"/>
      <c r="F154" s="8"/>
      <c r="G154" s="8"/>
      <c r="H154" s="8"/>
    </row>
    <row r="155" spans="1:8" customFormat="1" ht="13.5" thickBot="1" x14ac:dyDescent="0.25">
      <c r="A155" s="38" t="s">
        <v>9</v>
      </c>
      <c r="B155" s="45">
        <v>1607</v>
      </c>
      <c r="C155" s="51">
        <v>2949101</v>
      </c>
      <c r="D155" s="8"/>
      <c r="E155" s="8"/>
      <c r="F155" s="8"/>
      <c r="G155" s="8"/>
      <c r="H155" s="8"/>
    </row>
    <row r="156" spans="1:8" customFormat="1" ht="13.5" thickBot="1" x14ac:dyDescent="0.25">
      <c r="A156" s="38" t="s">
        <v>17</v>
      </c>
      <c r="B156" s="45">
        <v>782</v>
      </c>
      <c r="C156" s="51">
        <v>568403</v>
      </c>
      <c r="D156" s="8"/>
      <c r="E156" s="8"/>
      <c r="F156" s="8"/>
      <c r="G156" s="8"/>
      <c r="H156" s="8"/>
    </row>
    <row r="157" spans="1:8" customFormat="1" ht="13.5" thickBot="1" x14ac:dyDescent="0.25">
      <c r="A157" s="38" t="s">
        <v>18</v>
      </c>
      <c r="B157" s="45"/>
      <c r="C157" s="51"/>
      <c r="D157" s="8"/>
      <c r="E157" s="8"/>
      <c r="F157" s="8"/>
      <c r="G157" s="8"/>
      <c r="H157" s="8"/>
    </row>
    <row r="158" spans="1:8" customFormat="1" ht="13.5" thickBot="1" x14ac:dyDescent="0.25">
      <c r="A158" s="38" t="s">
        <v>12</v>
      </c>
      <c r="B158" s="45">
        <v>981</v>
      </c>
      <c r="C158" s="51">
        <v>1862000</v>
      </c>
      <c r="D158" s="8"/>
      <c r="E158" s="8"/>
      <c r="F158" s="8"/>
      <c r="G158" s="8"/>
      <c r="H158" s="8"/>
    </row>
    <row r="159" spans="1:8" customFormat="1" ht="13.5" thickBot="1" x14ac:dyDescent="0.25">
      <c r="A159" s="38" t="s">
        <v>13</v>
      </c>
      <c r="B159" s="45">
        <v>4042</v>
      </c>
      <c r="C159" s="51">
        <v>3652007.57</v>
      </c>
      <c r="D159" s="8"/>
      <c r="E159" s="8"/>
      <c r="F159" s="8"/>
      <c r="G159" s="8"/>
      <c r="H159" s="8"/>
    </row>
    <row r="160" spans="1:8" customFormat="1" ht="13.5" thickBot="1" x14ac:dyDescent="0.25">
      <c r="A160" s="38" t="s">
        <v>4</v>
      </c>
      <c r="B160" s="45"/>
      <c r="C160" s="51"/>
      <c r="D160" s="8"/>
      <c r="E160" s="8"/>
      <c r="F160" s="8"/>
      <c r="G160" s="8"/>
      <c r="H160" s="8"/>
    </row>
    <row r="161" spans="1:8" customFormat="1" ht="13.5" thickBot="1" x14ac:dyDescent="0.25">
      <c r="A161" s="38" t="s">
        <v>19</v>
      </c>
      <c r="B161" s="45">
        <v>1857</v>
      </c>
      <c r="C161" s="51">
        <v>358691</v>
      </c>
      <c r="D161" s="8"/>
      <c r="E161" s="8"/>
      <c r="F161" s="8"/>
      <c r="G161" s="8"/>
      <c r="H161" s="8"/>
    </row>
    <row r="162" spans="1:8" customFormat="1" ht="13.5" thickBot="1" x14ac:dyDescent="0.25">
      <c r="A162" s="38" t="s">
        <v>7</v>
      </c>
      <c r="B162" s="45">
        <v>196</v>
      </c>
      <c r="C162" s="51">
        <v>488028</v>
      </c>
      <c r="D162" s="8"/>
      <c r="E162" s="8"/>
      <c r="F162" s="8"/>
      <c r="G162" s="8"/>
      <c r="H162" s="8"/>
    </row>
    <row r="163" spans="1:8" customFormat="1" ht="13.5" thickBot="1" x14ac:dyDescent="0.25">
      <c r="A163" s="38" t="s">
        <v>6</v>
      </c>
      <c r="B163" s="45">
        <v>180</v>
      </c>
      <c r="C163" s="51">
        <v>364668</v>
      </c>
      <c r="D163" s="8"/>
      <c r="E163" s="8"/>
      <c r="F163" s="8"/>
      <c r="G163" s="8"/>
      <c r="H163" s="8"/>
    </row>
    <row r="164" spans="1:8" customFormat="1" ht="13.5" thickBot="1" x14ac:dyDescent="0.25">
      <c r="A164" s="38" t="s">
        <v>20</v>
      </c>
      <c r="B164" s="45">
        <v>99</v>
      </c>
      <c r="C164" s="51">
        <v>966967</v>
      </c>
      <c r="D164" s="8"/>
      <c r="E164" s="8"/>
      <c r="F164" s="8"/>
      <c r="G164" s="8"/>
      <c r="H164" s="8"/>
    </row>
    <row r="165" spans="1:8" customFormat="1" ht="13.5" thickBot="1" x14ac:dyDescent="0.25">
      <c r="A165" s="38" t="s">
        <v>21</v>
      </c>
      <c r="B165" s="45">
        <v>1353</v>
      </c>
      <c r="C165" s="51">
        <v>747313</v>
      </c>
      <c r="D165" s="8"/>
      <c r="E165" s="8"/>
      <c r="F165" s="8"/>
      <c r="G165" s="8"/>
      <c r="H165" s="8"/>
    </row>
    <row r="166" spans="1:8" customFormat="1" ht="13.5" thickBot="1" x14ac:dyDescent="0.25">
      <c r="A166" s="38"/>
      <c r="B166" s="45"/>
      <c r="C166" s="51"/>
      <c r="D166" s="8"/>
      <c r="E166" s="8"/>
      <c r="F166" s="8"/>
      <c r="G166" s="8"/>
      <c r="H166" s="8"/>
    </row>
    <row r="167" spans="1:8" customFormat="1" x14ac:dyDescent="0.2">
      <c r="A167" s="33" t="s">
        <v>3</v>
      </c>
      <c r="B167" s="34">
        <v>30859</v>
      </c>
      <c r="C167" s="46">
        <v>39099787</v>
      </c>
      <c r="D167" s="8"/>
      <c r="E167" s="8"/>
      <c r="F167" s="8"/>
      <c r="G167" s="8"/>
      <c r="H167" s="8"/>
    </row>
    <row r="168" spans="1:8" x14ac:dyDescent="0.2">
      <c r="E168" s="8"/>
      <c r="F168" s="8"/>
      <c r="G168" s="8"/>
      <c r="H168" s="8"/>
    </row>
  </sheetData>
  <mergeCells count="19">
    <mergeCell ref="E35:E36"/>
    <mergeCell ref="F35:F36"/>
    <mergeCell ref="A5:A6"/>
    <mergeCell ref="B5:C5"/>
    <mergeCell ref="A11:A12"/>
    <mergeCell ref="B11:B12"/>
    <mergeCell ref="A35:A36"/>
    <mergeCell ref="B35:B36"/>
    <mergeCell ref="C35:C36"/>
    <mergeCell ref="A147:A148"/>
    <mergeCell ref="B147:B148"/>
    <mergeCell ref="C147:C148"/>
    <mergeCell ref="D35:D36"/>
    <mergeCell ref="A73:A74"/>
    <mergeCell ref="B73:B74"/>
    <mergeCell ref="C73:C74"/>
    <mergeCell ref="D73:D74"/>
    <mergeCell ref="A98:A99"/>
    <mergeCell ref="D98:D99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2" orientation="portrait" horizontalDpi="300" verticalDpi="300" r:id="rId1"/>
  <headerFooter alignWithMargins="0">
    <oddFooter>&amp;A</oddFooter>
  </headerFooter>
  <rowBreaks count="3" manualBreakCount="3">
    <brk id="31" max="7" man="1"/>
    <brk id="94" max="7" man="1"/>
    <brk id="12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view="pageBreakPreview" zoomScale="130" zoomScaleNormal="75" zoomScaleSheetLayoutView="130" workbookViewId="0">
      <selection activeCell="D23" sqref="D23"/>
    </sheetView>
  </sheetViews>
  <sheetFormatPr baseColWidth="10" defaultColWidth="11.42578125" defaultRowHeight="12.75" x14ac:dyDescent="0.2"/>
  <cols>
    <col min="1" max="1" width="29.42578125" style="4" customWidth="1"/>
    <col min="2" max="2" width="25.28515625" style="4" customWidth="1"/>
    <col min="3" max="5" width="19.5703125" style="4" customWidth="1"/>
    <col min="6" max="7" width="11.42578125" style="4"/>
    <col min="8" max="8" width="12.5703125" style="4" customWidth="1"/>
    <col min="9" max="16384" width="11.42578125" style="4"/>
  </cols>
  <sheetData>
    <row r="1" spans="1:15" s="54" customFormat="1" ht="18" x14ac:dyDescent="0.25">
      <c r="B1" s="55" t="s">
        <v>360</v>
      </c>
      <c r="I1" s="56"/>
      <c r="J1" s="56"/>
      <c r="K1" s="56"/>
      <c r="L1" s="56"/>
      <c r="M1" s="56"/>
      <c r="N1" s="56"/>
      <c r="O1" s="56"/>
    </row>
    <row r="3" spans="1:15" x14ac:dyDescent="0.2">
      <c r="A3" s="13" t="s">
        <v>201</v>
      </c>
    </row>
    <row r="5" spans="1:15" ht="15" x14ac:dyDescent="0.25">
      <c r="A5" s="62" t="s">
        <v>127</v>
      </c>
      <c r="B5" s="62"/>
      <c r="F5" s="10"/>
      <c r="G5" s="11"/>
      <c r="H5" s="10"/>
      <c r="I5" s="10"/>
      <c r="J5" s="10"/>
      <c r="K5" s="10"/>
    </row>
    <row r="7" spans="1:15" s="1" customFormat="1" ht="15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2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898036</v>
      </c>
      <c r="C9" s="32">
        <v>646715</v>
      </c>
      <c r="D9" s="20"/>
      <c r="E9" s="2"/>
      <c r="F9" s="2"/>
      <c r="G9" s="2"/>
      <c r="H9" s="2"/>
      <c r="I9" s="2"/>
      <c r="J9" s="2"/>
      <c r="K9" s="2"/>
      <c r="L9" s="2"/>
      <c r="M9" s="2"/>
    </row>
    <row r="10" spans="1:15" s="1" customFormat="1" ht="15.6" customHeight="1" thickBot="1" x14ac:dyDescent="0.25">
      <c r="A10" s="30" t="s">
        <v>36</v>
      </c>
      <c r="B10" s="31">
        <v>20117869.350000001</v>
      </c>
      <c r="C10" s="32"/>
      <c r="D10" s="4"/>
      <c r="E10" s="4"/>
    </row>
    <row r="12" spans="1:15" ht="12.75" customHeight="1" x14ac:dyDescent="0.2">
      <c r="A12" s="78" t="s">
        <v>69</v>
      </c>
      <c r="B12" s="78" t="s">
        <v>128</v>
      </c>
    </row>
    <row r="13" spans="1:15" x14ac:dyDescent="0.2">
      <c r="A13" s="78" t="s">
        <v>14</v>
      </c>
      <c r="B13" s="78">
        <v>289059</v>
      </c>
    </row>
    <row r="14" spans="1:15" ht="13.5" thickBot="1" x14ac:dyDescent="0.25">
      <c r="A14" s="30" t="s">
        <v>14</v>
      </c>
      <c r="B14" s="36"/>
    </row>
    <row r="15" spans="1:15" ht="13.5" thickBot="1" x14ac:dyDescent="0.25">
      <c r="A15" s="30" t="s">
        <v>8</v>
      </c>
      <c r="B15" s="36">
        <v>46412</v>
      </c>
    </row>
    <row r="16" spans="1:15" ht="13.5" thickBot="1" x14ac:dyDescent="0.25">
      <c r="A16" s="30" t="s">
        <v>15</v>
      </c>
      <c r="B16" s="36">
        <v>27583</v>
      </c>
    </row>
    <row r="17" spans="1:2" ht="13.5" thickBot="1" x14ac:dyDescent="0.25">
      <c r="A17" s="30" t="s">
        <v>5</v>
      </c>
      <c r="B17" s="36">
        <v>6863</v>
      </c>
    </row>
    <row r="18" spans="1:2" ht="13.5" thickBot="1" x14ac:dyDescent="0.25">
      <c r="A18" s="30" t="s">
        <v>11</v>
      </c>
      <c r="B18" s="36">
        <v>149455</v>
      </c>
    </row>
    <row r="19" spans="1:2" ht="13.5" thickBot="1" x14ac:dyDescent="0.25">
      <c r="A19" s="30" t="s">
        <v>10</v>
      </c>
      <c r="B19" s="36">
        <v>35397</v>
      </c>
    </row>
    <row r="20" spans="1:2" ht="13.5" thickBot="1" x14ac:dyDescent="0.25">
      <c r="A20" s="30" t="s">
        <v>9</v>
      </c>
      <c r="B20" s="36">
        <v>80094</v>
      </c>
    </row>
    <row r="21" spans="1:2" ht="13.5" thickBot="1" x14ac:dyDescent="0.25">
      <c r="A21" s="30" t="s">
        <v>17</v>
      </c>
      <c r="B21" s="36">
        <v>26631</v>
      </c>
    </row>
    <row r="22" spans="1:2" ht="13.5" thickBot="1" x14ac:dyDescent="0.25">
      <c r="A22" s="30" t="s">
        <v>18</v>
      </c>
      <c r="B22" s="36">
        <v>25556</v>
      </c>
    </row>
    <row r="23" spans="1:2" ht="13.5" thickBot="1" x14ac:dyDescent="0.25">
      <c r="A23" s="30" t="s">
        <v>12</v>
      </c>
      <c r="B23" s="36"/>
    </row>
    <row r="24" spans="1:2" ht="13.5" thickBot="1" x14ac:dyDescent="0.25">
      <c r="A24" s="30" t="s">
        <v>13</v>
      </c>
      <c r="B24" s="36">
        <v>115764</v>
      </c>
    </row>
    <row r="25" spans="1:2" ht="13.5" thickBot="1" x14ac:dyDescent="0.25">
      <c r="A25" s="30" t="s">
        <v>4</v>
      </c>
      <c r="B25" s="36">
        <v>28011</v>
      </c>
    </row>
    <row r="26" spans="1:2" ht="13.5" thickBot="1" x14ac:dyDescent="0.25">
      <c r="A26" s="30" t="s">
        <v>19</v>
      </c>
      <c r="B26" s="36">
        <v>17570</v>
      </c>
    </row>
    <row r="27" spans="1:2" ht="13.5" thickBot="1" x14ac:dyDescent="0.25">
      <c r="A27" s="30" t="s">
        <v>7</v>
      </c>
      <c r="B27" s="36">
        <v>10889</v>
      </c>
    </row>
    <row r="28" spans="1:2" ht="13.5" thickBot="1" x14ac:dyDescent="0.25">
      <c r="A28" s="30" t="s">
        <v>6</v>
      </c>
      <c r="B28" s="36">
        <v>19787</v>
      </c>
    </row>
    <row r="29" spans="1:2" ht="13.5" thickBot="1" x14ac:dyDescent="0.25">
      <c r="A29" s="30" t="s">
        <v>20</v>
      </c>
      <c r="B29" s="36">
        <v>8502</v>
      </c>
    </row>
    <row r="30" spans="1:2" ht="13.5" thickBot="1" x14ac:dyDescent="0.25">
      <c r="A30" s="30" t="s">
        <v>21</v>
      </c>
      <c r="B30" s="36">
        <v>10463</v>
      </c>
    </row>
    <row r="31" spans="1:2" x14ac:dyDescent="0.2">
      <c r="A31" s="33" t="s">
        <v>3</v>
      </c>
      <c r="B31" s="34">
        <v>898036</v>
      </c>
    </row>
    <row r="34" spans="1:11" s="8" customFormat="1" ht="15" customHeight="1" x14ac:dyDescent="0.25">
      <c r="A34" s="62" t="s">
        <v>134</v>
      </c>
      <c r="B34" s="62"/>
      <c r="C34" s="62"/>
      <c r="D34" s="62"/>
      <c r="E34" s="62"/>
      <c r="F34" s="62"/>
      <c r="G34" s="4"/>
      <c r="H34" s="21"/>
      <c r="I34" s="21"/>
      <c r="J34" s="21"/>
      <c r="K34" s="21"/>
    </row>
    <row r="35" spans="1:11" s="8" customFormat="1" ht="13.5" thickBot="1" x14ac:dyDescent="0.25">
      <c r="A35" s="14"/>
      <c r="B35" s="14"/>
      <c r="C35" s="14"/>
      <c r="D35" s="14"/>
      <c r="E35" s="14"/>
      <c r="F35" s="14"/>
    </row>
    <row r="36" spans="1:11" s="1" customFormat="1" ht="15" customHeight="1" x14ac:dyDescent="0.2">
      <c r="A36" s="78" t="s">
        <v>22</v>
      </c>
      <c r="B36" s="78" t="s">
        <v>71</v>
      </c>
      <c r="C36" s="81" t="s">
        <v>199</v>
      </c>
      <c r="D36" s="78" t="s">
        <v>200</v>
      </c>
      <c r="E36" s="78" t="s">
        <v>72</v>
      </c>
      <c r="F36" s="78" t="s">
        <v>73</v>
      </c>
      <c r="H36" s="2"/>
      <c r="I36" s="2"/>
      <c r="J36" s="2"/>
    </row>
    <row r="37" spans="1:11" s="1" customFormat="1" ht="25.9" customHeight="1" x14ac:dyDescent="0.2">
      <c r="A37" s="78"/>
      <c r="B37" s="78"/>
      <c r="C37" s="81"/>
      <c r="D37" s="78"/>
      <c r="E37" s="78"/>
      <c r="F37" s="78"/>
      <c r="H37" s="2"/>
      <c r="I37" s="2"/>
      <c r="J37" s="2"/>
    </row>
    <row r="38" spans="1:11" s="1" customFormat="1" ht="13.15" customHeight="1" x14ac:dyDescent="0.2">
      <c r="A38" s="37" t="s">
        <v>74</v>
      </c>
      <c r="B38" s="37"/>
      <c r="C38" s="37"/>
      <c r="D38" s="37"/>
      <c r="E38" s="37"/>
      <c r="F38" s="37"/>
      <c r="G38" s="2"/>
      <c r="H38" s="2"/>
      <c r="I38" s="2"/>
      <c r="J38" s="2"/>
    </row>
    <row r="39" spans="1:11" s="1" customFormat="1" ht="13.5" thickBot="1" x14ac:dyDescent="0.25">
      <c r="A39" s="38" t="s">
        <v>101</v>
      </c>
      <c r="B39" s="45">
        <v>102350</v>
      </c>
      <c r="C39" s="45">
        <v>5760410.0599999996</v>
      </c>
      <c r="D39" s="45">
        <v>56.28</v>
      </c>
      <c r="E39" s="45">
        <v>15679814.85</v>
      </c>
      <c r="F39" s="45">
        <v>153.19999999999999</v>
      </c>
      <c r="G39" s="2"/>
      <c r="H39" s="2"/>
      <c r="I39" s="2"/>
      <c r="J39" s="2"/>
      <c r="K39" s="2"/>
    </row>
    <row r="40" spans="1:11" s="1" customFormat="1" ht="13.5" thickBot="1" x14ac:dyDescent="0.25">
      <c r="A40" s="38" t="s">
        <v>76</v>
      </c>
      <c r="B40" s="45">
        <v>16645</v>
      </c>
      <c r="C40" s="45">
        <v>395369.96</v>
      </c>
      <c r="D40" s="45">
        <v>23.75</v>
      </c>
      <c r="E40" s="45">
        <v>1483986.47</v>
      </c>
      <c r="F40" s="45">
        <v>89.16</v>
      </c>
      <c r="G40" s="2"/>
      <c r="H40" s="2"/>
      <c r="I40" s="2"/>
      <c r="J40" s="2"/>
      <c r="K40" s="2"/>
    </row>
    <row r="41" spans="1:11" s="1" customFormat="1" ht="13.5" thickBot="1" x14ac:dyDescent="0.25">
      <c r="A41" s="38" t="s">
        <v>77</v>
      </c>
      <c r="B41" s="45">
        <v>1944</v>
      </c>
      <c r="C41" s="45">
        <v>92838</v>
      </c>
      <c r="D41" s="45">
        <v>47.76</v>
      </c>
      <c r="E41" s="45">
        <v>125950</v>
      </c>
      <c r="F41" s="45">
        <v>64.790000000000006</v>
      </c>
      <c r="G41" s="2"/>
      <c r="H41" s="2"/>
      <c r="I41" s="2"/>
      <c r="J41" s="2"/>
      <c r="K41" s="2"/>
    </row>
    <row r="42" spans="1:11" s="1" customFormat="1" ht="13.5" thickBot="1" x14ac:dyDescent="0.25">
      <c r="A42" s="38" t="s">
        <v>78</v>
      </c>
      <c r="B42" s="45">
        <v>8772</v>
      </c>
      <c r="C42" s="45">
        <v>292027.45</v>
      </c>
      <c r="D42" s="45">
        <v>33.29</v>
      </c>
      <c r="E42" s="45">
        <v>997609.96</v>
      </c>
      <c r="F42" s="45">
        <v>113.73</v>
      </c>
      <c r="G42" s="2"/>
      <c r="H42" s="2"/>
      <c r="I42" s="2"/>
      <c r="J42" s="2"/>
      <c r="K42" s="2"/>
    </row>
    <row r="43" spans="1:11" s="1" customFormat="1" ht="13.5" thickBot="1" x14ac:dyDescent="0.25">
      <c r="A43" s="38" t="s">
        <v>79</v>
      </c>
      <c r="B43" s="45">
        <v>976</v>
      </c>
      <c r="C43" s="45">
        <v>21297</v>
      </c>
      <c r="D43" s="45">
        <v>21.82</v>
      </c>
      <c r="E43" s="45"/>
      <c r="F43" s="45"/>
      <c r="G43" s="2"/>
      <c r="H43" s="2"/>
      <c r="I43" s="2"/>
      <c r="J43" s="2"/>
      <c r="K43" s="2"/>
    </row>
    <row r="44" spans="1:11" s="1" customFormat="1" ht="13.5" thickBot="1" x14ac:dyDescent="0.25">
      <c r="A44" s="38" t="s">
        <v>80</v>
      </c>
      <c r="B44" s="45">
        <v>388</v>
      </c>
      <c r="C44" s="45">
        <v>16453.05</v>
      </c>
      <c r="D44" s="45">
        <v>42.4</v>
      </c>
      <c r="E44" s="45">
        <v>122129.42</v>
      </c>
      <c r="F44" s="45">
        <v>314.77</v>
      </c>
      <c r="G44" s="2"/>
      <c r="H44" s="2"/>
      <c r="I44" s="2"/>
      <c r="J44" s="2"/>
      <c r="K44" s="2"/>
    </row>
    <row r="45" spans="1:11" s="1" customFormat="1" ht="13.5" thickBot="1" x14ac:dyDescent="0.25">
      <c r="A45" s="38" t="s">
        <v>81</v>
      </c>
      <c r="B45" s="45">
        <v>6278</v>
      </c>
      <c r="C45" s="45">
        <v>187855</v>
      </c>
      <c r="D45" s="45">
        <v>29.92</v>
      </c>
      <c r="E45" s="45">
        <v>446212.5</v>
      </c>
      <c r="F45" s="45">
        <v>71.08</v>
      </c>
      <c r="G45" s="2"/>
      <c r="H45" s="2"/>
      <c r="I45" s="2"/>
      <c r="J45" s="2"/>
      <c r="K45" s="2"/>
    </row>
    <row r="46" spans="1:11" s="1" customFormat="1" ht="13.5" thickBot="1" x14ac:dyDescent="0.25">
      <c r="A46" s="38" t="s">
        <v>104</v>
      </c>
      <c r="B46" s="45">
        <v>160422</v>
      </c>
      <c r="C46" s="45">
        <v>7183764.6900000004</v>
      </c>
      <c r="D46" s="45">
        <v>44.78</v>
      </c>
      <c r="E46" s="45">
        <v>10254910.050000001</v>
      </c>
      <c r="F46" s="45">
        <v>63.92</v>
      </c>
      <c r="G46" s="2"/>
      <c r="H46" s="2"/>
      <c r="I46" s="2"/>
      <c r="J46" s="2"/>
      <c r="K46" s="2"/>
    </row>
    <row r="47" spans="1:11" s="1" customFormat="1" ht="13.5" thickBot="1" x14ac:dyDescent="0.25">
      <c r="A47" s="38" t="s">
        <v>83</v>
      </c>
      <c r="B47" s="45">
        <v>70</v>
      </c>
      <c r="C47" s="45"/>
      <c r="D47" s="45"/>
      <c r="E47" s="45"/>
      <c r="F47" s="45"/>
      <c r="G47" s="2"/>
      <c r="H47" s="2"/>
      <c r="I47" s="2"/>
      <c r="J47" s="2"/>
      <c r="K47" s="2"/>
    </row>
    <row r="48" spans="1:11" s="1" customFormat="1" ht="13.5" thickBot="1" x14ac:dyDescent="0.25">
      <c r="A48" s="38" t="s">
        <v>84</v>
      </c>
      <c r="B48" s="45">
        <v>4260</v>
      </c>
      <c r="C48" s="45"/>
      <c r="D48" s="45"/>
      <c r="E48" s="45"/>
      <c r="F48" s="45"/>
      <c r="G48" s="2"/>
      <c r="H48" s="2"/>
      <c r="I48" s="2"/>
      <c r="J48" s="2"/>
      <c r="K48" s="2"/>
    </row>
    <row r="49" spans="1:11" s="1" customFormat="1" ht="13.5" thickBot="1" x14ac:dyDescent="0.25">
      <c r="A49" s="43" t="s">
        <v>66</v>
      </c>
      <c r="B49" s="71">
        <v>302105</v>
      </c>
      <c r="C49" s="71">
        <v>13950015.210000001</v>
      </c>
      <c r="D49" s="71">
        <v>46.18</v>
      </c>
      <c r="E49" s="71">
        <v>29110613.239999998</v>
      </c>
      <c r="F49" s="71">
        <v>96.36</v>
      </c>
      <c r="G49" s="2"/>
      <c r="H49" s="2"/>
      <c r="I49" s="2"/>
      <c r="J49" s="2"/>
      <c r="K49" s="2"/>
    </row>
    <row r="50" spans="1:11" s="1" customFormat="1" x14ac:dyDescent="0.2">
      <c r="A50" s="61"/>
      <c r="B50" s="72"/>
      <c r="C50" s="72"/>
      <c r="D50" s="72"/>
      <c r="E50" s="72"/>
      <c r="F50" s="72"/>
      <c r="G50" s="2"/>
      <c r="H50" s="2"/>
      <c r="I50" s="2"/>
      <c r="J50" s="2"/>
      <c r="K50" s="2"/>
    </row>
    <row r="51" spans="1:11" s="1" customFormat="1" x14ac:dyDescent="0.2">
      <c r="A51" s="37" t="s">
        <v>85</v>
      </c>
      <c r="B51" s="42"/>
      <c r="C51" s="42"/>
      <c r="D51" s="42"/>
      <c r="E51" s="42"/>
      <c r="F51" s="42"/>
      <c r="G51" s="2"/>
      <c r="H51" s="2"/>
      <c r="I51" s="2"/>
      <c r="J51" s="2"/>
      <c r="K51" s="2"/>
    </row>
    <row r="52" spans="1:11" s="1" customFormat="1" ht="13.5" thickBot="1" x14ac:dyDescent="0.25">
      <c r="A52" s="38" t="s">
        <v>105</v>
      </c>
      <c r="B52" s="45">
        <v>1006830</v>
      </c>
      <c r="C52" s="45">
        <v>2048494.52</v>
      </c>
      <c r="D52" s="45">
        <v>2.0299999999999998</v>
      </c>
      <c r="E52" s="45">
        <v>8418824.9600000009</v>
      </c>
      <c r="F52" s="45">
        <v>8.36</v>
      </c>
      <c r="G52" s="2"/>
      <c r="H52" s="2"/>
      <c r="I52" s="2"/>
      <c r="J52" s="2"/>
      <c r="K52" s="2"/>
    </row>
    <row r="53" spans="1:11" s="1" customFormat="1" ht="13.5" thickBot="1" x14ac:dyDescent="0.25">
      <c r="A53" s="38" t="s">
        <v>103</v>
      </c>
      <c r="B53" s="45">
        <v>4006666</v>
      </c>
      <c r="C53" s="45">
        <v>4266348.43</v>
      </c>
      <c r="D53" s="45">
        <v>1.06</v>
      </c>
      <c r="E53" s="45">
        <v>17251932.280000001</v>
      </c>
      <c r="F53" s="45">
        <v>4.3099999999999996</v>
      </c>
      <c r="G53" s="2"/>
      <c r="H53" s="2"/>
      <c r="I53" s="2"/>
      <c r="J53" s="2"/>
      <c r="K53" s="2"/>
    </row>
    <row r="54" spans="1:11" s="1" customFormat="1" ht="13.5" thickBot="1" x14ac:dyDescent="0.25">
      <c r="A54" s="38" t="s">
        <v>88</v>
      </c>
      <c r="B54" s="45">
        <v>201431</v>
      </c>
      <c r="C54" s="45">
        <v>1127314.0900000001</v>
      </c>
      <c r="D54" s="45">
        <v>5.6</v>
      </c>
      <c r="E54" s="45"/>
      <c r="F54" s="45"/>
      <c r="G54" s="2"/>
      <c r="H54" s="2"/>
      <c r="I54" s="2"/>
      <c r="J54" s="2"/>
      <c r="K54" s="2"/>
    </row>
    <row r="55" spans="1:11" s="1" customFormat="1" ht="13.5" thickBot="1" x14ac:dyDescent="0.25">
      <c r="A55" s="43" t="s">
        <v>130</v>
      </c>
      <c r="B55" s="71">
        <v>5214927</v>
      </c>
      <c r="C55" s="71">
        <v>7442157.0499999998</v>
      </c>
      <c r="D55" s="71">
        <v>1.43</v>
      </c>
      <c r="E55" s="71">
        <v>25670757.239999998</v>
      </c>
      <c r="F55" s="71">
        <v>4.92</v>
      </c>
      <c r="G55" s="2"/>
      <c r="H55" s="2"/>
      <c r="I55" s="2"/>
      <c r="J55" s="2"/>
      <c r="K55" s="2"/>
    </row>
    <row r="56" spans="1:11" s="1" customFormat="1" x14ac:dyDescent="0.2">
      <c r="A56" s="59"/>
      <c r="B56" s="72"/>
      <c r="C56" s="72"/>
      <c r="D56" s="72"/>
      <c r="E56" s="72"/>
      <c r="F56" s="72"/>
      <c r="G56" s="2"/>
      <c r="H56" s="2"/>
      <c r="I56" s="2"/>
      <c r="J56" s="2"/>
      <c r="K56" s="2"/>
    </row>
    <row r="57" spans="1:11" s="1" customFormat="1" x14ac:dyDescent="0.2">
      <c r="A57" s="37" t="s">
        <v>89</v>
      </c>
      <c r="B57" s="42"/>
      <c r="C57" s="42"/>
      <c r="D57" s="42"/>
      <c r="E57" s="42"/>
      <c r="F57" s="42"/>
      <c r="G57" s="2"/>
      <c r="H57" s="2"/>
      <c r="I57" s="2"/>
      <c r="J57" s="2"/>
      <c r="K57" s="2"/>
    </row>
    <row r="58" spans="1:11" s="1" customFormat="1" ht="13.5" thickBot="1" x14ac:dyDescent="0.25">
      <c r="A58" s="38" t="s">
        <v>107</v>
      </c>
      <c r="B58" s="45">
        <v>3637370</v>
      </c>
      <c r="C58" s="45">
        <v>1469223.84</v>
      </c>
      <c r="D58" s="45">
        <v>0.5</v>
      </c>
      <c r="E58" s="45">
        <v>15296404.73</v>
      </c>
      <c r="F58" s="45">
        <v>8</v>
      </c>
      <c r="G58" s="2"/>
      <c r="H58" s="2"/>
      <c r="I58" s="2"/>
      <c r="J58" s="2"/>
      <c r="K58" s="2"/>
    </row>
    <row r="59" spans="1:11" s="1" customFormat="1" ht="13.5" thickBot="1" x14ac:dyDescent="0.25">
      <c r="A59" s="38" t="s">
        <v>102</v>
      </c>
      <c r="B59" s="45">
        <v>1047701</v>
      </c>
      <c r="C59" s="45">
        <v>229873.4</v>
      </c>
      <c r="D59" s="45">
        <v>0.2</v>
      </c>
      <c r="E59" s="45">
        <v>1411886.07</v>
      </c>
      <c r="F59" s="45">
        <v>8</v>
      </c>
      <c r="G59" s="2"/>
      <c r="H59" s="2"/>
      <c r="I59" s="2"/>
      <c r="J59" s="2"/>
      <c r="K59" s="2"/>
    </row>
    <row r="60" spans="1:11" s="1" customFormat="1" ht="13.5" thickBot="1" x14ac:dyDescent="0.25">
      <c r="A60" s="38" t="s">
        <v>90</v>
      </c>
      <c r="B60" s="45">
        <v>1436950</v>
      </c>
      <c r="C60" s="45">
        <v>734537.72</v>
      </c>
      <c r="D60" s="45">
        <v>0.3</v>
      </c>
      <c r="E60" s="45">
        <v>2321371.21</v>
      </c>
      <c r="F60" s="45">
        <v>2.25</v>
      </c>
      <c r="G60" s="2"/>
      <c r="H60" s="2"/>
      <c r="I60" s="2"/>
      <c r="J60" s="2"/>
      <c r="K60" s="2"/>
    </row>
    <row r="61" spans="1:11" s="1" customFormat="1" ht="13.5" thickBot="1" x14ac:dyDescent="0.25">
      <c r="A61" s="38" t="s">
        <v>131</v>
      </c>
      <c r="B61" s="45">
        <v>96849</v>
      </c>
      <c r="C61" s="45">
        <v>109064.17</v>
      </c>
      <c r="D61" s="45">
        <v>0.12</v>
      </c>
      <c r="E61" s="45">
        <v>204819.06</v>
      </c>
      <c r="F61" s="45">
        <v>1.5</v>
      </c>
      <c r="G61" s="2"/>
      <c r="H61" s="2"/>
      <c r="I61" s="2"/>
      <c r="J61" s="2"/>
      <c r="K61" s="2"/>
    </row>
    <row r="62" spans="1:11" s="1" customFormat="1" ht="13.5" thickBot="1" x14ac:dyDescent="0.25">
      <c r="A62" s="38" t="s">
        <v>132</v>
      </c>
      <c r="B62" s="45">
        <v>44759</v>
      </c>
      <c r="C62" s="45">
        <v>18303.3</v>
      </c>
      <c r="D62" s="45">
        <v>1.1000000000000001</v>
      </c>
      <c r="E62" s="45">
        <v>103431.99</v>
      </c>
      <c r="F62" s="45">
        <v>0</v>
      </c>
      <c r="G62" s="2"/>
      <c r="H62" s="2"/>
      <c r="I62" s="2"/>
      <c r="J62" s="2"/>
      <c r="K62" s="2"/>
    </row>
    <row r="63" spans="1:11" s="1" customFormat="1" ht="13.5" thickBot="1" x14ac:dyDescent="0.25">
      <c r="A63" s="38" t="s">
        <v>92</v>
      </c>
      <c r="B63" s="45">
        <v>173275</v>
      </c>
      <c r="C63" s="45">
        <v>64243.28</v>
      </c>
      <c r="D63" s="45">
        <v>0.09</v>
      </c>
      <c r="E63" s="45">
        <v>122065.57</v>
      </c>
      <c r="F63" s="45">
        <v>0.5</v>
      </c>
      <c r="G63" s="2"/>
      <c r="H63" s="2"/>
      <c r="I63" s="2"/>
      <c r="J63" s="2"/>
      <c r="K63" s="2"/>
    </row>
    <row r="64" spans="1:11" s="1" customFormat="1" ht="13.5" thickBot="1" x14ac:dyDescent="0.25">
      <c r="A64" s="38" t="s">
        <v>93</v>
      </c>
      <c r="B64" s="45">
        <v>173084</v>
      </c>
      <c r="C64" s="45">
        <v>39656.14</v>
      </c>
      <c r="D64" s="45">
        <v>1.2</v>
      </c>
      <c r="E64" s="45">
        <v>221896.98</v>
      </c>
      <c r="F64" s="45">
        <v>2.25</v>
      </c>
      <c r="G64" s="2"/>
      <c r="H64" s="2"/>
      <c r="I64" s="2"/>
      <c r="J64" s="2"/>
      <c r="K64" s="2"/>
    </row>
    <row r="65" spans="1:11" s="1" customFormat="1" ht="13.5" thickBot="1" x14ac:dyDescent="0.25">
      <c r="A65" s="38" t="s">
        <v>94</v>
      </c>
      <c r="B65" s="45">
        <v>50102</v>
      </c>
      <c r="C65" s="45">
        <v>101545.55</v>
      </c>
      <c r="D65" s="45">
        <v>0.59</v>
      </c>
      <c r="E65" s="45">
        <v>504420.73</v>
      </c>
      <c r="F65" s="45">
        <v>1.5</v>
      </c>
      <c r="G65" s="2"/>
      <c r="H65" s="2"/>
      <c r="I65" s="2"/>
      <c r="J65" s="2"/>
      <c r="K65" s="2"/>
    </row>
    <row r="66" spans="1:11" s="1" customFormat="1" ht="13.5" thickBot="1" x14ac:dyDescent="0.25">
      <c r="A66" s="38" t="s">
        <v>95</v>
      </c>
      <c r="B66" s="45">
        <v>654948</v>
      </c>
      <c r="C66" s="45">
        <v>212967.73</v>
      </c>
      <c r="D66" s="45">
        <v>0.48</v>
      </c>
      <c r="E66" s="45">
        <v>1129529.42</v>
      </c>
      <c r="F66" s="45">
        <v>2.02</v>
      </c>
      <c r="G66" s="2"/>
      <c r="H66" s="2"/>
      <c r="I66" s="2"/>
      <c r="J66" s="2"/>
      <c r="K66" s="2"/>
    </row>
    <row r="67" spans="1:11" s="1" customFormat="1" ht="13.5" thickBot="1" x14ac:dyDescent="0.25">
      <c r="A67" s="38" t="s">
        <v>96</v>
      </c>
      <c r="B67" s="45">
        <v>2736786</v>
      </c>
      <c r="C67" s="45">
        <v>718732.77</v>
      </c>
      <c r="D67" s="45">
        <v>0.2</v>
      </c>
      <c r="E67" s="45">
        <v>2681280.14</v>
      </c>
      <c r="F67" s="45">
        <v>1</v>
      </c>
      <c r="G67" s="2"/>
      <c r="H67" s="2"/>
      <c r="I67" s="2"/>
      <c r="J67" s="2"/>
      <c r="K67" s="2"/>
    </row>
    <row r="68" spans="1:11" s="1" customFormat="1" ht="13.5" thickBot="1" x14ac:dyDescent="0.25">
      <c r="A68" s="38" t="s">
        <v>133</v>
      </c>
      <c r="B68" s="45">
        <v>504293</v>
      </c>
      <c r="C68" s="45">
        <v>87704.03</v>
      </c>
      <c r="D68" s="45">
        <v>0.1</v>
      </c>
      <c r="E68" s="45">
        <v>548618.81000000006</v>
      </c>
      <c r="F68" s="45">
        <v>0.27</v>
      </c>
      <c r="G68" s="2"/>
      <c r="H68" s="2"/>
      <c r="I68" s="2"/>
      <c r="J68" s="2"/>
      <c r="K68" s="2"/>
    </row>
    <row r="69" spans="1:11" s="1" customFormat="1" ht="13.5" thickBot="1" x14ac:dyDescent="0.25">
      <c r="A69" s="43" t="s">
        <v>68</v>
      </c>
      <c r="B69" s="71">
        <v>10556117</v>
      </c>
      <c r="C69" s="71">
        <v>3785851.92</v>
      </c>
      <c r="D69" s="71">
        <v>0.36</v>
      </c>
      <c r="E69" s="71">
        <v>24545724.710000001</v>
      </c>
      <c r="F69" s="71">
        <v>2.33</v>
      </c>
      <c r="G69" s="2"/>
      <c r="H69" s="2"/>
      <c r="I69" s="2"/>
      <c r="J69" s="2"/>
      <c r="K69" s="2"/>
    </row>
    <row r="70" spans="1:11" s="1" customFormat="1" x14ac:dyDescent="0.2">
      <c r="A70" s="4"/>
      <c r="B70" s="74"/>
      <c r="C70" s="74"/>
      <c r="D70" s="74"/>
      <c r="E70" s="74"/>
      <c r="F70" s="74"/>
      <c r="G70" s="2"/>
      <c r="H70" s="2"/>
      <c r="I70" s="2"/>
      <c r="J70" s="2"/>
      <c r="K70" s="2"/>
    </row>
    <row r="71" spans="1:11" s="1" customFormat="1" x14ac:dyDescent="0.2">
      <c r="A71" s="33" t="s">
        <v>2</v>
      </c>
      <c r="B71" s="34">
        <v>16073149</v>
      </c>
      <c r="C71" s="46">
        <v>25178024.18</v>
      </c>
      <c r="D71" s="34"/>
      <c r="E71" s="46">
        <v>79327095.189999998</v>
      </c>
      <c r="F71" s="34"/>
      <c r="H71" s="2"/>
      <c r="I71" s="2"/>
      <c r="J71" s="2"/>
      <c r="K71" s="2"/>
    </row>
    <row r="72" spans="1:11" x14ac:dyDescent="0.2">
      <c r="H72" s="1"/>
      <c r="I72" s="1"/>
      <c r="J72" s="1"/>
      <c r="K72" s="1"/>
    </row>
    <row r="73" spans="1:11" x14ac:dyDescent="0.2">
      <c r="H73" s="1"/>
      <c r="I73" s="1"/>
      <c r="J73" s="1"/>
      <c r="K73" s="1"/>
    </row>
    <row r="74" spans="1:11" s="1" customFormat="1" ht="15" customHeight="1" x14ac:dyDescent="0.2">
      <c r="A74" s="78" t="s">
        <v>69</v>
      </c>
      <c r="B74" s="78" t="s">
        <v>74</v>
      </c>
      <c r="C74" s="78" t="s">
        <v>85</v>
      </c>
      <c r="D74" s="78" t="s">
        <v>89</v>
      </c>
      <c r="H74" s="2"/>
      <c r="J74" s="2"/>
    </row>
    <row r="75" spans="1:11" s="1" customFormat="1" ht="12" customHeight="1" x14ac:dyDescent="0.2">
      <c r="A75" s="78" t="s">
        <v>14</v>
      </c>
      <c r="B75" s="78">
        <v>75371</v>
      </c>
      <c r="C75" s="78">
        <v>1270416</v>
      </c>
      <c r="D75" s="78">
        <v>3013161</v>
      </c>
      <c r="H75" s="4"/>
      <c r="I75" s="4"/>
      <c r="J75" s="4"/>
      <c r="K75" s="4"/>
    </row>
    <row r="76" spans="1:11" s="1" customFormat="1" ht="13.15" customHeight="1" thickBot="1" x14ac:dyDescent="0.25">
      <c r="A76" s="38" t="s">
        <v>14</v>
      </c>
      <c r="B76" s="45"/>
      <c r="C76" s="45"/>
      <c r="D76" s="45"/>
      <c r="H76" s="4"/>
      <c r="I76" s="4"/>
      <c r="J76" s="4"/>
      <c r="K76" s="4"/>
    </row>
    <row r="77" spans="1:11" s="1" customFormat="1" ht="13.5" thickBot="1" x14ac:dyDescent="0.25">
      <c r="A77" s="38" t="s">
        <v>8</v>
      </c>
      <c r="B77" s="45">
        <v>31952</v>
      </c>
      <c r="C77" s="45">
        <v>268086</v>
      </c>
      <c r="D77" s="45">
        <v>940123</v>
      </c>
      <c r="H77"/>
      <c r="I77"/>
      <c r="J77"/>
      <c r="K77"/>
    </row>
    <row r="78" spans="1:11" s="1" customFormat="1" ht="13.5" thickBot="1" x14ac:dyDescent="0.25">
      <c r="A78" s="38" t="s">
        <v>15</v>
      </c>
      <c r="B78" s="45">
        <v>38</v>
      </c>
      <c r="C78" s="45">
        <v>143500</v>
      </c>
      <c r="D78" s="45">
        <v>7985</v>
      </c>
      <c r="H78"/>
      <c r="I78"/>
      <c r="J78"/>
      <c r="K78"/>
    </row>
    <row r="79" spans="1:11" s="1" customFormat="1" ht="13.5" thickBot="1" x14ac:dyDescent="0.25">
      <c r="A79" s="38" t="s">
        <v>5</v>
      </c>
      <c r="B79" s="45">
        <v>1646</v>
      </c>
      <c r="C79" s="45">
        <v>1140</v>
      </c>
      <c r="D79" s="45">
        <v>2489</v>
      </c>
      <c r="H79"/>
      <c r="I79"/>
      <c r="J79"/>
      <c r="K79"/>
    </row>
    <row r="80" spans="1:11" s="1" customFormat="1" ht="13.5" thickBot="1" x14ac:dyDescent="0.25">
      <c r="A80" s="38" t="s">
        <v>11</v>
      </c>
      <c r="B80" s="45">
        <v>65511</v>
      </c>
      <c r="C80" s="45">
        <v>1918211</v>
      </c>
      <c r="D80" s="45">
        <v>2883815</v>
      </c>
      <c r="H80"/>
      <c r="I80"/>
      <c r="J80"/>
      <c r="K80"/>
    </row>
    <row r="81" spans="1:11" s="1" customFormat="1" ht="13.5" thickBot="1" x14ac:dyDescent="0.25">
      <c r="A81" s="38" t="s">
        <v>10</v>
      </c>
      <c r="B81" s="45">
        <v>26133</v>
      </c>
      <c r="C81" s="45">
        <v>312511</v>
      </c>
      <c r="D81" s="45">
        <v>899693</v>
      </c>
      <c r="H81"/>
      <c r="I81"/>
      <c r="J81"/>
      <c r="K81"/>
    </row>
    <row r="82" spans="1:11" s="1" customFormat="1" ht="13.5" thickBot="1" x14ac:dyDescent="0.25">
      <c r="A82" s="38" t="s">
        <v>9</v>
      </c>
      <c r="B82" s="45">
        <v>26583</v>
      </c>
      <c r="C82" s="45">
        <v>187171</v>
      </c>
      <c r="D82" s="45">
        <v>189966</v>
      </c>
      <c r="H82"/>
      <c r="I82"/>
      <c r="J82"/>
      <c r="K82"/>
    </row>
    <row r="83" spans="1:11" s="1" customFormat="1" ht="13.5" thickBot="1" x14ac:dyDescent="0.25">
      <c r="A83" s="38" t="s">
        <v>17</v>
      </c>
      <c r="B83" s="45">
        <v>4641</v>
      </c>
      <c r="C83" s="45">
        <v>398227</v>
      </c>
      <c r="D83" s="45">
        <v>402741</v>
      </c>
      <c r="H83"/>
      <c r="I83"/>
      <c r="J83"/>
      <c r="K83"/>
    </row>
    <row r="84" spans="1:11" s="1" customFormat="1" ht="13.5" thickBot="1" x14ac:dyDescent="0.25">
      <c r="A84" s="38" t="s">
        <v>18</v>
      </c>
      <c r="B84" s="45">
        <v>7844</v>
      </c>
      <c r="C84" s="45">
        <v>134374</v>
      </c>
      <c r="D84" s="45">
        <v>137669</v>
      </c>
      <c r="H84"/>
      <c r="I84"/>
      <c r="J84"/>
      <c r="K84"/>
    </row>
    <row r="85" spans="1:11" s="1" customFormat="1" ht="13.5" thickBot="1" x14ac:dyDescent="0.25">
      <c r="A85" s="38" t="s">
        <v>12</v>
      </c>
      <c r="B85" s="45"/>
      <c r="C85" s="45"/>
      <c r="D85" s="45"/>
      <c r="H85"/>
      <c r="I85"/>
      <c r="J85"/>
      <c r="K85"/>
    </row>
    <row r="86" spans="1:11" s="1" customFormat="1" ht="13.5" thickBot="1" x14ac:dyDescent="0.25">
      <c r="A86" s="38" t="s">
        <v>13</v>
      </c>
      <c r="B86" s="45">
        <v>33797</v>
      </c>
      <c r="C86" s="45">
        <v>230625</v>
      </c>
      <c r="D86" s="45">
        <v>1055425</v>
      </c>
      <c r="H86"/>
      <c r="I86"/>
      <c r="J86"/>
      <c r="K86"/>
    </row>
    <row r="87" spans="1:11" s="1" customFormat="1" ht="13.5" thickBot="1" x14ac:dyDescent="0.25">
      <c r="A87" s="38" t="s">
        <v>4</v>
      </c>
      <c r="B87" s="45">
        <v>5089</v>
      </c>
      <c r="C87" s="45">
        <v>38455</v>
      </c>
      <c r="D87" s="45">
        <v>18206</v>
      </c>
      <c r="H87"/>
      <c r="I87"/>
      <c r="J87"/>
      <c r="K87"/>
    </row>
    <row r="88" spans="1:11" s="1" customFormat="1" ht="13.5" thickBot="1" x14ac:dyDescent="0.25">
      <c r="A88" s="38" t="s">
        <v>19</v>
      </c>
      <c r="B88" s="45">
        <v>4260</v>
      </c>
      <c r="C88" s="45">
        <v>183783</v>
      </c>
      <c r="D88" s="45">
        <v>799428</v>
      </c>
      <c r="H88"/>
      <c r="I88"/>
      <c r="J88"/>
      <c r="K88"/>
    </row>
    <row r="89" spans="1:11" s="1" customFormat="1" ht="13.5" thickBot="1" x14ac:dyDescent="0.25">
      <c r="A89" s="38" t="s">
        <v>7</v>
      </c>
      <c r="B89" s="45">
        <v>4901</v>
      </c>
      <c r="C89" s="45">
        <v>127263</v>
      </c>
      <c r="D89" s="45">
        <v>169516</v>
      </c>
      <c r="H89"/>
      <c r="I89"/>
      <c r="J89"/>
      <c r="K89"/>
    </row>
    <row r="90" spans="1:11" s="1" customFormat="1" ht="13.5" thickBot="1" x14ac:dyDescent="0.25">
      <c r="A90" s="38" t="s">
        <v>6</v>
      </c>
      <c r="B90" s="45">
        <v>3025</v>
      </c>
      <c r="C90" s="45">
        <v>24</v>
      </c>
      <c r="D90" s="45"/>
      <c r="H90"/>
      <c r="I90"/>
      <c r="J90"/>
      <c r="K90"/>
    </row>
    <row r="91" spans="1:11" s="1" customFormat="1" ht="13.5" thickBot="1" x14ac:dyDescent="0.25">
      <c r="A91" s="38" t="s">
        <v>20</v>
      </c>
      <c r="B91" s="45">
        <v>11032</v>
      </c>
      <c r="C91" s="45">
        <v>1141</v>
      </c>
      <c r="D91" s="45">
        <v>35900</v>
      </c>
      <c r="H91"/>
      <c r="I91"/>
      <c r="J91"/>
      <c r="K91"/>
    </row>
    <row r="92" spans="1:11" s="1" customFormat="1" ht="13.5" thickBot="1" x14ac:dyDescent="0.25">
      <c r="A92" s="38" t="s">
        <v>21</v>
      </c>
      <c r="B92" s="45">
        <v>282</v>
      </c>
      <c r="C92" s="45"/>
      <c r="D92" s="45"/>
      <c r="H92"/>
      <c r="I92"/>
      <c r="J92"/>
      <c r="K92"/>
    </row>
    <row r="93" spans="1:11" s="1" customFormat="1" x14ac:dyDescent="0.2">
      <c r="A93" s="33" t="s">
        <v>129</v>
      </c>
      <c r="B93" s="34">
        <v>302105</v>
      </c>
      <c r="C93" s="46">
        <v>5214927</v>
      </c>
      <c r="D93" s="34">
        <v>10556117</v>
      </c>
      <c r="H93"/>
      <c r="I93"/>
      <c r="J93"/>
      <c r="K93"/>
    </row>
    <row r="94" spans="1:11" x14ac:dyDescent="0.2">
      <c r="H94"/>
      <c r="I94"/>
      <c r="J94"/>
      <c r="K94"/>
    </row>
    <row r="95" spans="1:11" x14ac:dyDescent="0.2">
      <c r="H95"/>
      <c r="I95"/>
      <c r="J95"/>
      <c r="K95"/>
    </row>
    <row r="96" spans="1:11" customFormat="1" ht="15" x14ac:dyDescent="0.25">
      <c r="A96" s="62" t="s">
        <v>136</v>
      </c>
      <c r="B96" s="62"/>
      <c r="C96" s="1"/>
      <c r="D96" s="1"/>
      <c r="E96" s="1"/>
      <c r="F96" s="1"/>
      <c r="G96" s="1"/>
      <c r="H96" s="1"/>
      <c r="I96" s="1"/>
      <c r="J96" s="1"/>
      <c r="K96" s="1"/>
    </row>
    <row r="97" spans="1:11" customFormat="1" ht="13.5" thickBot="1" x14ac:dyDescent="0.25">
      <c r="A97" s="1"/>
      <c r="B97" s="1"/>
      <c r="C97" s="1"/>
      <c r="D97" s="1"/>
      <c r="E97" s="1"/>
      <c r="F97" s="1"/>
      <c r="G97" s="1"/>
      <c r="H97" s="4"/>
      <c r="I97" s="4"/>
      <c r="J97" s="4"/>
      <c r="K97" s="4"/>
    </row>
    <row r="98" spans="1:11" customFormat="1" ht="23.25" thickBot="1" x14ac:dyDescent="0.25">
      <c r="A98" s="82" t="s">
        <v>22</v>
      </c>
      <c r="B98" s="44" t="s">
        <v>97</v>
      </c>
      <c r="C98" s="44" t="s">
        <v>98</v>
      </c>
      <c r="D98" s="78" t="s">
        <v>99</v>
      </c>
      <c r="E98" s="1"/>
      <c r="F98" s="1"/>
      <c r="G98" s="1"/>
      <c r="H98" s="4"/>
      <c r="I98" s="4"/>
      <c r="J98" s="4"/>
      <c r="K98" s="4"/>
    </row>
    <row r="99" spans="1:11" customFormat="1" x14ac:dyDescent="0.2">
      <c r="A99" s="78"/>
      <c r="B99" s="48" t="s">
        <v>100</v>
      </c>
      <c r="C99" s="49" t="s">
        <v>100</v>
      </c>
      <c r="D99" s="78"/>
      <c r="E99" s="1"/>
      <c r="F99" s="1"/>
      <c r="G99" s="1"/>
    </row>
    <row r="100" spans="1:11" customFormat="1" ht="13.5" customHeight="1" thickBot="1" x14ac:dyDescent="0.25">
      <c r="A100" s="38" t="s">
        <v>91</v>
      </c>
      <c r="B100" s="45">
        <v>370</v>
      </c>
      <c r="C100" s="45">
        <v>1700</v>
      </c>
      <c r="D100" s="45">
        <v>2070</v>
      </c>
      <c r="E100" s="1"/>
      <c r="F100" s="1"/>
      <c r="G100" s="1"/>
    </row>
    <row r="101" spans="1:11" customFormat="1" ht="13.5" thickBot="1" x14ac:dyDescent="0.25">
      <c r="A101" s="38" t="s">
        <v>101</v>
      </c>
      <c r="B101" s="45">
        <v>237</v>
      </c>
      <c r="C101" s="45">
        <v>1168</v>
      </c>
      <c r="D101" s="45">
        <v>1405</v>
      </c>
      <c r="E101" s="1"/>
      <c r="F101" s="1"/>
      <c r="G101" s="1"/>
    </row>
    <row r="102" spans="1:11" customFormat="1" ht="13.5" thickBot="1" x14ac:dyDescent="0.25">
      <c r="A102" s="38" t="s">
        <v>102</v>
      </c>
      <c r="B102" s="45">
        <v>5172</v>
      </c>
      <c r="C102" s="45">
        <v>102649</v>
      </c>
      <c r="D102" s="45">
        <v>107821</v>
      </c>
      <c r="E102" s="1"/>
      <c r="F102" s="1"/>
      <c r="G102" s="1"/>
    </row>
    <row r="103" spans="1:11" customFormat="1" ht="13.5" thickBot="1" x14ac:dyDescent="0.25">
      <c r="A103" s="38" t="s">
        <v>103</v>
      </c>
      <c r="B103" s="45">
        <v>160</v>
      </c>
      <c r="C103" s="45">
        <v>69818</v>
      </c>
      <c r="D103" s="45">
        <v>69978</v>
      </c>
      <c r="E103" s="1"/>
      <c r="F103" s="1"/>
      <c r="G103" s="1"/>
    </row>
    <row r="104" spans="1:11" customFormat="1" ht="13.5" thickBot="1" x14ac:dyDescent="0.25">
      <c r="A104" s="38" t="s">
        <v>76</v>
      </c>
      <c r="B104" s="45"/>
      <c r="C104" s="45">
        <v>32</v>
      </c>
      <c r="D104" s="45">
        <v>32</v>
      </c>
      <c r="E104" s="1"/>
      <c r="F104" s="1"/>
      <c r="G104" s="1"/>
    </row>
    <row r="105" spans="1:11" customFormat="1" ht="13.5" thickBot="1" x14ac:dyDescent="0.25">
      <c r="A105" s="38" t="s">
        <v>94</v>
      </c>
      <c r="B105" s="45">
        <v>2353</v>
      </c>
      <c r="C105" s="45">
        <v>100611</v>
      </c>
      <c r="D105" s="45">
        <v>102964</v>
      </c>
      <c r="E105" s="1"/>
      <c r="F105" s="1"/>
      <c r="G105" s="1"/>
    </row>
    <row r="106" spans="1:11" customFormat="1" ht="13.5" thickBot="1" x14ac:dyDescent="0.25">
      <c r="A106" s="38" t="s">
        <v>78</v>
      </c>
      <c r="B106" s="45">
        <v>13</v>
      </c>
      <c r="C106" s="45">
        <v>125</v>
      </c>
      <c r="D106" s="45">
        <v>138</v>
      </c>
      <c r="E106" s="1"/>
      <c r="F106" s="1"/>
      <c r="G106" s="1"/>
    </row>
    <row r="107" spans="1:11" customFormat="1" ht="13.5" thickBot="1" x14ac:dyDescent="0.25">
      <c r="A107" s="38" t="s">
        <v>104</v>
      </c>
      <c r="B107" s="45"/>
      <c r="C107" s="45">
        <v>334</v>
      </c>
      <c r="D107" s="45">
        <v>334</v>
      </c>
      <c r="E107" s="1"/>
      <c r="F107" s="1"/>
      <c r="G107" s="1"/>
    </row>
    <row r="108" spans="1:11" customFormat="1" ht="13.5" thickBot="1" x14ac:dyDescent="0.25">
      <c r="A108" s="38" t="s">
        <v>105</v>
      </c>
      <c r="B108" s="45"/>
      <c r="C108" s="45">
        <v>86</v>
      </c>
      <c r="D108" s="45">
        <v>86</v>
      </c>
      <c r="E108" s="1"/>
      <c r="F108" s="1"/>
      <c r="G108" s="1"/>
    </row>
    <row r="109" spans="1:11" customFormat="1" ht="13.5" thickBot="1" x14ac:dyDescent="0.25">
      <c r="A109" s="38" t="s">
        <v>81</v>
      </c>
      <c r="B109" s="45"/>
      <c r="C109" s="45">
        <v>30</v>
      </c>
      <c r="D109" s="45">
        <v>30</v>
      </c>
      <c r="E109" s="1"/>
      <c r="F109" s="1"/>
      <c r="G109" s="1"/>
    </row>
    <row r="110" spans="1:11" customFormat="1" ht="12" customHeight="1" thickBot="1" x14ac:dyDescent="0.25">
      <c r="A110" s="38" t="s">
        <v>135</v>
      </c>
      <c r="B110" s="45"/>
      <c r="C110" s="45">
        <v>5524</v>
      </c>
      <c r="D110" s="45">
        <v>5524</v>
      </c>
      <c r="E110" s="1"/>
      <c r="F110" s="1"/>
      <c r="G110" s="1"/>
    </row>
    <row r="111" spans="1:11" customFormat="1" ht="14.25" customHeight="1" thickBot="1" x14ac:dyDescent="0.25">
      <c r="A111" s="38" t="s">
        <v>314</v>
      </c>
      <c r="B111" s="45">
        <v>21</v>
      </c>
      <c r="C111" s="45">
        <v>3966</v>
      </c>
      <c r="D111" s="45">
        <v>3987</v>
      </c>
      <c r="E111" s="1"/>
      <c r="F111" s="1"/>
      <c r="G111" s="1"/>
    </row>
    <row r="112" spans="1:11" customFormat="1" ht="13.5" thickBot="1" x14ac:dyDescent="0.25">
      <c r="A112" s="38" t="s">
        <v>90</v>
      </c>
      <c r="B112" s="45">
        <v>8299</v>
      </c>
      <c r="C112" s="45">
        <v>7730</v>
      </c>
      <c r="D112" s="45">
        <v>16029</v>
      </c>
      <c r="E112" s="1"/>
      <c r="F112" s="1"/>
      <c r="G112" s="1"/>
    </row>
    <row r="113" spans="1:11" customFormat="1" ht="13.5" thickBot="1" x14ac:dyDescent="0.25">
      <c r="A113" s="38" t="s">
        <v>107</v>
      </c>
      <c r="B113" s="45">
        <v>62562</v>
      </c>
      <c r="C113" s="45">
        <v>1311845</v>
      </c>
      <c r="D113" s="45">
        <v>1374407</v>
      </c>
      <c r="E113" s="1"/>
      <c r="F113" s="1"/>
      <c r="G113" s="1"/>
      <c r="H113" s="3"/>
      <c r="I113" s="3"/>
      <c r="J113" s="3"/>
      <c r="K113" s="3"/>
    </row>
    <row r="114" spans="1:11" customFormat="1" x14ac:dyDescent="0.2">
      <c r="A114" s="33" t="s">
        <v>2</v>
      </c>
      <c r="B114" s="34">
        <v>79187</v>
      </c>
      <c r="C114" s="46">
        <v>1605618</v>
      </c>
      <c r="D114" s="34">
        <v>1684805</v>
      </c>
      <c r="E114" s="1"/>
      <c r="F114" s="1"/>
      <c r="G114" s="1"/>
      <c r="H114" s="4"/>
      <c r="I114" s="4"/>
      <c r="J114" s="4"/>
      <c r="K114" s="4"/>
    </row>
    <row r="115" spans="1:11" x14ac:dyDescent="0.2">
      <c r="E115" s="1"/>
      <c r="F115" s="1"/>
      <c r="G115" s="1"/>
    </row>
    <row r="116" spans="1:11" x14ac:dyDescent="0.2">
      <c r="C116" s="1"/>
      <c r="D116" s="1"/>
      <c r="E116" s="1"/>
      <c r="F116" s="1"/>
      <c r="G116" s="1"/>
      <c r="H116"/>
      <c r="I116"/>
      <c r="J116"/>
      <c r="K116"/>
    </row>
    <row r="117" spans="1:11" customFormat="1" ht="15" x14ac:dyDescent="0.25">
      <c r="A117" s="62" t="s">
        <v>137</v>
      </c>
      <c r="B117" s="62"/>
      <c r="C117" s="1"/>
      <c r="D117" s="1"/>
      <c r="E117" s="1"/>
      <c r="F117" s="1"/>
      <c r="G117" s="1"/>
    </row>
    <row r="118" spans="1:11" customFormat="1" x14ac:dyDescent="0.2">
      <c r="A118" s="1"/>
      <c r="B118" s="1"/>
      <c r="C118" s="1"/>
      <c r="D118" s="1"/>
      <c r="E118" s="1"/>
      <c r="F118" s="1"/>
      <c r="G118" s="1"/>
    </row>
    <row r="119" spans="1:11" customFormat="1" x14ac:dyDescent="0.2">
      <c r="A119" s="44" t="s">
        <v>22</v>
      </c>
      <c r="B119" s="44" t="s">
        <v>110</v>
      </c>
      <c r="C119" s="1"/>
      <c r="D119" s="1"/>
      <c r="E119" s="1"/>
      <c r="F119" s="1"/>
      <c r="G119" s="1"/>
    </row>
    <row r="120" spans="1:11" customFormat="1" ht="13.5" thickBot="1" x14ac:dyDescent="0.25">
      <c r="A120" s="38" t="s">
        <v>101</v>
      </c>
      <c r="B120" s="45">
        <v>3013</v>
      </c>
      <c r="C120" s="1"/>
      <c r="D120" s="1"/>
      <c r="E120" s="1"/>
      <c r="F120" s="1"/>
      <c r="G120" s="1"/>
    </row>
    <row r="121" spans="1:11" customFormat="1" ht="13.5" thickBot="1" x14ac:dyDescent="0.25">
      <c r="A121" s="38" t="s">
        <v>76</v>
      </c>
      <c r="B121" s="45">
        <v>97</v>
      </c>
      <c r="C121" s="1"/>
      <c r="D121" s="1"/>
      <c r="E121" s="1"/>
      <c r="F121" s="1"/>
      <c r="G121" s="1"/>
    </row>
    <row r="122" spans="1:11" customFormat="1" ht="13.5" thickBot="1" x14ac:dyDescent="0.25">
      <c r="A122" s="38" t="s">
        <v>78</v>
      </c>
      <c r="B122" s="45">
        <v>136</v>
      </c>
      <c r="C122" s="1"/>
      <c r="D122" s="1"/>
      <c r="E122" s="1"/>
      <c r="F122" s="1"/>
      <c r="G122" s="1"/>
    </row>
    <row r="123" spans="1:11" customFormat="1" ht="13.5" thickBot="1" x14ac:dyDescent="0.25">
      <c r="A123" s="38" t="s">
        <v>104</v>
      </c>
      <c r="B123" s="45">
        <v>4476</v>
      </c>
      <c r="C123" s="1"/>
      <c r="D123" s="1"/>
      <c r="E123" s="1"/>
      <c r="F123" s="1"/>
      <c r="G123" s="1"/>
    </row>
    <row r="124" spans="1:11" customFormat="1" ht="17.25" customHeight="1" thickBot="1" x14ac:dyDescent="0.25">
      <c r="A124" s="38" t="s">
        <v>81</v>
      </c>
      <c r="B124" s="45">
        <v>494</v>
      </c>
      <c r="C124" s="1"/>
      <c r="D124" s="1"/>
      <c r="E124" s="1"/>
      <c r="F124" s="1"/>
      <c r="G124" s="1"/>
    </row>
    <row r="125" spans="1:11" customFormat="1" ht="13.5" thickBot="1" x14ac:dyDescent="0.25">
      <c r="A125" s="38" t="s">
        <v>103</v>
      </c>
      <c r="B125" s="45">
        <v>47493</v>
      </c>
      <c r="C125" s="1"/>
      <c r="D125" s="1"/>
      <c r="E125" s="1"/>
      <c r="F125" s="1"/>
      <c r="G125" s="1"/>
    </row>
    <row r="126" spans="1:11" customFormat="1" ht="12.75" customHeight="1" thickBot="1" x14ac:dyDescent="0.25">
      <c r="A126" s="38" t="s">
        <v>105</v>
      </c>
      <c r="B126" s="45">
        <v>250</v>
      </c>
      <c r="C126" s="1"/>
      <c r="D126" s="1"/>
      <c r="E126" s="1"/>
      <c r="F126" s="1"/>
      <c r="G126" s="1"/>
    </row>
    <row r="127" spans="1:11" customFormat="1" ht="13.5" thickBot="1" x14ac:dyDescent="0.25">
      <c r="A127" s="38" t="s">
        <v>102</v>
      </c>
      <c r="B127" s="45">
        <v>516900</v>
      </c>
      <c r="C127" s="1"/>
      <c r="D127" s="1"/>
      <c r="E127" s="1"/>
      <c r="F127" s="1"/>
      <c r="G127" s="1"/>
    </row>
    <row r="128" spans="1:11" customFormat="1" ht="13.5" thickBot="1" x14ac:dyDescent="0.25">
      <c r="A128" s="38" t="s">
        <v>94</v>
      </c>
      <c r="B128" s="45">
        <v>69818</v>
      </c>
      <c r="C128" s="1"/>
      <c r="D128" s="1"/>
      <c r="E128" s="1"/>
      <c r="F128" s="1"/>
      <c r="G128" s="1"/>
    </row>
    <row r="129" spans="1:11" customFormat="1" ht="13.5" thickBot="1" x14ac:dyDescent="0.25">
      <c r="A129" s="38" t="s">
        <v>90</v>
      </c>
      <c r="B129" s="45">
        <v>10465</v>
      </c>
      <c r="C129" s="1"/>
      <c r="D129" s="1"/>
      <c r="E129" s="1"/>
      <c r="F129" s="1"/>
      <c r="G129" s="1"/>
    </row>
    <row r="130" spans="1:11" customFormat="1" ht="13.5" thickBot="1" x14ac:dyDescent="0.25">
      <c r="A130" s="38" t="s">
        <v>107</v>
      </c>
      <c r="B130" s="45">
        <v>948993</v>
      </c>
      <c r="C130" s="1"/>
      <c r="D130" s="1"/>
      <c r="E130" s="1"/>
      <c r="F130" s="1"/>
      <c r="G130" s="1"/>
    </row>
    <row r="131" spans="1:11" s="3" customFormat="1" ht="12.75" customHeight="1" x14ac:dyDescent="0.2">
      <c r="A131" s="33" t="s">
        <v>112</v>
      </c>
      <c r="B131" s="34">
        <v>1602135</v>
      </c>
      <c r="C131" s="1"/>
      <c r="D131" s="1"/>
      <c r="E131" s="1"/>
      <c r="F131" s="1"/>
      <c r="G131" s="1"/>
      <c r="H131"/>
      <c r="I131"/>
      <c r="J131"/>
      <c r="K131"/>
    </row>
    <row r="132" spans="1:11" x14ac:dyDescent="0.2">
      <c r="C132" s="1"/>
      <c r="D132" s="1"/>
      <c r="E132" s="1"/>
      <c r="F132" s="1"/>
      <c r="G132" s="1"/>
      <c r="H132"/>
      <c r="I132"/>
      <c r="J132"/>
      <c r="K132"/>
    </row>
    <row r="133" spans="1:11" x14ac:dyDescent="0.2">
      <c r="C133" s="1"/>
      <c r="D133" s="1"/>
      <c r="E133" s="1"/>
      <c r="F133" s="1"/>
      <c r="G133" s="1"/>
      <c r="H133"/>
      <c r="I133"/>
      <c r="J133"/>
      <c r="K133"/>
    </row>
    <row r="134" spans="1:11" customFormat="1" ht="15" x14ac:dyDescent="0.25">
      <c r="A134" s="62" t="s">
        <v>331</v>
      </c>
      <c r="B134" s="62"/>
      <c r="C134" s="1"/>
      <c r="D134" s="1"/>
      <c r="E134" s="1"/>
      <c r="F134" s="1"/>
      <c r="G134" s="1"/>
    </row>
    <row r="135" spans="1:11" customFormat="1" x14ac:dyDescent="0.2">
      <c r="A135" s="1"/>
      <c r="B135" s="1"/>
      <c r="C135" s="1"/>
      <c r="D135" s="1"/>
      <c r="E135" s="1"/>
      <c r="F135" s="1"/>
      <c r="G135" s="1"/>
    </row>
    <row r="136" spans="1:11" customFormat="1" x14ac:dyDescent="0.2">
      <c r="A136" s="44" t="s">
        <v>114</v>
      </c>
      <c r="B136" s="44" t="s">
        <v>110</v>
      </c>
      <c r="C136" s="44" t="s">
        <v>126</v>
      </c>
      <c r="D136" s="1"/>
      <c r="E136" s="1"/>
      <c r="F136" s="1"/>
      <c r="G136" s="1"/>
    </row>
    <row r="137" spans="1:11" customFormat="1" ht="13.5" thickBot="1" x14ac:dyDescent="0.25">
      <c r="A137" s="38" t="s">
        <v>116</v>
      </c>
      <c r="B137" s="45">
        <v>23195</v>
      </c>
      <c r="C137" s="51">
        <v>25169217</v>
      </c>
      <c r="D137" s="1"/>
      <c r="E137" s="1"/>
      <c r="F137" s="1"/>
      <c r="G137" s="1"/>
    </row>
    <row r="138" spans="1:11" customFormat="1" ht="13.5" thickBot="1" x14ac:dyDescent="0.25">
      <c r="A138" s="38" t="s">
        <v>117</v>
      </c>
      <c r="B138" s="45">
        <v>533</v>
      </c>
      <c r="C138" s="51">
        <v>2359600</v>
      </c>
      <c r="D138" s="1"/>
      <c r="E138" s="1"/>
      <c r="F138" s="1"/>
      <c r="G138" s="1"/>
    </row>
    <row r="139" spans="1:11" customFormat="1" ht="13.5" thickBot="1" x14ac:dyDescent="0.25">
      <c r="A139" s="38" t="s">
        <v>118</v>
      </c>
      <c r="B139" s="45">
        <v>3361</v>
      </c>
      <c r="C139" s="51">
        <v>6397876</v>
      </c>
      <c r="D139" s="1"/>
      <c r="E139" s="1"/>
      <c r="F139" s="1"/>
      <c r="G139" s="1"/>
    </row>
    <row r="140" spans="1:11" customFormat="1" ht="13.5" thickBot="1" x14ac:dyDescent="0.25">
      <c r="A140" s="38" t="s">
        <v>119</v>
      </c>
      <c r="B140" s="45">
        <v>345</v>
      </c>
      <c r="C140" s="51">
        <v>275121</v>
      </c>
      <c r="D140" s="1"/>
      <c r="E140" s="1"/>
      <c r="F140" s="1"/>
      <c r="G140" s="1"/>
    </row>
    <row r="141" spans="1:11" customFormat="1" ht="13.5" thickBot="1" x14ac:dyDescent="0.25">
      <c r="A141" s="38" t="s">
        <v>84</v>
      </c>
      <c r="B141" s="45">
        <v>37</v>
      </c>
      <c r="C141" s="51">
        <v>15338</v>
      </c>
      <c r="D141" s="1"/>
      <c r="E141" s="1"/>
      <c r="F141" s="1"/>
      <c r="G141" s="1"/>
    </row>
    <row r="142" spans="1:11" customFormat="1" ht="13.5" thickBot="1" x14ac:dyDescent="0.25">
      <c r="A142" s="38" t="s">
        <v>120</v>
      </c>
      <c r="B142" s="45">
        <v>15</v>
      </c>
      <c r="C142" s="51">
        <v>7095</v>
      </c>
      <c r="D142" s="1"/>
      <c r="E142" s="1"/>
      <c r="F142" s="1"/>
      <c r="G142" s="1"/>
    </row>
    <row r="143" spans="1:11" customFormat="1" ht="13.5" thickBot="1" x14ac:dyDescent="0.25">
      <c r="A143" s="38" t="s">
        <v>121</v>
      </c>
      <c r="B143" s="45">
        <v>4</v>
      </c>
      <c r="C143" s="51">
        <v>9988</v>
      </c>
      <c r="D143" s="1"/>
      <c r="E143" s="1"/>
      <c r="F143" s="1"/>
      <c r="G143" s="1"/>
    </row>
    <row r="144" spans="1:11" customFormat="1" ht="13.5" thickBot="1" x14ac:dyDescent="0.25">
      <c r="A144" s="38" t="s">
        <v>122</v>
      </c>
      <c r="B144" s="45">
        <v>59</v>
      </c>
      <c r="C144" s="51">
        <v>1736190</v>
      </c>
      <c r="D144" s="1"/>
      <c r="E144" s="1"/>
      <c r="F144" s="1"/>
      <c r="G144" s="1"/>
    </row>
    <row r="145" spans="1:11" customFormat="1" ht="13.5" thickBot="1" x14ac:dyDescent="0.25">
      <c r="A145" s="38" t="s">
        <v>123</v>
      </c>
      <c r="B145" s="45">
        <v>106</v>
      </c>
      <c r="C145" s="51">
        <v>489109</v>
      </c>
      <c r="D145" s="1"/>
      <c r="E145" s="1"/>
      <c r="F145" s="1"/>
      <c r="G145" s="1"/>
    </row>
    <row r="146" spans="1:11" customFormat="1" ht="13.5" thickBot="1" x14ac:dyDescent="0.25">
      <c r="A146" s="38" t="s">
        <v>124</v>
      </c>
      <c r="B146" s="45">
        <v>1</v>
      </c>
      <c r="C146" s="51">
        <v>338</v>
      </c>
      <c r="D146" s="1"/>
      <c r="E146" s="1"/>
      <c r="F146" s="1"/>
      <c r="G146" s="1"/>
    </row>
    <row r="147" spans="1:11" customFormat="1" ht="13.5" thickBot="1" x14ac:dyDescent="0.25">
      <c r="A147" s="38"/>
      <c r="B147" s="45"/>
      <c r="C147" s="51"/>
      <c r="D147" s="1"/>
      <c r="E147" s="1"/>
      <c r="F147" s="1"/>
      <c r="G147" s="1"/>
    </row>
    <row r="148" spans="1:11" customFormat="1" x14ac:dyDescent="0.2">
      <c r="A148" s="33" t="s">
        <v>125</v>
      </c>
      <c r="B148" s="34">
        <v>27656</v>
      </c>
      <c r="C148" s="46">
        <v>36459872</v>
      </c>
      <c r="D148" s="1"/>
      <c r="E148" s="1"/>
      <c r="F148" s="1"/>
      <c r="G148" s="1"/>
    </row>
    <row r="149" spans="1:11" customFormat="1" ht="13.5" thickBot="1" x14ac:dyDescent="0.25">
      <c r="D149" s="1"/>
      <c r="E149" s="1"/>
      <c r="F149" s="1"/>
      <c r="G149" s="1"/>
    </row>
    <row r="150" spans="1:11" customFormat="1" x14ac:dyDescent="0.2">
      <c r="A150" s="82" t="s">
        <v>69</v>
      </c>
      <c r="B150" s="82" t="s">
        <v>110</v>
      </c>
      <c r="C150" s="82" t="s">
        <v>126</v>
      </c>
      <c r="D150" s="1"/>
      <c r="E150" s="1"/>
      <c r="F150" s="1"/>
      <c r="G150" s="1"/>
    </row>
    <row r="151" spans="1:11" customFormat="1" x14ac:dyDescent="0.2">
      <c r="A151" s="78"/>
      <c r="B151" s="78" t="s">
        <v>110</v>
      </c>
      <c r="C151" s="78" t="s">
        <v>126</v>
      </c>
      <c r="D151" s="1"/>
      <c r="E151" s="1"/>
      <c r="F151" s="1"/>
      <c r="G151" s="1"/>
    </row>
    <row r="152" spans="1:11" customFormat="1" ht="13.5" thickBot="1" x14ac:dyDescent="0.25">
      <c r="A152" s="38" t="s">
        <v>14</v>
      </c>
      <c r="B152" s="45">
        <v>7476</v>
      </c>
      <c r="C152" s="51">
        <v>7034315</v>
      </c>
      <c r="D152" s="1"/>
      <c r="E152" s="1"/>
      <c r="F152" s="1"/>
      <c r="G152" s="1"/>
    </row>
    <row r="153" spans="1:11" customFormat="1" ht="13.5" thickBot="1" x14ac:dyDescent="0.25">
      <c r="A153" s="38" t="s">
        <v>8</v>
      </c>
      <c r="B153" s="45">
        <v>1398</v>
      </c>
      <c r="C153" s="51">
        <v>4436988</v>
      </c>
      <c r="D153" s="1"/>
      <c r="E153" s="1"/>
      <c r="F153" s="1"/>
      <c r="G153" s="1"/>
      <c r="H153" s="4"/>
      <c r="I153" s="4"/>
      <c r="J153" s="4"/>
      <c r="K153" s="4"/>
    </row>
    <row r="154" spans="1:11" customFormat="1" ht="13.5" thickBot="1" x14ac:dyDescent="0.25">
      <c r="A154" s="38" t="s">
        <v>15</v>
      </c>
      <c r="B154" s="45">
        <v>71</v>
      </c>
      <c r="C154" s="51">
        <v>180597</v>
      </c>
      <c r="D154" s="1"/>
      <c r="E154" s="1"/>
      <c r="F154" s="1"/>
      <c r="G154" s="1"/>
      <c r="H154" s="4"/>
      <c r="I154" s="4"/>
      <c r="J154" s="4"/>
      <c r="K154" s="4"/>
    </row>
    <row r="155" spans="1:11" customFormat="1" ht="13.5" thickBot="1" x14ac:dyDescent="0.25">
      <c r="A155" s="38" t="s">
        <v>5</v>
      </c>
      <c r="B155" s="45">
        <v>122</v>
      </c>
      <c r="C155" s="51">
        <v>485528</v>
      </c>
      <c r="D155" s="1"/>
      <c r="E155" s="1"/>
      <c r="F155" s="1"/>
      <c r="G155" s="1"/>
      <c r="H155" s="4"/>
      <c r="I155" s="4"/>
      <c r="J155" s="4"/>
      <c r="K155" s="4"/>
    </row>
    <row r="156" spans="1:11" customFormat="1" ht="13.5" thickBot="1" x14ac:dyDescent="0.25">
      <c r="A156" s="38" t="s">
        <v>11</v>
      </c>
      <c r="B156" s="45">
        <v>3029</v>
      </c>
      <c r="C156" s="51">
        <v>4520405</v>
      </c>
      <c r="D156" s="1"/>
      <c r="E156" s="1"/>
      <c r="F156" s="1"/>
      <c r="G156" s="1"/>
      <c r="H156" s="4"/>
      <c r="I156" s="4"/>
      <c r="J156" s="4"/>
      <c r="K156" s="4"/>
    </row>
    <row r="157" spans="1:11" customFormat="1" ht="13.5" thickBot="1" x14ac:dyDescent="0.25">
      <c r="A157" s="38" t="s">
        <v>10</v>
      </c>
      <c r="B157" s="45">
        <v>5814</v>
      </c>
      <c r="C157" s="51">
        <v>8743038</v>
      </c>
      <c r="D157" s="1"/>
      <c r="E157" s="1"/>
      <c r="F157" s="1"/>
      <c r="G157" s="1"/>
      <c r="H157" s="4"/>
      <c r="I157" s="4"/>
      <c r="J157" s="4"/>
      <c r="K157" s="4"/>
    </row>
    <row r="158" spans="1:11" customFormat="1" ht="13.5" thickBot="1" x14ac:dyDescent="0.25">
      <c r="A158" s="38" t="s">
        <v>9</v>
      </c>
      <c r="B158" s="45">
        <v>1607</v>
      </c>
      <c r="C158" s="51">
        <v>2949101</v>
      </c>
      <c r="D158" s="1"/>
      <c r="E158" s="1"/>
      <c r="F158" s="1"/>
      <c r="G158" s="1"/>
      <c r="H158" s="4"/>
      <c r="I158" s="4"/>
      <c r="J158" s="4"/>
      <c r="K158" s="4"/>
    </row>
    <row r="159" spans="1:11" customFormat="1" ht="13.5" thickBot="1" x14ac:dyDescent="0.25">
      <c r="A159" s="38" t="s">
        <v>17</v>
      </c>
      <c r="B159" s="45">
        <v>775</v>
      </c>
      <c r="C159" s="51">
        <v>568663</v>
      </c>
      <c r="D159" s="1"/>
      <c r="E159" s="1"/>
      <c r="F159" s="1"/>
      <c r="G159" s="1"/>
      <c r="H159" s="4"/>
      <c r="I159" s="4"/>
      <c r="J159" s="4"/>
      <c r="K159" s="4"/>
    </row>
    <row r="160" spans="1:11" customFormat="1" ht="13.5" thickBot="1" x14ac:dyDescent="0.25">
      <c r="A160" s="38" t="s">
        <v>18</v>
      </c>
      <c r="B160" s="45"/>
      <c r="C160" s="51"/>
      <c r="D160" s="1"/>
      <c r="E160" s="1"/>
      <c r="F160" s="1"/>
      <c r="G160" s="1"/>
      <c r="H160" s="4"/>
      <c r="I160" s="4"/>
      <c r="J160" s="4"/>
      <c r="K160" s="4"/>
    </row>
    <row r="161" spans="1:11" customFormat="1" ht="13.5" thickBot="1" x14ac:dyDescent="0.25">
      <c r="A161" s="38" t="s">
        <v>12</v>
      </c>
      <c r="B161" s="45"/>
      <c r="C161" s="51"/>
      <c r="D161" s="1"/>
      <c r="E161" s="1"/>
      <c r="F161" s="1"/>
      <c r="G161" s="1"/>
      <c r="H161" s="4"/>
      <c r="I161" s="4"/>
      <c r="J161" s="4"/>
      <c r="K161" s="4"/>
    </row>
    <row r="162" spans="1:11" customFormat="1" ht="13.5" thickBot="1" x14ac:dyDescent="0.25">
      <c r="A162" s="38" t="s">
        <v>13</v>
      </c>
      <c r="B162" s="45">
        <v>3641</v>
      </c>
      <c r="C162" s="51">
        <v>3615245</v>
      </c>
      <c r="D162" s="1"/>
      <c r="E162" s="1"/>
      <c r="F162" s="1"/>
      <c r="G162" s="1"/>
      <c r="H162" s="4"/>
      <c r="I162" s="4"/>
      <c r="J162" s="4"/>
      <c r="K162" s="4"/>
    </row>
    <row r="163" spans="1:11" customFormat="1" ht="13.5" thickBot="1" x14ac:dyDescent="0.25">
      <c r="A163" s="38" t="s">
        <v>4</v>
      </c>
      <c r="B163" s="45">
        <v>227</v>
      </c>
      <c r="C163" s="51">
        <v>1354253</v>
      </c>
      <c r="D163" s="1"/>
      <c r="E163" s="1"/>
      <c r="F163" s="1"/>
      <c r="G163" s="1"/>
      <c r="H163" s="4"/>
      <c r="I163" s="4"/>
      <c r="J163" s="4"/>
      <c r="K163" s="4"/>
    </row>
    <row r="164" spans="1:11" customFormat="1" ht="13.5" thickBot="1" x14ac:dyDescent="0.25">
      <c r="A164" s="38" t="s">
        <v>19</v>
      </c>
      <c r="B164" s="45">
        <v>1890</v>
      </c>
      <c r="C164" s="51">
        <v>371940</v>
      </c>
      <c r="D164" s="1"/>
      <c r="E164" s="1"/>
      <c r="F164" s="1"/>
      <c r="G164" s="1"/>
      <c r="H164" s="4"/>
      <c r="I164" s="4"/>
      <c r="J164" s="4"/>
      <c r="K164" s="4"/>
    </row>
    <row r="165" spans="1:11" customFormat="1" ht="13.5" thickBot="1" x14ac:dyDescent="0.25">
      <c r="A165" s="38" t="s">
        <v>7</v>
      </c>
      <c r="B165" s="45">
        <v>231</v>
      </c>
      <c r="C165" s="51">
        <v>503388</v>
      </c>
      <c r="D165" s="1"/>
      <c r="E165" s="1"/>
      <c r="F165" s="1"/>
      <c r="G165" s="1"/>
      <c r="H165" s="4"/>
      <c r="I165" s="4"/>
      <c r="J165" s="4"/>
      <c r="K165" s="4"/>
    </row>
    <row r="166" spans="1:11" customFormat="1" ht="13.5" thickBot="1" x14ac:dyDescent="0.25">
      <c r="A166" s="38" t="s">
        <v>6</v>
      </c>
      <c r="B166" s="45">
        <v>14</v>
      </c>
      <c r="C166" s="51">
        <v>2680</v>
      </c>
      <c r="D166" s="1"/>
      <c r="E166" s="1"/>
      <c r="F166" s="1"/>
      <c r="G166" s="1"/>
      <c r="H166" s="4"/>
      <c r="I166" s="4"/>
      <c r="J166" s="4"/>
      <c r="K166" s="4"/>
    </row>
    <row r="167" spans="1:11" customFormat="1" ht="13.5" thickBot="1" x14ac:dyDescent="0.25">
      <c r="A167" s="38" t="s">
        <v>20</v>
      </c>
      <c r="B167" s="45">
        <v>71</v>
      </c>
      <c r="C167" s="51">
        <v>948747</v>
      </c>
      <c r="D167" s="1"/>
      <c r="E167" s="1"/>
      <c r="F167" s="1"/>
      <c r="G167" s="1"/>
      <c r="H167" s="4"/>
      <c r="I167" s="4"/>
      <c r="J167" s="4"/>
      <c r="K167" s="4"/>
    </row>
    <row r="168" spans="1:11" customFormat="1" ht="13.5" thickBot="1" x14ac:dyDescent="0.25">
      <c r="A168" s="38" t="s">
        <v>21</v>
      </c>
      <c r="B168" s="45">
        <v>1290</v>
      </c>
      <c r="C168" s="51">
        <v>744984</v>
      </c>
      <c r="D168" s="1"/>
      <c r="E168" s="1"/>
      <c r="F168" s="1"/>
      <c r="G168" s="1"/>
      <c r="H168" s="4"/>
      <c r="I168" s="4"/>
      <c r="J168" s="4"/>
      <c r="K168" s="4"/>
    </row>
    <row r="169" spans="1:11" customFormat="1" ht="13.5" thickBot="1" x14ac:dyDescent="0.25">
      <c r="A169" s="38"/>
      <c r="B169" s="45"/>
      <c r="C169" s="51"/>
      <c r="D169" s="1"/>
      <c r="E169" s="1"/>
      <c r="F169" s="1"/>
      <c r="G169" s="1"/>
      <c r="H169" s="4"/>
      <c r="I169" s="4"/>
      <c r="J169" s="4"/>
      <c r="K169" s="4"/>
    </row>
    <row r="170" spans="1:11" customFormat="1" x14ac:dyDescent="0.2">
      <c r="A170" s="33" t="s">
        <v>3</v>
      </c>
      <c r="B170" s="34">
        <v>27656</v>
      </c>
      <c r="C170" s="46">
        <v>36459872</v>
      </c>
      <c r="D170" s="1"/>
      <c r="E170" s="1"/>
      <c r="F170" s="1"/>
      <c r="H170" s="4"/>
      <c r="I170" s="4"/>
      <c r="J170" s="4"/>
      <c r="K170" s="4"/>
    </row>
  </sheetData>
  <mergeCells count="19">
    <mergeCell ref="A12:A13"/>
    <mergeCell ref="B12:B13"/>
    <mergeCell ref="B7:C7"/>
    <mergeCell ref="A7:A8"/>
    <mergeCell ref="A150:A151"/>
    <mergeCell ref="B150:B151"/>
    <mergeCell ref="C150:C151"/>
    <mergeCell ref="F36:F37"/>
    <mergeCell ref="C36:C37"/>
    <mergeCell ref="D36:D37"/>
    <mergeCell ref="E36:E37"/>
    <mergeCell ref="A98:A99"/>
    <mergeCell ref="D98:D99"/>
    <mergeCell ref="A36:A37"/>
    <mergeCell ref="B36:B37"/>
    <mergeCell ref="B74:B75"/>
    <mergeCell ref="C74:C75"/>
    <mergeCell ref="A74:A75"/>
    <mergeCell ref="D74:D75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63" orientation="portrait" horizontalDpi="300" verticalDpi="300" r:id="rId1"/>
  <headerFooter alignWithMargins="0">
    <oddFooter>&amp;A</oddFooter>
  </headerFooter>
  <rowBreaks count="3" manualBreakCount="3">
    <brk id="32" max="6" man="1"/>
    <brk id="94" max="6" man="1"/>
    <brk id="13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view="pageBreakPreview" zoomScale="112" zoomScaleNormal="75" zoomScaleSheetLayoutView="112" workbookViewId="0">
      <selection activeCell="E25" sqref="E25"/>
    </sheetView>
  </sheetViews>
  <sheetFormatPr baseColWidth="10" defaultColWidth="11.42578125" defaultRowHeight="12.75" x14ac:dyDescent="0.2"/>
  <cols>
    <col min="1" max="1" width="23.28515625" style="4" customWidth="1"/>
    <col min="2" max="4" width="19.5703125" style="4" customWidth="1"/>
    <col min="5" max="5" width="17" style="4" customWidth="1"/>
    <col min="6" max="6" width="15.42578125" style="4" customWidth="1"/>
    <col min="7" max="7" width="11.42578125" style="4"/>
    <col min="8" max="8" width="12.42578125" style="4" customWidth="1"/>
    <col min="9" max="16384" width="11.42578125" style="4"/>
  </cols>
  <sheetData>
    <row r="1" spans="1:15" s="54" customFormat="1" ht="18" x14ac:dyDescent="0.25">
      <c r="B1" s="55" t="s">
        <v>361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203</v>
      </c>
    </row>
    <row r="5" spans="1:15" ht="15" x14ac:dyDescent="0.25">
      <c r="A5" s="62" t="s">
        <v>138</v>
      </c>
      <c r="B5" s="62"/>
      <c r="C5" s="62"/>
      <c r="D5" s="1"/>
      <c r="E5" s="1"/>
      <c r="F5" s="10"/>
      <c r="G5" s="10"/>
      <c r="H5" s="10"/>
      <c r="I5" s="10"/>
      <c r="J5" s="10"/>
      <c r="K5" s="10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916421</v>
      </c>
      <c r="C9" s="32">
        <v>800709</v>
      </c>
      <c r="D9" s="19"/>
    </row>
    <row r="10" spans="1:15" s="1" customFormat="1" ht="12.75" customHeight="1" thickBot="1" x14ac:dyDescent="0.25">
      <c r="A10" s="30" t="s">
        <v>36</v>
      </c>
      <c r="B10" s="31">
        <v>18987465</v>
      </c>
      <c r="C10" s="32"/>
      <c r="D10" s="19"/>
    </row>
    <row r="11" spans="1:15" s="1" customFormat="1" ht="15.6" customHeight="1" x14ac:dyDescent="0.2">
      <c r="A11" s="4"/>
      <c r="B11" s="4"/>
      <c r="C11" s="4"/>
      <c r="D11" s="4"/>
      <c r="E11" s="4"/>
    </row>
    <row r="12" spans="1:15" x14ac:dyDescent="0.2">
      <c r="A12" s="4" t="s">
        <v>202</v>
      </c>
    </row>
    <row r="14" spans="1:15" ht="12.75" customHeight="1" x14ac:dyDescent="0.2">
      <c r="A14" s="78" t="s">
        <v>69</v>
      </c>
      <c r="B14" s="78" t="s">
        <v>37</v>
      </c>
    </row>
    <row r="15" spans="1:15" x14ac:dyDescent="0.2">
      <c r="A15" s="78" t="s">
        <v>38</v>
      </c>
      <c r="B15" s="78">
        <v>31991</v>
      </c>
    </row>
    <row r="16" spans="1:15" ht="13.5" thickBot="1" x14ac:dyDescent="0.25">
      <c r="A16" s="30" t="s">
        <v>50</v>
      </c>
      <c r="B16" s="36">
        <v>288065</v>
      </c>
    </row>
    <row r="17" spans="1:2" ht="13.5" thickBot="1" x14ac:dyDescent="0.25">
      <c r="A17" s="30" t="s">
        <v>43</v>
      </c>
      <c r="B17" s="36"/>
    </row>
    <row r="18" spans="1:2" ht="13.5" thickBot="1" x14ac:dyDescent="0.25">
      <c r="A18" s="30" t="s">
        <v>51</v>
      </c>
      <c r="B18" s="36"/>
    </row>
    <row r="19" spans="1:2" ht="13.5" thickBot="1" x14ac:dyDescent="0.25">
      <c r="A19" s="30" t="s">
        <v>40</v>
      </c>
      <c r="B19" s="36">
        <v>7056</v>
      </c>
    </row>
    <row r="20" spans="1:2" ht="13.5" thickBot="1" x14ac:dyDescent="0.25">
      <c r="A20" s="30" t="s">
        <v>46</v>
      </c>
      <c r="B20" s="36">
        <v>91915</v>
      </c>
    </row>
    <row r="21" spans="1:2" ht="13.5" thickBot="1" x14ac:dyDescent="0.25">
      <c r="A21" s="30" t="s">
        <v>45</v>
      </c>
      <c r="B21" s="36">
        <v>129170</v>
      </c>
    </row>
    <row r="22" spans="1:2" ht="13.5" thickBot="1" x14ac:dyDescent="0.25">
      <c r="A22" s="30" t="s">
        <v>44</v>
      </c>
      <c r="B22" s="36">
        <v>68360</v>
      </c>
    </row>
    <row r="23" spans="1:2" ht="13.5" thickBot="1" x14ac:dyDescent="0.25">
      <c r="A23" s="30" t="s">
        <v>188</v>
      </c>
      <c r="B23" s="36">
        <v>16044</v>
      </c>
    </row>
    <row r="24" spans="1:2" ht="23.25" thickBot="1" x14ac:dyDescent="0.25">
      <c r="A24" s="30" t="s">
        <v>195</v>
      </c>
      <c r="B24" s="36">
        <v>23741</v>
      </c>
    </row>
    <row r="25" spans="1:2" ht="13.5" thickBot="1" x14ac:dyDescent="0.25">
      <c r="A25" s="30" t="s">
        <v>47</v>
      </c>
      <c r="B25" s="36"/>
    </row>
    <row r="26" spans="1:2" ht="13.5" thickBot="1" x14ac:dyDescent="0.25">
      <c r="A26" s="30" t="s">
        <v>49</v>
      </c>
      <c r="B26" s="36"/>
    </row>
    <row r="27" spans="1:2" ht="13.5" thickBot="1" x14ac:dyDescent="0.25">
      <c r="A27" s="30" t="s">
        <v>190</v>
      </c>
      <c r="B27" s="36"/>
    </row>
    <row r="28" spans="1:2" ht="13.5" thickBot="1" x14ac:dyDescent="0.25">
      <c r="A28" s="30" t="s">
        <v>194</v>
      </c>
      <c r="B28" s="36">
        <v>13516</v>
      </c>
    </row>
    <row r="29" spans="1:2" ht="13.5" thickBot="1" x14ac:dyDescent="0.25">
      <c r="A29" s="30" t="s">
        <v>42</v>
      </c>
      <c r="B29" s="36">
        <v>10262</v>
      </c>
    </row>
    <row r="30" spans="1:2" ht="13.5" thickBot="1" x14ac:dyDescent="0.25">
      <c r="A30" s="30" t="s">
        <v>41</v>
      </c>
      <c r="B30" s="36"/>
    </row>
    <row r="31" spans="1:2" ht="13.5" thickBot="1" x14ac:dyDescent="0.25">
      <c r="A31" s="30" t="s">
        <v>39</v>
      </c>
      <c r="B31" s="36"/>
    </row>
    <row r="32" spans="1:2" ht="13.5" thickBot="1" x14ac:dyDescent="0.25">
      <c r="A32" s="30" t="s">
        <v>48</v>
      </c>
      <c r="B32" s="36">
        <v>18253</v>
      </c>
    </row>
    <row r="33" spans="1:12" ht="13.5" thickBot="1" x14ac:dyDescent="0.25">
      <c r="A33" s="30"/>
      <c r="B33" s="35"/>
    </row>
    <row r="34" spans="1:12" x14ac:dyDescent="0.2">
      <c r="A34" s="33" t="s">
        <v>3</v>
      </c>
      <c r="B34" s="34">
        <v>916421</v>
      </c>
    </row>
    <row r="37" spans="1:12" s="8" customFormat="1" ht="15" customHeight="1" x14ac:dyDescent="0.25">
      <c r="A37" s="62" t="s">
        <v>143</v>
      </c>
      <c r="B37" s="62"/>
      <c r="C37" s="62"/>
      <c r="D37" s="62"/>
      <c r="E37" s="62"/>
      <c r="F37" s="62"/>
      <c r="G37" s="4"/>
      <c r="H37" s="4"/>
      <c r="I37" s="4"/>
      <c r="J37" s="4"/>
      <c r="K37" s="4"/>
      <c r="L37" s="4"/>
    </row>
    <row r="38" spans="1:12" s="8" customFormat="1" ht="13.5" thickBot="1" x14ac:dyDescent="0.25">
      <c r="A38" s="14"/>
      <c r="B38" s="14"/>
      <c r="C38" s="14"/>
      <c r="D38" s="14"/>
      <c r="E38" s="14"/>
      <c r="F38" s="14"/>
    </row>
    <row r="39" spans="1:12" s="1" customFormat="1" ht="15" customHeight="1" x14ac:dyDescent="0.2">
      <c r="A39" s="78" t="s">
        <v>22</v>
      </c>
      <c r="B39" s="78" t="s">
        <v>71</v>
      </c>
      <c r="C39" s="78" t="s">
        <v>199</v>
      </c>
      <c r="D39" s="78" t="s">
        <v>200</v>
      </c>
      <c r="E39" s="78" t="s">
        <v>72</v>
      </c>
      <c r="F39" s="78" t="s">
        <v>73</v>
      </c>
    </row>
    <row r="40" spans="1:12" s="1" customFormat="1" ht="25.9" customHeight="1" x14ac:dyDescent="0.2">
      <c r="A40" s="78"/>
      <c r="B40" s="78"/>
      <c r="C40" s="78"/>
      <c r="D40" s="78"/>
      <c r="E40" s="78"/>
      <c r="F40" s="78"/>
    </row>
    <row r="41" spans="1:12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  <c r="H41" s="2"/>
      <c r="I41" s="2"/>
      <c r="J41" s="2"/>
      <c r="K41" s="2"/>
    </row>
    <row r="42" spans="1:12" s="1" customFormat="1" ht="13.5" thickBot="1" x14ac:dyDescent="0.25">
      <c r="A42" s="38" t="s">
        <v>332</v>
      </c>
      <c r="B42" s="45">
        <v>78008</v>
      </c>
      <c r="C42" s="45">
        <v>4136887.58</v>
      </c>
      <c r="D42" s="45">
        <v>53.03</v>
      </c>
      <c r="E42" s="45">
        <v>16719088.390000001</v>
      </c>
      <c r="F42" s="45">
        <v>214.33</v>
      </c>
      <c r="G42" s="2"/>
      <c r="H42" s="2"/>
      <c r="I42" s="2"/>
      <c r="J42" s="2"/>
      <c r="K42" s="2"/>
    </row>
    <row r="43" spans="1:12" s="1" customFormat="1" ht="13.5" thickBot="1" x14ac:dyDescent="0.25">
      <c r="A43" s="38" t="s">
        <v>322</v>
      </c>
      <c r="B43" s="45">
        <v>12951</v>
      </c>
      <c r="C43" s="45">
        <v>375233.39</v>
      </c>
      <c r="D43" s="45">
        <v>28.97</v>
      </c>
      <c r="E43" s="45">
        <v>1185395.96</v>
      </c>
      <c r="F43" s="45">
        <v>91.53</v>
      </c>
      <c r="G43" s="2"/>
      <c r="H43" s="2"/>
      <c r="I43" s="2"/>
      <c r="J43" s="2"/>
      <c r="K43" s="2"/>
    </row>
    <row r="44" spans="1:12" s="1" customFormat="1" ht="23.25" thickBot="1" x14ac:dyDescent="0.25">
      <c r="A44" s="38" t="s">
        <v>323</v>
      </c>
      <c r="B44" s="45">
        <v>1304</v>
      </c>
      <c r="C44" s="45">
        <v>56824.32</v>
      </c>
      <c r="D44" s="45">
        <v>43.58</v>
      </c>
      <c r="E44" s="45">
        <v>126832.96000000001</v>
      </c>
      <c r="F44" s="45">
        <v>97.26</v>
      </c>
      <c r="G44" s="2"/>
      <c r="H44" s="2"/>
      <c r="I44" s="2"/>
      <c r="J44" s="2"/>
      <c r="K44" s="2"/>
    </row>
    <row r="45" spans="1:12" s="1" customFormat="1" ht="13.5" thickBot="1" x14ac:dyDescent="0.25">
      <c r="A45" s="38" t="s">
        <v>324</v>
      </c>
      <c r="B45" s="45">
        <v>7833</v>
      </c>
      <c r="C45" s="45">
        <v>270104.65000000002</v>
      </c>
      <c r="D45" s="45">
        <v>34.479999999999997</v>
      </c>
      <c r="E45" s="45">
        <v>1176309.27</v>
      </c>
      <c r="F45" s="45">
        <v>150.16999999999999</v>
      </c>
      <c r="G45" s="2"/>
      <c r="H45" s="2"/>
      <c r="I45" s="2"/>
      <c r="J45" s="2"/>
      <c r="K45" s="2"/>
    </row>
    <row r="46" spans="1:12" s="1" customFormat="1" ht="13.5" thickBot="1" x14ac:dyDescent="0.25">
      <c r="A46" s="38" t="s">
        <v>325</v>
      </c>
      <c r="B46" s="45">
        <v>888</v>
      </c>
      <c r="C46" s="45"/>
      <c r="D46" s="45"/>
      <c r="E46" s="45"/>
      <c r="F46" s="45"/>
      <c r="G46" s="2"/>
      <c r="H46" s="2"/>
      <c r="I46" s="2"/>
      <c r="J46" s="2"/>
      <c r="K46" s="2"/>
    </row>
    <row r="47" spans="1:12" s="1" customFormat="1" ht="13.5" thickBot="1" x14ac:dyDescent="0.25">
      <c r="A47" s="38" t="s">
        <v>326</v>
      </c>
      <c r="B47" s="45">
        <v>412</v>
      </c>
      <c r="C47" s="45">
        <v>20704.689999999999</v>
      </c>
      <c r="D47" s="45">
        <v>50.25</v>
      </c>
      <c r="E47" s="45">
        <v>155563.6</v>
      </c>
      <c r="F47" s="45">
        <v>377.58</v>
      </c>
      <c r="G47" s="2"/>
      <c r="H47" s="2"/>
      <c r="I47" s="2"/>
      <c r="J47" s="2"/>
      <c r="K47" s="2"/>
    </row>
    <row r="48" spans="1:12" s="1" customFormat="1" ht="13.5" thickBot="1" x14ac:dyDescent="0.25">
      <c r="A48" s="38" t="s">
        <v>327</v>
      </c>
      <c r="B48" s="45">
        <v>5003</v>
      </c>
      <c r="C48" s="45">
        <v>149260.91</v>
      </c>
      <c r="D48" s="45">
        <v>29.83</v>
      </c>
      <c r="E48" s="45">
        <v>476189.72</v>
      </c>
      <c r="F48" s="45">
        <v>95.18</v>
      </c>
      <c r="G48" s="2"/>
      <c r="H48" s="2"/>
      <c r="I48" s="2"/>
      <c r="J48" s="2"/>
      <c r="K48" s="2"/>
    </row>
    <row r="49" spans="1:16" s="1" customFormat="1" ht="13.5" thickBot="1" x14ac:dyDescent="0.25">
      <c r="A49" s="38" t="s">
        <v>333</v>
      </c>
      <c r="B49" s="45">
        <v>115950</v>
      </c>
      <c r="C49" s="45">
        <v>4784248.28</v>
      </c>
      <c r="D49" s="45">
        <v>41.26</v>
      </c>
      <c r="E49" s="45">
        <v>7002747.9900000002</v>
      </c>
      <c r="F49" s="45">
        <v>60.39</v>
      </c>
      <c r="G49" s="2"/>
      <c r="H49" s="2"/>
      <c r="I49" s="2"/>
      <c r="J49" s="2"/>
      <c r="K49" s="2"/>
    </row>
    <row r="50" spans="1:16" s="1" customFormat="1" ht="13.5" thickBot="1" x14ac:dyDescent="0.25">
      <c r="A50" s="38" t="s">
        <v>334</v>
      </c>
      <c r="B50" s="45">
        <v>25</v>
      </c>
      <c r="C50" s="45"/>
      <c r="D50" s="45"/>
      <c r="E50" s="45"/>
      <c r="F50" s="45"/>
      <c r="G50" s="2"/>
      <c r="H50" s="2"/>
      <c r="I50" s="2"/>
      <c r="J50" s="2"/>
      <c r="K50" s="2"/>
    </row>
    <row r="51" spans="1:16" s="1" customFormat="1" ht="13.5" thickBot="1" x14ac:dyDescent="0.25">
      <c r="A51" s="38" t="s">
        <v>84</v>
      </c>
      <c r="B51" s="45">
        <f>20+4600</f>
        <v>4620</v>
      </c>
      <c r="C51" s="45"/>
      <c r="D51" s="45"/>
      <c r="E51" s="45"/>
      <c r="F51" s="45"/>
      <c r="G51" s="2"/>
      <c r="H51" s="2"/>
      <c r="I51" s="2"/>
      <c r="J51" s="2"/>
      <c r="K51" s="2"/>
    </row>
    <row r="52" spans="1:16" s="1" customFormat="1" ht="13.5" thickBot="1" x14ac:dyDescent="0.25">
      <c r="A52" s="43" t="s">
        <v>66</v>
      </c>
      <c r="B52" s="71">
        <v>226994</v>
      </c>
      <c r="C52" s="71">
        <v>9793263.8100000005</v>
      </c>
      <c r="D52" s="71">
        <v>43.14</v>
      </c>
      <c r="E52" s="71">
        <v>26842127.899999999</v>
      </c>
      <c r="F52" s="71">
        <v>118.25</v>
      </c>
      <c r="G52" s="2"/>
      <c r="H52" s="2"/>
      <c r="I52" s="2"/>
      <c r="J52" s="2"/>
      <c r="K52" s="2"/>
    </row>
    <row r="53" spans="1:16" s="1" customFormat="1" x14ac:dyDescent="0.2">
      <c r="A53" s="75"/>
      <c r="B53" s="72"/>
      <c r="C53" s="72"/>
      <c r="D53" s="72"/>
      <c r="E53" s="72"/>
      <c r="F53" s="72"/>
      <c r="G53" s="2"/>
      <c r="H53" s="2"/>
      <c r="I53" s="2"/>
      <c r="J53" s="2"/>
      <c r="K53" s="2"/>
    </row>
    <row r="54" spans="1:16" s="1" customFormat="1" x14ac:dyDescent="0.2">
      <c r="A54" s="37" t="s">
        <v>85</v>
      </c>
      <c r="B54" s="42"/>
      <c r="C54" s="42"/>
      <c r="D54" s="42"/>
      <c r="E54" s="42"/>
      <c r="F54" s="42"/>
      <c r="G54" s="2"/>
      <c r="H54" s="2"/>
      <c r="I54" s="2"/>
      <c r="J54" s="2"/>
      <c r="K54" s="2"/>
    </row>
    <row r="55" spans="1:16" s="1" customFormat="1" ht="13.5" thickBot="1" x14ac:dyDescent="0.25">
      <c r="A55" s="38" t="s">
        <v>335</v>
      </c>
      <c r="B55" s="45">
        <v>984510</v>
      </c>
      <c r="C55" s="45">
        <v>1841857.65</v>
      </c>
      <c r="D55" s="45">
        <v>1.87</v>
      </c>
      <c r="E55" s="45">
        <v>6157774.4400000004</v>
      </c>
      <c r="F55" s="45">
        <v>6.25</v>
      </c>
      <c r="G55" s="2"/>
      <c r="H55" s="2"/>
      <c r="I55" s="2"/>
      <c r="J55" s="2"/>
      <c r="K55" s="2"/>
    </row>
    <row r="56" spans="1:16" s="1" customFormat="1" ht="23.25" thickBot="1" x14ac:dyDescent="0.25">
      <c r="A56" s="38" t="s">
        <v>336</v>
      </c>
      <c r="B56" s="45">
        <v>5282700</v>
      </c>
      <c r="C56" s="45">
        <v>5460076.7599999998</v>
      </c>
      <c r="D56" s="45">
        <v>1.03</v>
      </c>
      <c r="E56" s="45">
        <v>20322078.73</v>
      </c>
      <c r="F56" s="45">
        <v>3.85</v>
      </c>
      <c r="G56" s="2"/>
      <c r="H56" s="2"/>
      <c r="I56" s="2"/>
      <c r="J56" s="2"/>
      <c r="K56" s="2"/>
    </row>
    <row r="57" spans="1:16" s="1" customFormat="1" ht="12.75" customHeight="1" thickBot="1" x14ac:dyDescent="0.25">
      <c r="A57" s="38" t="s">
        <v>337</v>
      </c>
      <c r="B57" s="45">
        <v>107369</v>
      </c>
      <c r="C57" s="45"/>
      <c r="D57" s="45"/>
      <c r="E57" s="45"/>
      <c r="F57" s="45"/>
      <c r="G57" s="2"/>
      <c r="H57" s="2"/>
      <c r="I57" s="2"/>
      <c r="J57" s="2"/>
      <c r="K57" s="2"/>
    </row>
    <row r="58" spans="1:16" s="1" customFormat="1" ht="23.25" thickBot="1" x14ac:dyDescent="0.25">
      <c r="A58" s="43" t="s">
        <v>67</v>
      </c>
      <c r="B58" s="71">
        <v>6374579</v>
      </c>
      <c r="C58" s="71">
        <v>7301934.4100000001</v>
      </c>
      <c r="D58" s="71">
        <v>1.1499999999999999</v>
      </c>
      <c r="E58" s="71">
        <v>26479853.170000002</v>
      </c>
      <c r="F58" s="71">
        <v>4.1500000000000004</v>
      </c>
      <c r="G58" s="2"/>
      <c r="H58" s="2"/>
      <c r="I58" s="2"/>
      <c r="J58" s="2"/>
      <c r="K58" s="2"/>
    </row>
    <row r="59" spans="1:16" s="1" customFormat="1" x14ac:dyDescent="0.2">
      <c r="A59" s="76"/>
      <c r="B59" s="72"/>
      <c r="C59" s="72"/>
      <c r="D59" s="72"/>
      <c r="E59" s="72"/>
      <c r="F59" s="72"/>
      <c r="G59" s="2"/>
      <c r="H59" s="2"/>
      <c r="I59" s="2"/>
      <c r="J59" s="2"/>
      <c r="K59" s="2"/>
    </row>
    <row r="60" spans="1:16" s="1" customFormat="1" x14ac:dyDescent="0.2">
      <c r="A60" s="37" t="s">
        <v>89</v>
      </c>
      <c r="B60" s="42"/>
      <c r="C60" s="42"/>
      <c r="D60" s="42"/>
      <c r="E60" s="42"/>
      <c r="F60" s="42"/>
      <c r="G60" s="2"/>
      <c r="H60" s="2"/>
      <c r="I60" s="2"/>
      <c r="J60" s="2"/>
      <c r="K60" s="2"/>
      <c r="L60" s="2"/>
      <c r="M60" s="2"/>
      <c r="N60" s="2"/>
      <c r="O60" s="2"/>
    </row>
    <row r="61" spans="1:16" s="1" customFormat="1" ht="13.5" thickBot="1" x14ac:dyDescent="0.25">
      <c r="A61" s="38" t="s">
        <v>338</v>
      </c>
      <c r="B61" s="45">
        <v>3416874</v>
      </c>
      <c r="C61" s="45">
        <v>1554503.66</v>
      </c>
      <c r="D61" s="45">
        <v>0.45</v>
      </c>
      <c r="E61" s="45">
        <v>20505664.079999998</v>
      </c>
      <c r="F61" s="45">
        <v>6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1" customFormat="1" ht="13.5" thickBot="1" x14ac:dyDescent="0.25">
      <c r="A62" s="38" t="s">
        <v>339</v>
      </c>
      <c r="B62" s="45">
        <v>941945</v>
      </c>
      <c r="C62" s="45">
        <v>189186.88</v>
      </c>
      <c r="D62" s="45">
        <v>0.2</v>
      </c>
      <c r="E62" s="45">
        <v>1150270.2</v>
      </c>
      <c r="F62" s="45">
        <v>1.22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1" customFormat="1" ht="13.5" thickBot="1" x14ac:dyDescent="0.25">
      <c r="A63" s="38" t="s">
        <v>340</v>
      </c>
      <c r="B63" s="45">
        <v>1288771</v>
      </c>
      <c r="C63" s="45">
        <v>814791.65</v>
      </c>
      <c r="D63" s="45">
        <v>0.63</v>
      </c>
      <c r="E63" s="45">
        <v>797753.05</v>
      </c>
      <c r="F63" s="45">
        <v>0.62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1" customFormat="1" ht="13.5" thickBot="1" x14ac:dyDescent="0.25">
      <c r="A64" s="38" t="s">
        <v>141</v>
      </c>
      <c r="B64" s="45">
        <v>62300</v>
      </c>
      <c r="C64" s="45">
        <v>49488.480000000003</v>
      </c>
      <c r="D64" s="45">
        <v>0.79</v>
      </c>
      <c r="E64" s="45">
        <v>166416.12</v>
      </c>
      <c r="F64" s="45">
        <v>2.67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1" customFormat="1" ht="13.5" thickBot="1" x14ac:dyDescent="0.25">
      <c r="A65" s="38" t="s">
        <v>341</v>
      </c>
      <c r="B65" s="45">
        <v>33340</v>
      </c>
      <c r="C65" s="45">
        <v>16670</v>
      </c>
      <c r="D65" s="45">
        <v>0.5</v>
      </c>
      <c r="E65" s="45">
        <v>100020</v>
      </c>
      <c r="F65" s="45">
        <v>3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1" customFormat="1" ht="13.5" thickBot="1" x14ac:dyDescent="0.25">
      <c r="A66" s="38" t="s">
        <v>92</v>
      </c>
      <c r="B66" s="45">
        <v>157680</v>
      </c>
      <c r="C66" s="45">
        <v>56764.800000000003</v>
      </c>
      <c r="D66" s="45">
        <v>0.36</v>
      </c>
      <c r="E66" s="45"/>
      <c r="F66" s="45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1" customFormat="1" ht="13.5" thickBot="1" x14ac:dyDescent="0.25">
      <c r="A67" s="38" t="s">
        <v>342</v>
      </c>
      <c r="B67" s="45">
        <v>87370</v>
      </c>
      <c r="C67" s="45">
        <v>31453.200000000001</v>
      </c>
      <c r="D67" s="45">
        <v>0.36</v>
      </c>
      <c r="E67" s="45">
        <v>59761.08</v>
      </c>
      <c r="F67" s="45">
        <v>0.68</v>
      </c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1" customFormat="1" ht="13.5" thickBot="1" x14ac:dyDescent="0.25">
      <c r="A68" s="38" t="s">
        <v>343</v>
      </c>
      <c r="B68" s="45">
        <v>865</v>
      </c>
      <c r="C68" s="45"/>
      <c r="D68" s="45"/>
      <c r="E68" s="45"/>
      <c r="F68" s="45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1" customFormat="1" ht="23.25" thickBot="1" x14ac:dyDescent="0.25">
      <c r="A69" s="38" t="s">
        <v>344</v>
      </c>
      <c r="B69" s="45">
        <v>581222</v>
      </c>
      <c r="C69" s="45">
        <v>180299.26</v>
      </c>
      <c r="D69" s="45">
        <v>0.31</v>
      </c>
      <c r="E69" s="45">
        <v>453493.22</v>
      </c>
      <c r="F69" s="45">
        <v>0.78</v>
      </c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s="1" customFormat="1" ht="13.5" thickBot="1" x14ac:dyDescent="0.25">
      <c r="A70" s="38" t="s">
        <v>345</v>
      </c>
      <c r="B70" s="45">
        <v>2642698</v>
      </c>
      <c r="C70" s="45">
        <v>722574.6</v>
      </c>
      <c r="D70" s="45">
        <v>0.27</v>
      </c>
      <c r="E70" s="45">
        <v>1947942.33</v>
      </c>
      <c r="F70" s="45">
        <v>0.74</v>
      </c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s="1" customFormat="1" ht="13.5" thickBot="1" x14ac:dyDescent="0.25">
      <c r="A71" s="38" t="s">
        <v>142</v>
      </c>
      <c r="B71" s="45">
        <v>125903</v>
      </c>
      <c r="C71" s="45">
        <v>45325.08</v>
      </c>
      <c r="D71" s="45">
        <v>0.36</v>
      </c>
      <c r="E71" s="45">
        <v>85747.73</v>
      </c>
      <c r="F71" s="45">
        <v>0.68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s="1" customFormat="1" ht="13.5" thickBot="1" x14ac:dyDescent="0.25">
      <c r="A72" s="43" t="s">
        <v>68</v>
      </c>
      <c r="B72" s="71">
        <v>9338968</v>
      </c>
      <c r="C72" s="71">
        <v>3661057.61</v>
      </c>
      <c r="D72" s="71">
        <v>0.39</v>
      </c>
      <c r="E72" s="71">
        <v>25267067.809999999</v>
      </c>
      <c r="F72" s="71">
        <v>2.71</v>
      </c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s="1" customFormat="1" x14ac:dyDescent="0.2">
      <c r="A73" s="61"/>
      <c r="B73" s="72"/>
      <c r="C73" s="72"/>
      <c r="D73" s="72"/>
      <c r="E73" s="72"/>
      <c r="F73" s="72"/>
      <c r="H73" s="2"/>
      <c r="I73" s="2"/>
      <c r="J73" s="2"/>
      <c r="K73" s="2"/>
      <c r="L73" s="2"/>
      <c r="N73" s="2"/>
      <c r="P73" s="2"/>
    </row>
    <row r="74" spans="1:16" s="1" customFormat="1" x14ac:dyDescent="0.2">
      <c r="A74" s="33" t="s">
        <v>2</v>
      </c>
      <c r="B74" s="34">
        <v>15940541</v>
      </c>
      <c r="C74" s="46">
        <v>20756255.829999998</v>
      </c>
      <c r="D74" s="34"/>
      <c r="E74" s="46">
        <v>78589048.870000005</v>
      </c>
      <c r="F74" s="34"/>
      <c r="G74" s="2"/>
      <c r="H74" s="2"/>
      <c r="I74" s="2"/>
      <c r="J74" s="2"/>
      <c r="K74" s="2"/>
      <c r="L74" s="2"/>
      <c r="M74" s="2"/>
      <c r="N74" s="2"/>
      <c r="O74" s="2"/>
      <c r="P74" s="2"/>
    </row>
    <row r="76" spans="1:16" s="1" customFormat="1" ht="15" customHeight="1" x14ac:dyDescent="0.2">
      <c r="A76" s="78" t="s">
        <v>69</v>
      </c>
      <c r="B76" s="78" t="s">
        <v>66</v>
      </c>
      <c r="C76" s="78" t="s">
        <v>67</v>
      </c>
      <c r="D76" s="78" t="s">
        <v>68</v>
      </c>
    </row>
    <row r="77" spans="1:16" s="1" customFormat="1" ht="25.9" customHeight="1" x14ac:dyDescent="0.2">
      <c r="A77" s="78"/>
      <c r="B77" s="78"/>
      <c r="C77" s="78"/>
      <c r="D77" s="78"/>
    </row>
    <row r="78" spans="1:16" s="1" customFormat="1" ht="13.15" customHeight="1" thickBot="1" x14ac:dyDescent="0.25">
      <c r="A78" s="38" t="s">
        <v>50</v>
      </c>
      <c r="B78" s="45">
        <v>72055</v>
      </c>
      <c r="C78" s="45">
        <v>1610101</v>
      </c>
      <c r="D78" s="45">
        <v>3616234</v>
      </c>
      <c r="E78" s="2"/>
      <c r="F78" s="2"/>
      <c r="G78" s="2"/>
      <c r="H78" s="2"/>
    </row>
    <row r="79" spans="1:16" s="1" customFormat="1" ht="13.5" thickBot="1" x14ac:dyDescent="0.25">
      <c r="A79" s="38" t="s">
        <v>140</v>
      </c>
      <c r="B79" s="45"/>
      <c r="C79" s="45"/>
      <c r="D79" s="45"/>
      <c r="E79" s="2"/>
      <c r="F79" s="2"/>
      <c r="G79" s="2"/>
      <c r="H79" s="2"/>
    </row>
    <row r="80" spans="1:16" s="1" customFormat="1" ht="13.5" thickBot="1" x14ac:dyDescent="0.25">
      <c r="A80" s="38" t="s">
        <v>51</v>
      </c>
      <c r="B80" s="45"/>
      <c r="C80" s="45"/>
      <c r="D80" s="45"/>
      <c r="E80" s="2"/>
      <c r="F80" s="2"/>
      <c r="G80" s="2"/>
      <c r="H80" s="2"/>
    </row>
    <row r="81" spans="1:8" s="1" customFormat="1" ht="13.5" thickBot="1" x14ac:dyDescent="0.25">
      <c r="A81" s="38" t="s">
        <v>40</v>
      </c>
      <c r="B81" s="45">
        <v>2517</v>
      </c>
      <c r="C81" s="45">
        <v>1001</v>
      </c>
      <c r="D81" s="45"/>
      <c r="E81" s="2"/>
      <c r="F81" s="2"/>
      <c r="G81" s="2"/>
      <c r="H81" s="2"/>
    </row>
    <row r="82" spans="1:8" s="1" customFormat="1" ht="13.5" thickBot="1" x14ac:dyDescent="0.25">
      <c r="A82" s="38" t="s">
        <v>46</v>
      </c>
      <c r="B82" s="45">
        <v>68387</v>
      </c>
      <c r="C82" s="45">
        <v>3187040</v>
      </c>
      <c r="D82" s="45">
        <v>2679459</v>
      </c>
      <c r="E82" s="2"/>
      <c r="F82" s="2"/>
      <c r="G82" s="2"/>
      <c r="H82" s="2"/>
    </row>
    <row r="83" spans="1:8" s="1" customFormat="1" ht="13.5" thickBot="1" x14ac:dyDescent="0.25">
      <c r="A83" s="38" t="s">
        <v>45</v>
      </c>
      <c r="B83" s="45">
        <v>30369</v>
      </c>
      <c r="C83" s="45">
        <v>386570</v>
      </c>
      <c r="D83" s="45">
        <v>1048803</v>
      </c>
      <c r="E83" s="2"/>
      <c r="F83" s="2"/>
      <c r="G83" s="2"/>
      <c r="H83" s="2"/>
    </row>
    <row r="84" spans="1:8" s="1" customFormat="1" ht="13.5" thickBot="1" x14ac:dyDescent="0.25">
      <c r="A84" s="38" t="s">
        <v>44</v>
      </c>
      <c r="B84" s="45">
        <v>29811</v>
      </c>
      <c r="C84" s="45">
        <v>219220</v>
      </c>
      <c r="D84" s="45">
        <v>228778</v>
      </c>
      <c r="E84" s="2"/>
      <c r="F84" s="2"/>
      <c r="G84" s="2"/>
      <c r="H84" s="2"/>
    </row>
    <row r="85" spans="1:8" s="1" customFormat="1" ht="13.5" thickBot="1" x14ac:dyDescent="0.25">
      <c r="A85" s="38" t="s">
        <v>188</v>
      </c>
      <c r="B85" s="45">
        <v>4714</v>
      </c>
      <c r="C85" s="45">
        <v>454208</v>
      </c>
      <c r="D85" s="45">
        <v>641418</v>
      </c>
      <c r="E85" s="2"/>
      <c r="F85" s="2"/>
      <c r="G85" s="2"/>
      <c r="H85" s="2"/>
    </row>
    <row r="86" spans="1:8" s="1" customFormat="1" ht="23.25" thickBot="1" x14ac:dyDescent="0.25">
      <c r="A86" s="38" t="s">
        <v>195</v>
      </c>
      <c r="B86" s="45">
        <v>7626</v>
      </c>
      <c r="C86" s="45">
        <v>188459</v>
      </c>
      <c r="D86" s="45">
        <v>136809</v>
      </c>
      <c r="E86" s="2"/>
      <c r="F86" s="2"/>
      <c r="G86" s="2"/>
      <c r="H86" s="2"/>
    </row>
    <row r="87" spans="1:8" s="1" customFormat="1" ht="13.5" thickBot="1" x14ac:dyDescent="0.25">
      <c r="A87" s="38" t="s">
        <v>47</v>
      </c>
      <c r="B87" s="45"/>
      <c r="C87" s="45"/>
      <c r="D87" s="45"/>
      <c r="E87" s="2"/>
      <c r="F87" s="2"/>
      <c r="G87" s="2"/>
      <c r="H87" s="2"/>
    </row>
    <row r="88" spans="1:8" s="1" customFormat="1" ht="13.5" thickBot="1" x14ac:dyDescent="0.25">
      <c r="A88" s="38" t="s">
        <v>49</v>
      </c>
      <c r="B88" s="45"/>
      <c r="C88" s="45"/>
      <c r="D88" s="45"/>
      <c r="E88" s="2"/>
      <c r="F88" s="2"/>
      <c r="G88" s="2"/>
      <c r="H88" s="2"/>
    </row>
    <row r="89" spans="1:8" s="1" customFormat="1" ht="13.5" thickBot="1" x14ac:dyDescent="0.25">
      <c r="A89" s="38" t="s">
        <v>38</v>
      </c>
      <c r="B89" s="45"/>
      <c r="C89" s="45"/>
      <c r="D89" s="45"/>
      <c r="E89" s="2"/>
      <c r="F89" s="2"/>
      <c r="G89" s="2"/>
      <c r="H89" s="2"/>
    </row>
    <row r="90" spans="1:8" s="1" customFormat="1" ht="13.5" thickBot="1" x14ac:dyDescent="0.25">
      <c r="A90" s="38" t="s">
        <v>194</v>
      </c>
      <c r="B90" s="45">
        <v>4620</v>
      </c>
      <c r="C90" s="45">
        <v>180000</v>
      </c>
      <c r="D90" s="45">
        <v>795000</v>
      </c>
      <c r="E90" s="2"/>
      <c r="F90" s="2"/>
      <c r="G90" s="2"/>
      <c r="H90" s="2"/>
    </row>
    <row r="91" spans="1:8" s="1" customFormat="1" ht="13.5" thickBot="1" x14ac:dyDescent="0.25">
      <c r="A91" s="38" t="s">
        <v>42</v>
      </c>
      <c r="B91" s="45">
        <v>5090</v>
      </c>
      <c r="C91" s="45">
        <v>147980</v>
      </c>
      <c r="D91" s="45">
        <v>192467</v>
      </c>
      <c r="E91" s="2"/>
      <c r="F91" s="2"/>
      <c r="G91" s="2"/>
      <c r="H91" s="2"/>
    </row>
    <row r="92" spans="1:8" s="1" customFormat="1" ht="13.5" thickBot="1" x14ac:dyDescent="0.25">
      <c r="A92" s="38" t="s">
        <v>41</v>
      </c>
      <c r="B92" s="45"/>
      <c r="C92" s="45"/>
      <c r="D92" s="45"/>
      <c r="E92" s="2"/>
      <c r="F92" s="2"/>
      <c r="G92" s="2"/>
      <c r="H92" s="2"/>
    </row>
    <row r="93" spans="1:8" s="1" customFormat="1" ht="13.5" thickBot="1" x14ac:dyDescent="0.25">
      <c r="A93" s="38" t="s">
        <v>39</v>
      </c>
      <c r="B93" s="45"/>
      <c r="C93" s="45"/>
      <c r="D93" s="45"/>
      <c r="E93" s="2"/>
      <c r="F93" s="2"/>
      <c r="G93" s="2"/>
      <c r="H93" s="2"/>
    </row>
    <row r="94" spans="1:8" s="1" customFormat="1" ht="12.75" customHeight="1" thickBot="1" x14ac:dyDescent="0.25">
      <c r="A94" s="38" t="s">
        <v>48</v>
      </c>
      <c r="B94" s="45">
        <v>1805</v>
      </c>
      <c r="C94" s="45"/>
      <c r="D94" s="45"/>
      <c r="E94" s="2"/>
      <c r="F94" s="2"/>
      <c r="G94" s="2"/>
      <c r="H94" s="2"/>
    </row>
    <row r="95" spans="1:8" s="1" customFormat="1" ht="13.5" thickBot="1" x14ac:dyDescent="0.25">
      <c r="A95" s="38"/>
      <c r="B95" s="45"/>
      <c r="C95" s="45"/>
      <c r="D95" s="45"/>
      <c r="E95" s="2"/>
      <c r="F95" s="2"/>
      <c r="G95" s="2"/>
      <c r="H95" s="2"/>
    </row>
    <row r="96" spans="1:8" s="1" customFormat="1" x14ac:dyDescent="0.2">
      <c r="A96" s="33" t="s">
        <v>3</v>
      </c>
      <c r="B96" s="34">
        <v>226994</v>
      </c>
      <c r="C96" s="46">
        <v>6374579</v>
      </c>
      <c r="D96" s="34">
        <v>9338968</v>
      </c>
      <c r="E96" s="2"/>
      <c r="F96" s="2"/>
      <c r="G96" s="2"/>
      <c r="H96" s="2"/>
    </row>
    <row r="98" spans="1:13" customFormat="1" ht="15" x14ac:dyDescent="0.25">
      <c r="A98" s="62" t="s">
        <v>148</v>
      </c>
      <c r="B98" s="2"/>
      <c r="C98" s="2"/>
      <c r="D98" s="2"/>
      <c r="E98" s="2"/>
      <c r="F98" s="2"/>
      <c r="G98" s="2"/>
      <c r="H98" s="2"/>
      <c r="I98" s="2"/>
      <c r="J98" s="2"/>
      <c r="L98" s="1"/>
      <c r="M98" s="1"/>
    </row>
    <row r="99" spans="1:13" customFormat="1" ht="13.5" thickBo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</row>
    <row r="100" spans="1:13" customFormat="1" ht="22.5" customHeight="1" thickBot="1" x14ac:dyDescent="0.25">
      <c r="A100" s="78" t="s">
        <v>22</v>
      </c>
      <c r="B100" s="85" t="s">
        <v>144</v>
      </c>
      <c r="C100" s="86"/>
      <c r="D100" s="85" t="s">
        <v>145</v>
      </c>
      <c r="E100" s="86"/>
      <c r="F100" s="78" t="s">
        <v>99</v>
      </c>
      <c r="G100" s="2"/>
      <c r="H100" s="2"/>
      <c r="I100" s="2"/>
      <c r="J100" s="2"/>
      <c r="K100" s="2"/>
      <c r="L100" s="1"/>
      <c r="M100" s="1"/>
    </row>
    <row r="101" spans="1:13" customFormat="1" x14ac:dyDescent="0.2">
      <c r="A101" s="78"/>
      <c r="B101" s="48" t="s">
        <v>110</v>
      </c>
      <c r="C101" s="49" t="s">
        <v>146</v>
      </c>
      <c r="D101" s="49" t="s">
        <v>110</v>
      </c>
      <c r="E101" s="49" t="s">
        <v>146</v>
      </c>
      <c r="F101" s="78"/>
      <c r="G101" s="2"/>
      <c r="H101" s="2"/>
      <c r="I101" s="2"/>
      <c r="J101" s="2"/>
      <c r="K101" s="2"/>
      <c r="L101" s="1"/>
      <c r="M101" s="1"/>
    </row>
    <row r="102" spans="1:13" customFormat="1" ht="13.5" thickBot="1" x14ac:dyDescent="0.25">
      <c r="A102" s="38" t="s">
        <v>101</v>
      </c>
      <c r="B102" s="65">
        <v>354</v>
      </c>
      <c r="C102" s="65" t="s">
        <v>139</v>
      </c>
      <c r="D102" s="65">
        <v>566</v>
      </c>
      <c r="E102" s="65" t="s">
        <v>139</v>
      </c>
      <c r="F102" s="65">
        <v>920</v>
      </c>
      <c r="G102" s="2"/>
      <c r="H102" s="2"/>
      <c r="I102" s="2"/>
      <c r="J102" s="2"/>
      <c r="K102" s="2"/>
      <c r="L102" s="1"/>
      <c r="M102" s="1"/>
    </row>
    <row r="103" spans="1:13" customFormat="1" ht="13.5" thickBot="1" x14ac:dyDescent="0.25">
      <c r="A103" s="38" t="s">
        <v>102</v>
      </c>
      <c r="B103" s="65">
        <v>4000</v>
      </c>
      <c r="C103" s="65" t="s">
        <v>139</v>
      </c>
      <c r="D103" s="65">
        <v>72940</v>
      </c>
      <c r="E103" s="65" t="s">
        <v>139</v>
      </c>
      <c r="F103" s="65">
        <v>76940</v>
      </c>
      <c r="G103" s="2"/>
      <c r="H103" s="2"/>
      <c r="I103" s="2"/>
      <c r="J103" s="2"/>
      <c r="K103" s="2"/>
      <c r="L103" s="1"/>
      <c r="M103" s="1"/>
    </row>
    <row r="104" spans="1:13" customFormat="1" ht="13.5" thickBot="1" x14ac:dyDescent="0.25">
      <c r="A104" s="38" t="s">
        <v>103</v>
      </c>
      <c r="B104" s="65">
        <v>2000</v>
      </c>
      <c r="C104" s="65" t="s">
        <v>139</v>
      </c>
      <c r="D104" s="65">
        <v>72105</v>
      </c>
      <c r="E104" s="65" t="s">
        <v>139</v>
      </c>
      <c r="F104" s="65">
        <v>74105</v>
      </c>
      <c r="G104" s="2"/>
      <c r="H104" s="2"/>
      <c r="I104" s="2"/>
      <c r="J104" s="2"/>
      <c r="K104" s="2"/>
      <c r="L104" s="1"/>
      <c r="M104" s="1"/>
    </row>
    <row r="105" spans="1:13" customFormat="1" ht="13.5" thickBot="1" x14ac:dyDescent="0.25">
      <c r="A105" s="38" t="s">
        <v>94</v>
      </c>
      <c r="B105" s="65">
        <v>100</v>
      </c>
      <c r="C105" s="65" t="s">
        <v>139</v>
      </c>
      <c r="D105" s="65">
        <v>114670</v>
      </c>
      <c r="E105" s="65" t="s">
        <v>139</v>
      </c>
      <c r="F105" s="65">
        <v>114770</v>
      </c>
      <c r="G105" s="2"/>
      <c r="H105" s="2"/>
      <c r="I105" s="2"/>
      <c r="J105" s="2"/>
      <c r="K105" s="2"/>
      <c r="L105" s="1"/>
      <c r="M105" s="1"/>
    </row>
    <row r="106" spans="1:13" customFormat="1" ht="13.5" thickBot="1" x14ac:dyDescent="0.25">
      <c r="A106" s="38" t="s">
        <v>78</v>
      </c>
      <c r="B106" s="65"/>
      <c r="C106" s="65" t="s">
        <v>139</v>
      </c>
      <c r="D106" s="65">
        <v>21</v>
      </c>
      <c r="E106" s="65" t="s">
        <v>139</v>
      </c>
      <c r="F106" s="65">
        <v>21</v>
      </c>
      <c r="G106" s="2"/>
      <c r="H106" s="2"/>
      <c r="I106" s="2"/>
      <c r="J106" s="2"/>
      <c r="K106" s="2"/>
      <c r="L106" s="1"/>
      <c r="M106" s="1"/>
    </row>
    <row r="107" spans="1:13" customFormat="1" ht="13.5" thickBot="1" x14ac:dyDescent="0.25">
      <c r="A107" s="38" t="s">
        <v>76</v>
      </c>
      <c r="B107" s="65">
        <v>12</v>
      </c>
      <c r="C107" s="65"/>
      <c r="D107" s="65">
        <v>26</v>
      </c>
      <c r="E107" s="65"/>
      <c r="F107" s="65">
        <v>38</v>
      </c>
      <c r="G107" s="2"/>
      <c r="H107" s="2"/>
      <c r="I107" s="2"/>
      <c r="J107" s="2"/>
      <c r="K107" s="2"/>
      <c r="L107" s="1"/>
      <c r="M107" s="1"/>
    </row>
    <row r="108" spans="1:13" customFormat="1" ht="13.5" thickBot="1" x14ac:dyDescent="0.25">
      <c r="A108" s="38" t="s">
        <v>105</v>
      </c>
      <c r="B108" s="65"/>
      <c r="C108" s="65" t="s">
        <v>139</v>
      </c>
      <c r="D108" s="65">
        <v>583</v>
      </c>
      <c r="E108" s="65" t="s">
        <v>139</v>
      </c>
      <c r="F108" s="65">
        <v>583</v>
      </c>
      <c r="G108" s="2"/>
      <c r="H108" s="2"/>
      <c r="I108" s="2"/>
      <c r="J108" s="2"/>
      <c r="K108" s="2"/>
      <c r="L108" s="1"/>
      <c r="M108" s="1"/>
    </row>
    <row r="109" spans="1:13" customFormat="1" ht="13.5" thickBot="1" x14ac:dyDescent="0.25">
      <c r="A109" s="38" t="s">
        <v>147</v>
      </c>
      <c r="B109" s="65"/>
      <c r="C109" s="65" t="s">
        <v>139</v>
      </c>
      <c r="D109" s="65">
        <v>4500</v>
      </c>
      <c r="E109" s="65" t="s">
        <v>139</v>
      </c>
      <c r="F109" s="65">
        <v>4500</v>
      </c>
      <c r="G109" s="2"/>
      <c r="H109" s="2"/>
      <c r="I109" s="2"/>
      <c r="J109" s="2"/>
      <c r="K109" s="2"/>
      <c r="L109" s="1"/>
      <c r="M109" s="1"/>
    </row>
    <row r="110" spans="1:13" customFormat="1" ht="13.5" thickBot="1" x14ac:dyDescent="0.25">
      <c r="A110" s="38" t="s">
        <v>90</v>
      </c>
      <c r="B110" s="65"/>
      <c r="C110" s="65" t="s">
        <v>139</v>
      </c>
      <c r="D110" s="65">
        <v>7897</v>
      </c>
      <c r="E110" s="65" t="s">
        <v>139</v>
      </c>
      <c r="F110" s="65">
        <v>7897</v>
      </c>
      <c r="G110" s="2"/>
      <c r="H110" s="2"/>
      <c r="I110" s="2"/>
      <c r="J110" s="2"/>
      <c r="K110" s="2"/>
      <c r="L110" s="1"/>
      <c r="M110" s="1"/>
    </row>
    <row r="111" spans="1:13" customFormat="1" ht="13.5" thickBot="1" x14ac:dyDescent="0.25">
      <c r="A111" s="38" t="s">
        <v>107</v>
      </c>
      <c r="B111" s="65">
        <v>123075</v>
      </c>
      <c r="C111" s="65" t="s">
        <v>139</v>
      </c>
      <c r="D111" s="65">
        <v>1831134</v>
      </c>
      <c r="E111" s="65" t="s">
        <v>139</v>
      </c>
      <c r="F111" s="65">
        <v>1954209</v>
      </c>
      <c r="G111" s="2"/>
      <c r="H111" s="2"/>
      <c r="I111" s="2"/>
      <c r="J111" s="2"/>
      <c r="K111" s="2"/>
      <c r="L111" s="1"/>
      <c r="M111" s="1"/>
    </row>
    <row r="112" spans="1:13" customFormat="1" x14ac:dyDescent="0.2">
      <c r="A112" s="33" t="s">
        <v>108</v>
      </c>
      <c r="B112" s="66">
        <v>129541</v>
      </c>
      <c r="C112" s="66" t="s">
        <v>139</v>
      </c>
      <c r="D112" s="66">
        <v>2104442</v>
      </c>
      <c r="E112" s="66" t="s">
        <v>139</v>
      </c>
      <c r="F112" s="67">
        <v>2233983</v>
      </c>
      <c r="G112" s="2"/>
      <c r="H112" s="2"/>
      <c r="I112" s="2"/>
      <c r="J112" s="2"/>
      <c r="K112" s="2"/>
      <c r="L112" s="1"/>
      <c r="M112" s="1"/>
    </row>
    <row r="113" spans="1:13" x14ac:dyDescent="0.2">
      <c r="G113" s="2"/>
      <c r="H113" s="2"/>
      <c r="I113" s="2"/>
      <c r="J113" s="2"/>
      <c r="K113" s="2"/>
      <c r="L113" s="1"/>
      <c r="M113" s="1"/>
    </row>
    <row r="114" spans="1:13" x14ac:dyDescent="0.2">
      <c r="G114" s="2"/>
      <c r="H114" s="2"/>
      <c r="I114" s="2"/>
      <c r="J114" s="2"/>
      <c r="K114" s="2"/>
      <c r="L114" s="1"/>
      <c r="M114" s="1"/>
    </row>
    <row r="115" spans="1:13" customFormat="1" ht="15" x14ac:dyDescent="0.25">
      <c r="A115" s="62" t="s">
        <v>154</v>
      </c>
      <c r="B115" s="6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</row>
    <row r="116" spans="1:13" customForma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</row>
    <row r="117" spans="1:13" customFormat="1" x14ac:dyDescent="0.2">
      <c r="A117" s="44" t="s">
        <v>22</v>
      </c>
      <c r="B117" s="44" t="s">
        <v>110</v>
      </c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</row>
    <row r="118" spans="1:13" customFormat="1" ht="13.5" thickBot="1" x14ac:dyDescent="0.25">
      <c r="A118" s="38" t="s">
        <v>111</v>
      </c>
      <c r="B118" s="45">
        <v>9</v>
      </c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</row>
    <row r="119" spans="1:13" customFormat="1" ht="13.5" thickBot="1" x14ac:dyDescent="0.25">
      <c r="A119" s="38" t="s">
        <v>101</v>
      </c>
      <c r="B119" s="45">
        <v>1497</v>
      </c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</row>
    <row r="120" spans="1:13" customFormat="1" ht="13.5" thickBot="1" x14ac:dyDescent="0.25">
      <c r="A120" s="38" t="s">
        <v>76</v>
      </c>
      <c r="B120" s="45">
        <v>11</v>
      </c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</row>
    <row r="121" spans="1:13" customFormat="1" ht="13.5" thickBot="1" x14ac:dyDescent="0.25">
      <c r="A121" s="38" t="s">
        <v>104</v>
      </c>
      <c r="B121" s="45">
        <v>1138</v>
      </c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</row>
    <row r="122" spans="1:13" customFormat="1" ht="13.5" thickBot="1" x14ac:dyDescent="0.25">
      <c r="A122" s="38" t="s">
        <v>81</v>
      </c>
      <c r="B122" s="45">
        <v>96</v>
      </c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</row>
    <row r="123" spans="1:13" s="3" customFormat="1" ht="13.5" thickBot="1" x14ac:dyDescent="0.25">
      <c r="A123" s="43" t="s">
        <v>149</v>
      </c>
      <c r="B123" s="41">
        <v>2751</v>
      </c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</row>
    <row r="124" spans="1:13" customFormat="1" ht="17.25" customHeight="1" thickBot="1" x14ac:dyDescent="0.25">
      <c r="A124" s="38" t="s">
        <v>150</v>
      </c>
      <c r="B124" s="45">
        <v>38550</v>
      </c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</row>
    <row r="125" spans="1:13" customFormat="1" ht="13.5" thickBot="1" x14ac:dyDescent="0.25">
      <c r="A125" s="38" t="s">
        <v>105</v>
      </c>
      <c r="B125" s="45">
        <v>400</v>
      </c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</row>
    <row r="126" spans="1:13" customFormat="1" ht="13.5" thickBot="1" x14ac:dyDescent="0.25">
      <c r="A126" s="43" t="s">
        <v>151</v>
      </c>
      <c r="B126" s="41">
        <v>38950</v>
      </c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</row>
    <row r="127" spans="1:13" customFormat="1" ht="20.25" customHeight="1" thickBot="1" x14ac:dyDescent="0.25">
      <c r="A127" s="38" t="s">
        <v>102</v>
      </c>
      <c r="B127" s="45">
        <v>204900</v>
      </c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</row>
    <row r="128" spans="1:13" customFormat="1" ht="13.5" thickBot="1" x14ac:dyDescent="0.25">
      <c r="A128" s="38" t="s">
        <v>94</v>
      </c>
      <c r="B128" s="45">
        <v>57700</v>
      </c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</row>
    <row r="129" spans="1:13" customFormat="1" ht="13.5" thickBot="1" x14ac:dyDescent="0.25">
      <c r="A129" s="38" t="s">
        <v>107</v>
      </c>
      <c r="B129" s="45">
        <v>789055</v>
      </c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</row>
    <row r="130" spans="1:13" customFormat="1" ht="13.5" thickBot="1" x14ac:dyDescent="0.25">
      <c r="A130" s="38" t="s">
        <v>152</v>
      </c>
      <c r="B130" s="45">
        <v>12000</v>
      </c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</row>
    <row r="131" spans="1:13" customFormat="1" ht="13.5" thickBot="1" x14ac:dyDescent="0.25">
      <c r="A131" s="38" t="s">
        <v>90</v>
      </c>
      <c r="B131" s="45">
        <v>1000</v>
      </c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</row>
    <row r="132" spans="1:13" s="3" customFormat="1" ht="13.5" thickBot="1" x14ac:dyDescent="0.25">
      <c r="A132" s="43" t="s">
        <v>153</v>
      </c>
      <c r="B132" s="41">
        <v>1064655</v>
      </c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</row>
    <row r="133" spans="1:13" s="3" customFormat="1" ht="21" customHeight="1" x14ac:dyDescent="0.2">
      <c r="A133" s="33" t="s">
        <v>112</v>
      </c>
      <c r="B133" s="34">
        <v>1106356</v>
      </c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</row>
    <row r="134" spans="1:1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</row>
    <row r="135" spans="1:1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</row>
    <row r="136" spans="1:13" customFormat="1" ht="15" x14ac:dyDescent="0.25">
      <c r="A136" s="62" t="s">
        <v>346</v>
      </c>
      <c r="B136" s="6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</row>
    <row r="137" spans="1:13" customForma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</row>
    <row r="138" spans="1:13" customFormat="1" ht="13.5" thickBot="1" x14ac:dyDescent="0.25">
      <c r="A138" s="16"/>
      <c r="B138" s="16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</row>
    <row r="139" spans="1:13" customFormat="1" x14ac:dyDescent="0.2">
      <c r="A139" s="44" t="s">
        <v>155</v>
      </c>
      <c r="B139" s="44" t="s">
        <v>110</v>
      </c>
      <c r="C139" s="44" t="s">
        <v>126</v>
      </c>
      <c r="D139" s="2"/>
      <c r="E139" s="2"/>
      <c r="F139" s="2"/>
      <c r="G139" s="2"/>
      <c r="H139" s="2"/>
      <c r="I139" s="2"/>
      <c r="J139" s="2"/>
      <c r="K139" s="2"/>
      <c r="L139" s="1"/>
      <c r="M139" s="1"/>
    </row>
    <row r="140" spans="1:13" customFormat="1" ht="13.5" thickBot="1" x14ac:dyDescent="0.25">
      <c r="A140" s="38" t="s">
        <v>156</v>
      </c>
      <c r="B140" s="45">
        <v>3</v>
      </c>
      <c r="C140" s="51">
        <v>481</v>
      </c>
      <c r="D140" s="2"/>
      <c r="E140" s="2"/>
      <c r="F140" s="2"/>
      <c r="G140" s="2"/>
      <c r="H140" s="2"/>
      <c r="I140" s="2"/>
      <c r="J140" s="2"/>
      <c r="K140" s="2"/>
      <c r="L140" s="1"/>
      <c r="M140" s="1"/>
    </row>
    <row r="141" spans="1:13" customFormat="1" ht="13.5" thickBot="1" x14ac:dyDescent="0.25">
      <c r="A141" s="38" t="s">
        <v>157</v>
      </c>
      <c r="B141" s="45">
        <v>24239</v>
      </c>
      <c r="C141" s="51">
        <v>25309667.038999997</v>
      </c>
      <c r="D141" s="2"/>
      <c r="E141" s="2"/>
      <c r="F141" s="2"/>
      <c r="G141" s="2"/>
      <c r="H141" s="2"/>
      <c r="I141" s="2"/>
      <c r="J141" s="2"/>
      <c r="K141" s="2"/>
      <c r="L141" s="1"/>
      <c r="M141" s="1"/>
    </row>
    <row r="142" spans="1:13" customFormat="1" ht="13.5" thickBot="1" x14ac:dyDescent="0.25">
      <c r="A142" s="38" t="s">
        <v>158</v>
      </c>
      <c r="B142" s="45">
        <v>90</v>
      </c>
      <c r="C142" s="51">
        <v>184880</v>
      </c>
      <c r="D142" s="2"/>
      <c r="E142" s="2"/>
      <c r="F142" s="2"/>
      <c r="G142" s="2"/>
      <c r="H142" s="2"/>
      <c r="I142" s="2"/>
      <c r="J142" s="2"/>
      <c r="K142" s="2"/>
      <c r="L142" s="1"/>
      <c r="M142" s="1"/>
    </row>
    <row r="143" spans="1:13" customFormat="1" ht="13.5" thickBot="1" x14ac:dyDescent="0.25">
      <c r="A143" s="38" t="s">
        <v>159</v>
      </c>
      <c r="B143" s="45">
        <v>9</v>
      </c>
      <c r="C143" s="51">
        <v>21135</v>
      </c>
      <c r="D143" s="2"/>
      <c r="E143" s="2"/>
      <c r="F143" s="2"/>
      <c r="G143" s="2"/>
      <c r="H143" s="2"/>
      <c r="I143" s="2"/>
      <c r="J143" s="2"/>
      <c r="K143" s="2"/>
      <c r="L143" s="1"/>
      <c r="M143" s="1"/>
    </row>
    <row r="144" spans="1:13" customFormat="1" ht="13.5" thickBot="1" x14ac:dyDescent="0.25">
      <c r="A144" s="38" t="s">
        <v>160</v>
      </c>
      <c r="B144" s="45">
        <v>642</v>
      </c>
      <c r="C144" s="51">
        <v>1686776</v>
      </c>
      <c r="D144" s="2"/>
      <c r="E144" s="2"/>
      <c r="F144" s="2"/>
      <c r="G144" s="2"/>
      <c r="H144" s="2"/>
      <c r="I144" s="2"/>
      <c r="J144" s="2"/>
      <c r="K144" s="2"/>
      <c r="L144" s="1"/>
      <c r="M144" s="1"/>
    </row>
    <row r="145" spans="1:13" customFormat="1" ht="13.5" thickBot="1" x14ac:dyDescent="0.25">
      <c r="A145" s="38" t="s">
        <v>161</v>
      </c>
      <c r="B145" s="45">
        <v>192</v>
      </c>
      <c r="C145" s="51">
        <v>325897</v>
      </c>
      <c r="D145" s="2"/>
      <c r="E145" s="2"/>
      <c r="F145" s="2"/>
      <c r="G145" s="2"/>
      <c r="H145" s="2"/>
      <c r="I145" s="2"/>
      <c r="J145" s="2"/>
      <c r="K145" s="2"/>
      <c r="L145" s="1"/>
      <c r="M145" s="1"/>
    </row>
    <row r="146" spans="1:13" customFormat="1" ht="23.25" thickBot="1" x14ac:dyDescent="0.25">
      <c r="A146" s="38" t="s">
        <v>162</v>
      </c>
      <c r="B146" s="45">
        <v>4</v>
      </c>
      <c r="C146" s="51">
        <v>1290</v>
      </c>
      <c r="D146" s="2"/>
      <c r="E146" s="2"/>
      <c r="F146" s="2"/>
      <c r="G146" s="2"/>
      <c r="H146" s="2"/>
      <c r="I146" s="2"/>
      <c r="J146" s="2"/>
      <c r="K146" s="2"/>
      <c r="L146" s="1"/>
      <c r="M146" s="1"/>
    </row>
    <row r="147" spans="1:13" customFormat="1" ht="13.5" thickBot="1" x14ac:dyDescent="0.25">
      <c r="A147" s="38" t="s">
        <v>163</v>
      </c>
      <c r="B147" s="45">
        <v>29</v>
      </c>
      <c r="C147" s="51">
        <v>1288872</v>
      </c>
      <c r="D147" s="2"/>
      <c r="E147" s="2"/>
      <c r="F147" s="2"/>
      <c r="G147" s="2"/>
      <c r="H147" s="2"/>
      <c r="I147" s="2"/>
      <c r="J147" s="2"/>
      <c r="K147" s="2"/>
      <c r="L147" s="1"/>
      <c r="M147" s="1"/>
    </row>
    <row r="148" spans="1:13" customFormat="1" ht="13.5" thickBot="1" x14ac:dyDescent="0.25">
      <c r="A148" s="38" t="s">
        <v>164</v>
      </c>
      <c r="B148" s="45">
        <v>76</v>
      </c>
      <c r="C148" s="51">
        <v>245855</v>
      </c>
      <c r="D148" s="2"/>
      <c r="E148" s="2"/>
      <c r="F148" s="2"/>
      <c r="G148" s="2"/>
      <c r="H148" s="2"/>
      <c r="I148" s="2"/>
      <c r="J148" s="2"/>
      <c r="K148" s="2"/>
      <c r="L148" s="1"/>
      <c r="M148" s="1"/>
    </row>
    <row r="149" spans="1:13" customFormat="1" ht="13.5" thickBot="1" x14ac:dyDescent="0.25">
      <c r="A149" s="38" t="s">
        <v>165</v>
      </c>
      <c r="B149" s="45">
        <v>17</v>
      </c>
      <c r="C149" s="51">
        <v>2987</v>
      </c>
      <c r="D149" s="2"/>
      <c r="E149" s="2"/>
      <c r="F149" s="2"/>
      <c r="G149" s="2"/>
      <c r="H149" s="2"/>
      <c r="I149" s="2"/>
      <c r="J149" s="2"/>
      <c r="K149" s="2"/>
      <c r="L149" s="1"/>
      <c r="M149" s="1"/>
    </row>
    <row r="150" spans="1:13" customFormat="1" ht="13.5" thickBot="1" x14ac:dyDescent="0.25">
      <c r="A150" s="38" t="s">
        <v>166</v>
      </c>
      <c r="B150" s="45">
        <v>53</v>
      </c>
      <c r="C150" s="51">
        <v>19901</v>
      </c>
      <c r="D150" s="2"/>
      <c r="E150" s="2"/>
      <c r="F150" s="2"/>
      <c r="G150" s="2"/>
      <c r="H150" s="2"/>
      <c r="I150" s="2"/>
      <c r="J150" s="2"/>
      <c r="K150" s="2"/>
      <c r="L150" s="1"/>
      <c r="M150" s="1"/>
    </row>
    <row r="151" spans="1:13" customFormat="1" ht="13.5" thickBot="1" x14ac:dyDescent="0.25">
      <c r="A151" s="38" t="s">
        <v>167</v>
      </c>
      <c r="B151" s="45">
        <v>35</v>
      </c>
      <c r="C151" s="51">
        <v>14752</v>
      </c>
      <c r="D151" s="2"/>
      <c r="E151" s="2"/>
      <c r="F151" s="2"/>
      <c r="G151" s="2"/>
      <c r="H151" s="2"/>
      <c r="I151" s="2"/>
      <c r="J151" s="2"/>
      <c r="K151" s="2"/>
      <c r="L151" s="1"/>
      <c r="M151" s="1"/>
    </row>
    <row r="152" spans="1:13" customFormat="1" ht="13.5" thickBot="1" x14ac:dyDescent="0.25">
      <c r="A152" s="38"/>
      <c r="B152" s="45"/>
      <c r="C152" s="51"/>
      <c r="D152" s="2"/>
      <c r="E152" s="2"/>
      <c r="F152" s="2"/>
      <c r="G152" s="2"/>
      <c r="H152" s="2"/>
      <c r="I152" s="2"/>
      <c r="J152" s="2"/>
      <c r="K152" s="2"/>
      <c r="L152" s="1"/>
      <c r="M152" s="1"/>
    </row>
    <row r="153" spans="1:13" customFormat="1" x14ac:dyDescent="0.2">
      <c r="A153" s="33" t="s">
        <v>125</v>
      </c>
      <c r="B153" s="34">
        <v>25389</v>
      </c>
      <c r="C153" s="46">
        <v>29102493.039999999</v>
      </c>
      <c r="D153" s="2"/>
      <c r="E153" s="2"/>
      <c r="F153" s="2"/>
      <c r="G153" s="2"/>
      <c r="H153" s="2"/>
      <c r="I153" s="2"/>
      <c r="J153" s="2"/>
      <c r="K153" s="2"/>
      <c r="L153" s="1"/>
      <c r="M153" s="1"/>
    </row>
    <row r="154" spans="1:13" customFormat="1" ht="13.5" thickBo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</row>
    <row r="155" spans="1:13" customFormat="1" x14ac:dyDescent="0.2">
      <c r="A155" s="82" t="s">
        <v>69</v>
      </c>
      <c r="B155" s="82" t="s">
        <v>110</v>
      </c>
      <c r="C155" s="82" t="s">
        <v>126</v>
      </c>
      <c r="D155" s="2"/>
      <c r="E155" s="2"/>
      <c r="F155" s="2"/>
      <c r="G155" s="2"/>
      <c r="H155" s="2"/>
      <c r="I155" s="2"/>
      <c r="J155" s="2"/>
      <c r="K155" s="2"/>
      <c r="L155" s="1"/>
      <c r="M155" s="1"/>
    </row>
    <row r="156" spans="1:13" customFormat="1" x14ac:dyDescent="0.2">
      <c r="A156" s="78"/>
      <c r="B156" s="78" t="s">
        <v>110</v>
      </c>
      <c r="C156" s="78" t="s">
        <v>126</v>
      </c>
      <c r="D156" s="2"/>
      <c r="E156" s="2"/>
      <c r="F156" s="2"/>
      <c r="G156" s="2"/>
      <c r="H156" s="2"/>
      <c r="I156" s="2"/>
      <c r="J156" s="2"/>
      <c r="K156" s="2"/>
      <c r="L156" s="1"/>
      <c r="M156" s="1"/>
    </row>
    <row r="157" spans="1:13" customFormat="1" ht="13.5" thickBot="1" x14ac:dyDescent="0.25">
      <c r="A157" s="38" t="s">
        <v>14</v>
      </c>
      <c r="B157" s="45">
        <v>7493</v>
      </c>
      <c r="C157" s="51">
        <v>6852661.6390000004</v>
      </c>
      <c r="D157" s="2"/>
      <c r="E157" s="2"/>
      <c r="F157" s="2"/>
      <c r="G157" s="2"/>
      <c r="H157" s="2"/>
      <c r="I157" s="2"/>
      <c r="J157" s="2"/>
      <c r="K157" s="2"/>
      <c r="L157" s="1"/>
      <c r="M157" s="1"/>
    </row>
    <row r="158" spans="1:13" customFormat="1" ht="13.5" thickBot="1" x14ac:dyDescent="0.25">
      <c r="A158" s="38" t="s">
        <v>8</v>
      </c>
      <c r="B158" s="45"/>
      <c r="C158" s="51"/>
      <c r="D158" s="2"/>
      <c r="E158" s="2"/>
      <c r="F158" s="2"/>
      <c r="G158" s="2"/>
      <c r="H158" s="2"/>
      <c r="I158" s="2"/>
      <c r="J158" s="2"/>
      <c r="K158" s="2"/>
      <c r="L158" s="1"/>
      <c r="M158" s="1"/>
    </row>
    <row r="159" spans="1:13" customFormat="1" ht="13.5" thickBot="1" x14ac:dyDescent="0.25">
      <c r="A159" s="38" t="s">
        <v>15</v>
      </c>
      <c r="B159" s="45"/>
      <c r="C159" s="51"/>
      <c r="D159" s="2"/>
      <c r="E159" s="2"/>
      <c r="F159" s="2"/>
      <c r="G159" s="2"/>
      <c r="H159" s="2"/>
      <c r="I159" s="2"/>
      <c r="J159" s="2"/>
      <c r="K159" s="2"/>
      <c r="L159" s="1"/>
      <c r="M159" s="1"/>
    </row>
    <row r="160" spans="1:13" customFormat="1" ht="13.5" thickBot="1" x14ac:dyDescent="0.25">
      <c r="A160" s="38" t="s">
        <v>5</v>
      </c>
      <c r="B160" s="45">
        <v>120</v>
      </c>
      <c r="C160" s="51">
        <v>516837</v>
      </c>
      <c r="D160" s="2"/>
      <c r="E160" s="2"/>
      <c r="F160" s="2"/>
      <c r="G160" s="2"/>
      <c r="H160" s="2"/>
      <c r="I160" s="2"/>
      <c r="J160" s="2"/>
      <c r="K160" s="2"/>
      <c r="L160" s="1"/>
      <c r="M160" s="1"/>
    </row>
    <row r="161" spans="1:13" customFormat="1" ht="13.5" thickBot="1" x14ac:dyDescent="0.25">
      <c r="A161" s="38" t="s">
        <v>11</v>
      </c>
      <c r="B161" s="45">
        <v>5967</v>
      </c>
      <c r="C161" s="51">
        <v>7248068</v>
      </c>
      <c r="D161" s="2"/>
      <c r="E161" s="2"/>
      <c r="F161" s="2"/>
      <c r="G161" s="2"/>
      <c r="H161" s="2"/>
      <c r="I161" s="2"/>
      <c r="J161" s="2"/>
      <c r="K161" s="2"/>
      <c r="L161" s="1"/>
      <c r="M161" s="1"/>
    </row>
    <row r="162" spans="1:13" customFormat="1" ht="13.5" thickBot="1" x14ac:dyDescent="0.25">
      <c r="A162" s="38" t="s">
        <v>10</v>
      </c>
      <c r="B162" s="45">
        <v>5798</v>
      </c>
      <c r="C162" s="51">
        <v>8639519</v>
      </c>
      <c r="D162" s="2"/>
      <c r="E162" s="2"/>
      <c r="F162" s="2"/>
      <c r="G162" s="2"/>
      <c r="H162" s="2"/>
      <c r="I162" s="2"/>
      <c r="J162" s="2"/>
      <c r="K162" s="2"/>
      <c r="L162" s="1"/>
      <c r="M162" s="1"/>
    </row>
    <row r="163" spans="1:13" customFormat="1" ht="13.5" thickBot="1" x14ac:dyDescent="0.25">
      <c r="A163" s="38" t="s">
        <v>9</v>
      </c>
      <c r="B163" s="45">
        <v>1647</v>
      </c>
      <c r="C163" s="51">
        <v>2963683</v>
      </c>
      <c r="D163" s="2"/>
      <c r="E163" s="2"/>
      <c r="F163" s="2"/>
      <c r="G163" s="2"/>
      <c r="H163" s="2"/>
      <c r="I163" s="2"/>
      <c r="J163" s="2"/>
      <c r="K163" s="2"/>
      <c r="L163" s="1"/>
      <c r="M163" s="1"/>
    </row>
    <row r="164" spans="1:13" customFormat="1" ht="13.5" thickBot="1" x14ac:dyDescent="0.25">
      <c r="A164" s="38" t="s">
        <v>17</v>
      </c>
      <c r="B164" s="45">
        <v>775</v>
      </c>
      <c r="C164" s="51">
        <v>569483</v>
      </c>
      <c r="D164" s="2"/>
      <c r="E164" s="2"/>
      <c r="F164" s="2"/>
      <c r="G164" s="2"/>
      <c r="H164" s="2"/>
      <c r="I164" s="2"/>
      <c r="J164" s="2"/>
      <c r="K164" s="2"/>
      <c r="L164" s="1"/>
      <c r="M164" s="1"/>
    </row>
    <row r="165" spans="1:13" customFormat="1" ht="13.5" thickBot="1" x14ac:dyDescent="0.25">
      <c r="A165" s="38" t="s">
        <v>18</v>
      </c>
      <c r="B165" s="45"/>
      <c r="C165" s="51"/>
      <c r="D165" s="2"/>
      <c r="E165" s="2"/>
      <c r="F165" s="2"/>
      <c r="G165" s="2"/>
      <c r="H165" s="2"/>
      <c r="I165" s="2"/>
      <c r="J165" s="2"/>
      <c r="K165" s="2"/>
      <c r="L165" s="1"/>
      <c r="M165" s="1"/>
    </row>
    <row r="166" spans="1:13" customFormat="1" ht="13.5" thickBot="1" x14ac:dyDescent="0.25">
      <c r="A166" s="38" t="s">
        <v>12</v>
      </c>
      <c r="B166" s="45"/>
      <c r="C166" s="51"/>
      <c r="D166" s="2"/>
      <c r="E166" s="2"/>
      <c r="F166" s="2"/>
      <c r="G166" s="2"/>
      <c r="H166" s="2"/>
      <c r="I166" s="2"/>
      <c r="J166" s="2"/>
      <c r="K166" s="2"/>
      <c r="L166" s="1"/>
      <c r="M166" s="1"/>
    </row>
    <row r="167" spans="1:13" customFormat="1" ht="13.5" thickBot="1" x14ac:dyDescent="0.25">
      <c r="A167" s="38" t="s">
        <v>13</v>
      </c>
      <c r="B167" s="45"/>
      <c r="C167" s="51"/>
      <c r="D167" s="2"/>
      <c r="E167" s="2"/>
      <c r="F167" s="2"/>
      <c r="G167" s="2"/>
      <c r="H167" s="2"/>
      <c r="I167" s="2"/>
      <c r="J167" s="2"/>
      <c r="K167" s="2"/>
      <c r="L167" s="1"/>
      <c r="M167" s="1"/>
    </row>
    <row r="168" spans="1:13" customFormat="1" ht="13.5" thickBot="1" x14ac:dyDescent="0.25">
      <c r="A168" s="38" t="s">
        <v>4</v>
      </c>
      <c r="B168" s="45">
        <v>127</v>
      </c>
      <c r="C168" s="51">
        <v>693681</v>
      </c>
      <c r="D168" s="2"/>
      <c r="E168" s="2"/>
      <c r="F168" s="2"/>
      <c r="G168" s="2"/>
      <c r="H168" s="2"/>
      <c r="I168" s="2"/>
      <c r="J168" s="2"/>
      <c r="K168" s="2"/>
      <c r="L168" s="1"/>
      <c r="M168" s="1"/>
    </row>
    <row r="169" spans="1:13" customFormat="1" ht="13.5" thickBot="1" x14ac:dyDescent="0.25">
      <c r="A169" s="38" t="s">
        <v>19</v>
      </c>
      <c r="B169" s="45">
        <v>1936</v>
      </c>
      <c r="C169" s="51">
        <v>364907</v>
      </c>
      <c r="D169" s="2"/>
      <c r="E169" s="2"/>
      <c r="F169" s="2"/>
      <c r="G169" s="2"/>
      <c r="H169" s="2"/>
      <c r="I169" s="2"/>
      <c r="J169" s="2"/>
      <c r="K169" s="2"/>
      <c r="L169" s="1"/>
      <c r="M169" s="1"/>
    </row>
    <row r="170" spans="1:13" customFormat="1" ht="13.5" thickBot="1" x14ac:dyDescent="0.25">
      <c r="A170" s="38" t="s">
        <v>7</v>
      </c>
      <c r="B170" s="45">
        <v>230</v>
      </c>
      <c r="C170" s="51">
        <v>503388</v>
      </c>
      <c r="D170" s="2"/>
      <c r="E170" s="2"/>
      <c r="F170" s="2"/>
      <c r="G170" s="2"/>
      <c r="H170" s="2"/>
      <c r="I170" s="2"/>
      <c r="J170" s="2"/>
      <c r="K170" s="2"/>
      <c r="L170" s="1"/>
      <c r="M170" s="1"/>
    </row>
    <row r="171" spans="1:13" customFormat="1" ht="13.5" thickBot="1" x14ac:dyDescent="0.25">
      <c r="A171" s="38" t="s">
        <v>6</v>
      </c>
      <c r="B171" s="45"/>
      <c r="C171" s="51"/>
      <c r="D171" s="2"/>
      <c r="E171" s="2"/>
      <c r="F171" s="2"/>
      <c r="G171" s="2"/>
      <c r="H171" s="2"/>
      <c r="I171" s="2"/>
      <c r="J171" s="2"/>
      <c r="K171" s="2"/>
      <c r="L171" s="1"/>
      <c r="M171" s="1"/>
    </row>
    <row r="172" spans="1:13" customFormat="1" ht="13.5" thickBot="1" x14ac:dyDescent="0.25">
      <c r="A172" s="38" t="s">
        <v>20</v>
      </c>
      <c r="B172" s="45"/>
      <c r="C172" s="51"/>
      <c r="D172" s="2"/>
      <c r="E172" s="2"/>
      <c r="F172" s="2"/>
      <c r="G172" s="2"/>
      <c r="H172" s="2"/>
      <c r="I172" s="2"/>
      <c r="J172" s="2"/>
      <c r="K172" s="2"/>
      <c r="L172" s="1"/>
      <c r="M172" s="1"/>
    </row>
    <row r="173" spans="1:13" customFormat="1" ht="13.5" thickBot="1" x14ac:dyDescent="0.25">
      <c r="A173" s="38" t="s">
        <v>21</v>
      </c>
      <c r="B173" s="45">
        <v>1296</v>
      </c>
      <c r="C173" s="51">
        <v>750265.4</v>
      </c>
      <c r="D173" s="2"/>
      <c r="E173" s="2"/>
      <c r="F173" s="2"/>
      <c r="G173" s="2"/>
      <c r="H173" s="2"/>
      <c r="I173" s="2"/>
      <c r="J173" s="2"/>
      <c r="K173" s="2"/>
      <c r="L173" s="1"/>
      <c r="M173" s="1"/>
    </row>
    <row r="174" spans="1:13" customFormat="1" ht="13.5" thickBot="1" x14ac:dyDescent="0.25">
      <c r="A174" s="38"/>
      <c r="B174" s="45"/>
      <c r="C174" s="51"/>
      <c r="D174" s="2"/>
      <c r="E174" s="2"/>
      <c r="F174" s="2"/>
      <c r="G174" s="2"/>
      <c r="H174" s="2"/>
      <c r="I174" s="2"/>
      <c r="J174" s="2"/>
      <c r="K174" s="2"/>
      <c r="L174" s="1"/>
      <c r="M174" s="1"/>
    </row>
    <row r="175" spans="1:13" customFormat="1" x14ac:dyDescent="0.2">
      <c r="A175" s="33" t="s">
        <v>3</v>
      </c>
      <c r="B175" s="34">
        <v>25389</v>
      </c>
      <c r="C175" s="46">
        <v>29102493.039999999</v>
      </c>
      <c r="D175" s="2"/>
      <c r="E175" s="2"/>
      <c r="F175" s="2"/>
      <c r="G175" s="2"/>
      <c r="H175" s="2"/>
      <c r="I175" s="2"/>
      <c r="J175" s="2"/>
      <c r="K175" s="2"/>
      <c r="L175" s="1"/>
      <c r="M175" s="1"/>
    </row>
    <row r="176" spans="1:13" x14ac:dyDescent="0.2">
      <c r="G176" s="2"/>
      <c r="H176" s="2"/>
      <c r="I176" s="2"/>
      <c r="J176" s="2"/>
      <c r="K176" s="2"/>
      <c r="L176" s="2"/>
    </row>
  </sheetData>
  <mergeCells count="21">
    <mergeCell ref="E39:E40"/>
    <mergeCell ref="F39:F40"/>
    <mergeCell ref="A7:A8"/>
    <mergeCell ref="B7:C7"/>
    <mergeCell ref="A14:A15"/>
    <mergeCell ref="B14:B15"/>
    <mergeCell ref="A39:A40"/>
    <mergeCell ref="B39:B40"/>
    <mergeCell ref="C39:C40"/>
    <mergeCell ref="D39:D40"/>
    <mergeCell ref="A155:A156"/>
    <mergeCell ref="B155:B156"/>
    <mergeCell ref="C155:C156"/>
    <mergeCell ref="A100:A101"/>
    <mergeCell ref="B100:C100"/>
    <mergeCell ref="F100:F101"/>
    <mergeCell ref="C76:C77"/>
    <mergeCell ref="D76:D77"/>
    <mergeCell ref="A76:A77"/>
    <mergeCell ref="B76:B77"/>
    <mergeCell ref="D100:E100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41" orientation="portrait" horizontalDpi="300" verticalDpi="300" r:id="rId1"/>
  <headerFooter alignWithMargins="0"/>
  <rowBreaks count="1" manualBreakCount="1">
    <brk id="9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view="pageBreakPreview" zoomScale="112" zoomScaleNormal="75" zoomScaleSheetLayoutView="112" workbookViewId="0">
      <selection activeCell="E7" sqref="E7"/>
    </sheetView>
  </sheetViews>
  <sheetFormatPr baseColWidth="10" defaultColWidth="11.42578125" defaultRowHeight="12.75" x14ac:dyDescent="0.2"/>
  <cols>
    <col min="1" max="1" width="26.7109375" style="4" customWidth="1"/>
    <col min="2" max="5" width="19.5703125" style="4" customWidth="1"/>
    <col min="6" max="7" width="11.42578125" style="4"/>
    <col min="8" max="8" width="13" style="4" customWidth="1"/>
    <col min="9" max="16384" width="11.42578125" style="4"/>
  </cols>
  <sheetData>
    <row r="1" spans="1:15" s="54" customFormat="1" ht="18" x14ac:dyDescent="0.25">
      <c r="B1" s="55" t="s">
        <v>362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204</v>
      </c>
    </row>
    <row r="4" spans="1:15" x14ac:dyDescent="0.2">
      <c r="D4" s="19"/>
    </row>
    <row r="5" spans="1:15" ht="15" x14ac:dyDescent="0.25">
      <c r="A5" s="62" t="s">
        <v>168</v>
      </c>
      <c r="B5" s="62"/>
      <c r="C5" s="62"/>
      <c r="D5" s="19"/>
      <c r="E5" s="62"/>
      <c r="F5" s="10"/>
      <c r="G5" s="10"/>
      <c r="H5" s="10"/>
      <c r="I5" s="10"/>
      <c r="J5" s="10"/>
      <c r="K5" s="10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1032242</v>
      </c>
      <c r="C9" s="32">
        <v>705797</v>
      </c>
      <c r="D9" s="19"/>
    </row>
    <row r="10" spans="1:15" s="1" customFormat="1" ht="12.75" customHeight="1" thickBot="1" x14ac:dyDescent="0.25">
      <c r="A10" s="30" t="s">
        <v>36</v>
      </c>
      <c r="B10" s="31">
        <v>21309339.170000002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2" spans="1:15" x14ac:dyDescent="0.2">
      <c r="A12" s="4" t="s">
        <v>207</v>
      </c>
    </row>
    <row r="14" spans="1:15" ht="12.75" customHeight="1" x14ac:dyDescent="0.2">
      <c r="A14" s="78" t="s">
        <v>192</v>
      </c>
      <c r="B14" s="78" t="s">
        <v>37</v>
      </c>
    </row>
    <row r="15" spans="1:15" x14ac:dyDescent="0.2">
      <c r="A15" s="78" t="s">
        <v>38</v>
      </c>
      <c r="B15" s="78">
        <v>52907</v>
      </c>
    </row>
    <row r="16" spans="1:15" ht="13.5" thickBot="1" x14ac:dyDescent="0.25">
      <c r="A16" s="30" t="s">
        <v>50</v>
      </c>
      <c r="B16" s="36">
        <v>266554</v>
      </c>
    </row>
    <row r="17" spans="1:2" ht="13.5" thickBot="1" x14ac:dyDescent="0.25">
      <c r="A17" s="30" t="s">
        <v>43</v>
      </c>
      <c r="B17" s="36"/>
    </row>
    <row r="18" spans="1:2" ht="13.5" thickBot="1" x14ac:dyDescent="0.25">
      <c r="A18" s="30" t="s">
        <v>51</v>
      </c>
      <c r="B18" s="36">
        <v>21576</v>
      </c>
    </row>
    <row r="19" spans="1:2" ht="13.5" thickBot="1" x14ac:dyDescent="0.25">
      <c r="A19" s="30" t="s">
        <v>40</v>
      </c>
      <c r="B19" s="36">
        <v>7259</v>
      </c>
    </row>
    <row r="20" spans="1:2" ht="13.5" thickBot="1" x14ac:dyDescent="0.25">
      <c r="A20" s="30" t="s">
        <v>46</v>
      </c>
      <c r="B20" s="36">
        <v>145034</v>
      </c>
    </row>
    <row r="21" spans="1:2" ht="13.5" thickBot="1" x14ac:dyDescent="0.25">
      <c r="A21" s="30" t="s">
        <v>45</v>
      </c>
      <c r="B21" s="36">
        <v>126634</v>
      </c>
    </row>
    <row r="22" spans="1:2" ht="13.5" thickBot="1" x14ac:dyDescent="0.25">
      <c r="A22" s="30" t="s">
        <v>44</v>
      </c>
      <c r="B22" s="36">
        <v>77712</v>
      </c>
    </row>
    <row r="23" spans="1:2" ht="13.5" thickBot="1" x14ac:dyDescent="0.25">
      <c r="A23" s="30" t="s">
        <v>188</v>
      </c>
      <c r="B23" s="36">
        <v>15170</v>
      </c>
    </row>
    <row r="24" spans="1:2" ht="13.5" thickBot="1" x14ac:dyDescent="0.25">
      <c r="A24" s="30" t="s">
        <v>195</v>
      </c>
      <c r="B24" s="36">
        <v>25935</v>
      </c>
    </row>
    <row r="25" spans="1:2" ht="13.5" thickBot="1" x14ac:dyDescent="0.25">
      <c r="A25" s="30" t="s">
        <v>47</v>
      </c>
      <c r="B25" s="36"/>
    </row>
    <row r="26" spans="1:2" ht="13.5" thickBot="1" x14ac:dyDescent="0.25">
      <c r="A26" s="30" t="s">
        <v>49</v>
      </c>
      <c r="B26" s="36"/>
    </row>
    <row r="27" spans="1:2" ht="13.5" thickBot="1" x14ac:dyDescent="0.25">
      <c r="A27" s="30" t="s">
        <v>190</v>
      </c>
      <c r="B27" s="36"/>
    </row>
    <row r="28" spans="1:2" ht="13.5" thickBot="1" x14ac:dyDescent="0.25">
      <c r="A28" s="30" t="s">
        <v>187</v>
      </c>
      <c r="B28" s="36">
        <v>12107</v>
      </c>
    </row>
    <row r="29" spans="1:2" ht="13.5" thickBot="1" x14ac:dyDescent="0.25">
      <c r="A29" s="30" t="s">
        <v>42</v>
      </c>
      <c r="B29" s="36">
        <v>9921</v>
      </c>
    </row>
    <row r="30" spans="1:2" ht="13.5" thickBot="1" x14ac:dyDescent="0.25">
      <c r="A30" s="30" t="s">
        <v>41</v>
      </c>
      <c r="B30" s="36">
        <v>20347</v>
      </c>
    </row>
    <row r="31" spans="1:2" ht="13.5" thickBot="1" x14ac:dyDescent="0.25">
      <c r="A31" s="30" t="s">
        <v>39</v>
      </c>
      <c r="B31" s="36"/>
    </row>
    <row r="32" spans="1:2" ht="13.5" thickBot="1" x14ac:dyDescent="0.25">
      <c r="A32" s="30" t="s">
        <v>48</v>
      </c>
      <c r="B32" s="36">
        <v>17655</v>
      </c>
    </row>
    <row r="33" spans="1:11" ht="13.5" thickBot="1" x14ac:dyDescent="0.25">
      <c r="A33" s="30"/>
      <c r="B33" s="35"/>
    </row>
    <row r="34" spans="1:11" x14ac:dyDescent="0.2">
      <c r="A34" s="33" t="s">
        <v>3</v>
      </c>
      <c r="B34" s="34">
        <v>1032242</v>
      </c>
    </row>
    <row r="36" spans="1:11" x14ac:dyDescent="0.2">
      <c r="I36" s="23"/>
      <c r="J36" s="23"/>
    </row>
    <row r="37" spans="1:11" s="8" customFormat="1" ht="15" customHeight="1" x14ac:dyDescent="0.25">
      <c r="A37" s="62" t="s">
        <v>172</v>
      </c>
      <c r="B37" s="62"/>
      <c r="C37" s="62"/>
      <c r="D37" s="62"/>
      <c r="E37" s="62"/>
      <c r="F37" s="2"/>
      <c r="G37" s="2"/>
      <c r="H37" s="21"/>
      <c r="I37" s="23"/>
      <c r="J37" s="23"/>
      <c r="K37" s="21"/>
    </row>
    <row r="38" spans="1:11" s="8" customFormat="1" ht="13.5" thickBot="1" x14ac:dyDescent="0.25">
      <c r="A38" s="14"/>
      <c r="B38" s="14"/>
      <c r="C38" s="14"/>
      <c r="D38" s="14"/>
      <c r="E38" s="14"/>
      <c r="F38" s="14"/>
    </row>
    <row r="39" spans="1:11" s="1" customFormat="1" ht="15" customHeight="1" x14ac:dyDescent="0.2">
      <c r="A39" s="78" t="s">
        <v>22</v>
      </c>
      <c r="B39" s="78" t="s">
        <v>71</v>
      </c>
      <c r="C39" s="78" t="s">
        <v>199</v>
      </c>
      <c r="D39" s="78" t="s">
        <v>200</v>
      </c>
      <c r="E39" s="78" t="s">
        <v>72</v>
      </c>
      <c r="F39" s="78" t="s">
        <v>73</v>
      </c>
    </row>
    <row r="40" spans="1:11" s="1" customFormat="1" ht="25.9" customHeight="1" x14ac:dyDescent="0.2">
      <c r="A40" s="78"/>
      <c r="B40" s="78"/>
      <c r="C40" s="78"/>
      <c r="D40" s="78"/>
      <c r="E40" s="78"/>
      <c r="F40" s="78"/>
    </row>
    <row r="41" spans="1:11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</row>
    <row r="42" spans="1:11" s="1" customFormat="1" ht="13.5" thickBot="1" x14ac:dyDescent="0.25">
      <c r="A42" s="38" t="s">
        <v>80</v>
      </c>
      <c r="B42" s="45">
        <v>531</v>
      </c>
      <c r="C42" s="45"/>
      <c r="D42" s="45"/>
      <c r="E42" s="45"/>
      <c r="F42" s="45"/>
      <c r="G42" s="2"/>
    </row>
    <row r="43" spans="1:11" s="1" customFormat="1" ht="13.5" thickBot="1" x14ac:dyDescent="0.25">
      <c r="A43" s="38" t="s">
        <v>111</v>
      </c>
      <c r="B43" s="45">
        <v>1632</v>
      </c>
      <c r="C43" s="45">
        <v>81600</v>
      </c>
      <c r="D43" s="45">
        <v>50</v>
      </c>
      <c r="E43" s="45">
        <v>54640</v>
      </c>
      <c r="F43" s="45">
        <v>33.479999999999997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101</v>
      </c>
      <c r="B44" s="45">
        <v>93152</v>
      </c>
      <c r="C44" s="45">
        <v>7568635.4199999999</v>
      </c>
      <c r="D44" s="45">
        <v>81.25</v>
      </c>
      <c r="E44" s="45">
        <v>12386952.1</v>
      </c>
      <c r="F44" s="45">
        <v>132.97999999999999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76</v>
      </c>
      <c r="B45" s="45">
        <v>20858</v>
      </c>
      <c r="C45" s="45">
        <v>482827.9</v>
      </c>
      <c r="D45" s="45">
        <v>23.15</v>
      </c>
      <c r="E45" s="45">
        <v>960352.27</v>
      </c>
      <c r="F45" s="45">
        <v>46.04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78</v>
      </c>
      <c r="B46" s="45">
        <v>9662</v>
      </c>
      <c r="C46" s="45">
        <v>531410</v>
      </c>
      <c r="D46" s="45">
        <v>55</v>
      </c>
      <c r="E46" s="45">
        <v>712087.37</v>
      </c>
      <c r="F46" s="45">
        <v>73.7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104</v>
      </c>
      <c r="B47" s="45">
        <v>136356</v>
      </c>
      <c r="C47" s="45">
        <v>8226409.1799999997</v>
      </c>
      <c r="D47" s="45">
        <v>60.33</v>
      </c>
      <c r="E47" s="45">
        <v>6250272.2400000002</v>
      </c>
      <c r="F47" s="45">
        <v>45.84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169</v>
      </c>
      <c r="B48" s="45">
        <v>39</v>
      </c>
      <c r="C48" s="45"/>
      <c r="D48" s="45"/>
      <c r="E48" s="45"/>
      <c r="F48" s="45"/>
      <c r="G48" s="2"/>
      <c r="H48" s="23"/>
      <c r="I48" s="23"/>
      <c r="J48" s="23"/>
      <c r="K48" s="23"/>
    </row>
    <row r="49" spans="1:14" s="1" customFormat="1" ht="13.5" thickBot="1" x14ac:dyDescent="0.25">
      <c r="A49" s="38" t="s">
        <v>81</v>
      </c>
      <c r="B49" s="45">
        <v>6278</v>
      </c>
      <c r="C49" s="45">
        <v>251120</v>
      </c>
      <c r="D49" s="45">
        <v>40</v>
      </c>
      <c r="E49" s="45">
        <v>168248.18</v>
      </c>
      <c r="F49" s="45">
        <v>26.8</v>
      </c>
      <c r="G49" s="2"/>
      <c r="H49" s="23"/>
      <c r="I49" s="23"/>
      <c r="J49" s="23"/>
      <c r="K49" s="23"/>
    </row>
    <row r="50" spans="1:14" s="1" customFormat="1" ht="13.5" thickBot="1" x14ac:dyDescent="0.25">
      <c r="A50" s="38" t="s">
        <v>79</v>
      </c>
      <c r="B50" s="45">
        <v>602</v>
      </c>
      <c r="C50" s="45">
        <v>18060</v>
      </c>
      <c r="D50" s="45">
        <v>30</v>
      </c>
      <c r="E50" s="45">
        <v>652166.67000000004</v>
      </c>
      <c r="F50" s="45">
        <v>1083.33</v>
      </c>
      <c r="G50" s="2"/>
      <c r="H50" s="23"/>
      <c r="I50" s="23"/>
      <c r="J50" s="23"/>
      <c r="K50" s="23"/>
    </row>
    <row r="51" spans="1:14" s="1" customFormat="1" ht="13.5" thickBot="1" x14ac:dyDescent="0.25">
      <c r="A51" s="38" t="s">
        <v>84</v>
      </c>
      <c r="B51" s="45">
        <v>5327</v>
      </c>
      <c r="C51" s="45"/>
      <c r="D51" s="45"/>
      <c r="E51" s="45"/>
      <c r="F51" s="45"/>
      <c r="G51" s="2"/>
      <c r="H51" s="23"/>
      <c r="I51" s="23"/>
      <c r="J51" s="23"/>
      <c r="K51" s="23"/>
    </row>
    <row r="52" spans="1:14" s="1" customFormat="1" ht="13.5" thickBot="1" x14ac:dyDescent="0.25">
      <c r="A52" s="43" t="s">
        <v>66</v>
      </c>
      <c r="B52" s="71">
        <v>274437</v>
      </c>
      <c r="C52" s="71">
        <v>17160062.5</v>
      </c>
      <c r="D52" s="71">
        <v>63.9</v>
      </c>
      <c r="E52" s="71">
        <v>21184718.84</v>
      </c>
      <c r="F52" s="71">
        <v>78.89</v>
      </c>
      <c r="G52" s="2"/>
      <c r="H52" s="23"/>
      <c r="I52" s="23"/>
      <c r="J52" s="23"/>
      <c r="K52" s="23"/>
    </row>
    <row r="53" spans="1:14" s="1" customFormat="1" x14ac:dyDescent="0.2">
      <c r="A53" s="61"/>
      <c r="B53" s="72"/>
      <c r="C53" s="72"/>
      <c r="D53" s="72"/>
      <c r="E53" s="72"/>
      <c r="F53" s="72"/>
      <c r="G53" s="2"/>
      <c r="H53" s="23"/>
      <c r="I53" s="23"/>
      <c r="J53" s="23"/>
      <c r="K53" s="23"/>
    </row>
    <row r="54" spans="1:14" s="1" customFormat="1" x14ac:dyDescent="0.2">
      <c r="A54" s="37" t="s">
        <v>85</v>
      </c>
      <c r="B54" s="42"/>
      <c r="C54" s="42"/>
      <c r="D54" s="42"/>
      <c r="E54" s="42"/>
      <c r="F54" s="42"/>
      <c r="G54" s="2"/>
      <c r="H54" s="23"/>
      <c r="I54" s="23"/>
      <c r="J54" s="23"/>
      <c r="K54" s="23"/>
    </row>
    <row r="55" spans="1:14" s="1" customFormat="1" ht="13.5" thickBot="1" x14ac:dyDescent="0.25">
      <c r="A55" s="38" t="s">
        <v>103</v>
      </c>
      <c r="B55" s="45">
        <v>6327406</v>
      </c>
      <c r="C55" s="45">
        <v>6338031.1299999999</v>
      </c>
      <c r="D55" s="45">
        <v>1</v>
      </c>
      <c r="E55" s="45">
        <v>25506974.690000001</v>
      </c>
      <c r="F55" s="45">
        <v>4.03</v>
      </c>
      <c r="G55" s="2"/>
      <c r="H55" s="23"/>
      <c r="I55" s="23"/>
      <c r="J55" s="23"/>
      <c r="K55" s="23"/>
    </row>
    <row r="56" spans="1:14" s="1" customFormat="1" ht="13.5" thickBot="1" x14ac:dyDescent="0.25">
      <c r="A56" s="38" t="s">
        <v>105</v>
      </c>
      <c r="B56" s="45">
        <v>1064250</v>
      </c>
      <c r="C56" s="45">
        <v>2130147.52</v>
      </c>
      <c r="D56" s="45">
        <v>2</v>
      </c>
      <c r="E56" s="45">
        <v>8572640.6300000008</v>
      </c>
      <c r="F56" s="45">
        <v>8.06</v>
      </c>
      <c r="G56" s="2"/>
      <c r="H56" s="23"/>
      <c r="I56" s="23"/>
      <c r="J56" s="23"/>
      <c r="K56" s="23"/>
    </row>
    <row r="57" spans="1:14" s="1" customFormat="1" ht="13.5" thickBot="1" x14ac:dyDescent="0.25">
      <c r="A57" s="38" t="s">
        <v>88</v>
      </c>
      <c r="B57" s="45">
        <v>118377</v>
      </c>
      <c r="C57" s="45">
        <v>710262</v>
      </c>
      <c r="D57" s="45">
        <v>6</v>
      </c>
      <c r="E57" s="45"/>
      <c r="F57" s="45"/>
      <c r="G57" s="2"/>
      <c r="H57" s="23"/>
      <c r="I57" s="23"/>
      <c r="J57" s="23"/>
      <c r="K57" s="23"/>
    </row>
    <row r="58" spans="1:14" s="1" customFormat="1" ht="19.5" customHeight="1" thickBot="1" x14ac:dyDescent="0.25">
      <c r="A58" s="43" t="s">
        <v>67</v>
      </c>
      <c r="B58" s="71">
        <v>7510033</v>
      </c>
      <c r="C58" s="71">
        <v>9178440.6500000004</v>
      </c>
      <c r="D58" s="71">
        <v>1.22</v>
      </c>
      <c r="E58" s="71">
        <v>34079615.32</v>
      </c>
      <c r="F58" s="71">
        <v>4.6100000000000003</v>
      </c>
      <c r="G58" s="2"/>
      <c r="H58" s="23"/>
      <c r="I58" s="23"/>
      <c r="J58" s="23"/>
      <c r="K58" s="23"/>
    </row>
    <row r="59" spans="1:14" s="1" customFormat="1" x14ac:dyDescent="0.2">
      <c r="A59" s="59"/>
      <c r="B59" s="72"/>
      <c r="C59" s="72"/>
      <c r="D59" s="72"/>
      <c r="E59" s="72"/>
      <c r="F59" s="72"/>
      <c r="G59" s="2"/>
      <c r="H59" s="23"/>
      <c r="I59" s="23"/>
      <c r="J59" s="23"/>
      <c r="K59" s="23"/>
    </row>
    <row r="60" spans="1:14" s="1" customFormat="1" x14ac:dyDescent="0.2">
      <c r="A60" s="37" t="s">
        <v>89</v>
      </c>
      <c r="B60" s="42"/>
      <c r="C60" s="42"/>
      <c r="D60" s="42"/>
      <c r="E60" s="42"/>
      <c r="F60" s="42"/>
      <c r="G60" s="2"/>
      <c r="H60" s="23"/>
      <c r="I60" s="23"/>
      <c r="J60" s="23"/>
      <c r="K60" s="23"/>
    </row>
    <row r="61" spans="1:14" s="1" customFormat="1" ht="13.5" thickBot="1" x14ac:dyDescent="0.25">
      <c r="A61" s="38" t="s">
        <v>91</v>
      </c>
      <c r="B61" s="45">
        <v>115148</v>
      </c>
      <c r="C61" s="45">
        <v>57574</v>
      </c>
      <c r="D61" s="45">
        <v>0.5</v>
      </c>
      <c r="E61" s="45">
        <v>921184</v>
      </c>
      <c r="F61" s="45">
        <v>8</v>
      </c>
      <c r="G61" s="2"/>
      <c r="H61" s="23"/>
      <c r="I61" s="23"/>
      <c r="J61" s="23"/>
      <c r="K61" s="23"/>
      <c r="N61" s="18"/>
    </row>
    <row r="62" spans="1:14" s="1" customFormat="1" ht="13.5" thickBot="1" x14ac:dyDescent="0.25">
      <c r="A62" s="38" t="s">
        <v>170</v>
      </c>
      <c r="B62" s="45">
        <v>9286</v>
      </c>
      <c r="C62" s="45">
        <v>1857.2</v>
      </c>
      <c r="D62" s="45">
        <v>0.2</v>
      </c>
      <c r="E62" s="45"/>
      <c r="F62" s="45"/>
      <c r="G62" s="2"/>
      <c r="H62" s="23"/>
      <c r="I62" s="23"/>
      <c r="J62" s="23"/>
      <c r="K62" s="23"/>
    </row>
    <row r="63" spans="1:14" s="1" customFormat="1" ht="13.5" thickBot="1" x14ac:dyDescent="0.25">
      <c r="A63" s="38" t="s">
        <v>132</v>
      </c>
      <c r="B63" s="45">
        <v>48233</v>
      </c>
      <c r="C63" s="45">
        <v>14469.9</v>
      </c>
      <c r="D63" s="45">
        <v>0.3</v>
      </c>
      <c r="E63" s="45">
        <v>108524.25</v>
      </c>
      <c r="F63" s="45">
        <v>2.25</v>
      </c>
      <c r="G63" s="2"/>
      <c r="H63" s="23"/>
      <c r="I63" s="23"/>
      <c r="J63" s="23"/>
      <c r="K63" s="23"/>
    </row>
    <row r="64" spans="1:14" s="1" customFormat="1" ht="13.5" thickBot="1" x14ac:dyDescent="0.25">
      <c r="A64" s="38" t="s">
        <v>102</v>
      </c>
      <c r="B64" s="45">
        <v>987117</v>
      </c>
      <c r="C64" s="45">
        <v>118454.04</v>
      </c>
      <c r="D64" s="45">
        <v>0.12</v>
      </c>
      <c r="E64" s="45">
        <v>987117</v>
      </c>
      <c r="F64" s="45">
        <v>1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92</v>
      </c>
      <c r="B65" s="45">
        <v>344552</v>
      </c>
      <c r="C65" s="45">
        <v>379007.2</v>
      </c>
      <c r="D65" s="45">
        <v>1.1000000000000001</v>
      </c>
      <c r="E65" s="45"/>
      <c r="F65" s="45"/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93</v>
      </c>
      <c r="B66" s="45">
        <v>199772</v>
      </c>
      <c r="C66" s="45">
        <v>17978.48</v>
      </c>
      <c r="D66" s="45">
        <v>0.09</v>
      </c>
      <c r="E66" s="45">
        <v>66976.28</v>
      </c>
      <c r="F66" s="45">
        <v>0.34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94</v>
      </c>
      <c r="B67" s="45">
        <v>76028</v>
      </c>
      <c r="C67" s="45">
        <v>91233.600000000006</v>
      </c>
      <c r="D67" s="45">
        <v>1.2</v>
      </c>
      <c r="E67" s="45">
        <v>509182.43</v>
      </c>
      <c r="F67" s="45">
        <v>6.7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90</v>
      </c>
      <c r="B68" s="45">
        <v>1648245</v>
      </c>
      <c r="C68" s="45">
        <v>988947.98</v>
      </c>
      <c r="D68" s="45">
        <v>0.6</v>
      </c>
      <c r="E68" s="45">
        <v>1656487.37</v>
      </c>
      <c r="F68" s="45">
        <v>1.01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107</v>
      </c>
      <c r="B69" s="45">
        <v>3360157</v>
      </c>
      <c r="C69" s="45">
        <v>1347785.81</v>
      </c>
      <c r="D69" s="45">
        <v>0.4</v>
      </c>
      <c r="E69" s="45">
        <v>22518553.23</v>
      </c>
      <c r="F69" s="45">
        <v>6.7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171</v>
      </c>
      <c r="B70" s="45">
        <v>705068</v>
      </c>
      <c r="C70" s="45">
        <v>141016.12</v>
      </c>
      <c r="D70" s="45">
        <v>0.2</v>
      </c>
      <c r="E70" s="45">
        <v>472395.18</v>
      </c>
      <c r="F70" s="45">
        <v>0.67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96</v>
      </c>
      <c r="B71" s="45">
        <v>4176583</v>
      </c>
      <c r="C71" s="45">
        <v>417652.54</v>
      </c>
      <c r="D71" s="45">
        <v>0.1</v>
      </c>
      <c r="E71" s="45">
        <v>1399159.05</v>
      </c>
      <c r="F71" s="45">
        <v>0.34</v>
      </c>
      <c r="G71" s="2"/>
      <c r="H71" s="23"/>
      <c r="I71" s="23"/>
      <c r="J71" s="23"/>
      <c r="K71" s="23"/>
    </row>
    <row r="72" spans="1:11" s="1" customFormat="1" ht="13.5" thickBot="1" x14ac:dyDescent="0.25">
      <c r="A72" s="38" t="s">
        <v>84</v>
      </c>
      <c r="B72" s="45">
        <v>214658</v>
      </c>
      <c r="C72" s="45"/>
      <c r="D72" s="45"/>
      <c r="E72" s="45"/>
      <c r="F72" s="45"/>
      <c r="G72" s="2"/>
      <c r="H72" s="23"/>
      <c r="I72" s="23"/>
      <c r="J72" s="23"/>
      <c r="K72" s="23"/>
    </row>
    <row r="73" spans="1:11" s="1" customFormat="1" ht="13.5" thickBot="1" x14ac:dyDescent="0.25">
      <c r="A73" s="43" t="s">
        <v>68</v>
      </c>
      <c r="B73" s="71">
        <v>11884847</v>
      </c>
      <c r="C73" s="71">
        <v>3575976.87</v>
      </c>
      <c r="D73" s="71">
        <v>0.31</v>
      </c>
      <c r="E73" s="71">
        <v>28639578.789999999</v>
      </c>
      <c r="F73" s="71">
        <v>2.5299999999999998</v>
      </c>
      <c r="G73" s="2"/>
      <c r="H73" s="23"/>
      <c r="I73" s="23"/>
      <c r="J73" s="23"/>
      <c r="K73" s="23"/>
    </row>
    <row r="74" spans="1:11" s="1" customFormat="1" x14ac:dyDescent="0.2">
      <c r="A74" s="61"/>
      <c r="B74" s="72"/>
      <c r="C74" s="72"/>
      <c r="D74" s="72"/>
      <c r="E74" s="72"/>
      <c r="F74" s="72"/>
      <c r="H74" s="23"/>
      <c r="I74" s="23"/>
      <c r="J74" s="23"/>
      <c r="K74" s="23"/>
    </row>
    <row r="75" spans="1:11" s="1" customFormat="1" x14ac:dyDescent="0.2">
      <c r="A75" s="33" t="s">
        <v>2</v>
      </c>
      <c r="B75" s="34">
        <v>19669317</v>
      </c>
      <c r="C75" s="46">
        <v>29914480.02</v>
      </c>
      <c r="D75" s="34"/>
      <c r="E75" s="46">
        <v>83903912.950000003</v>
      </c>
      <c r="F75" s="34"/>
      <c r="G75" s="2"/>
      <c r="H75" s="23"/>
      <c r="I75" s="23"/>
      <c r="J75" s="23"/>
      <c r="K75" s="23"/>
    </row>
    <row r="77" spans="1:11" s="1" customFormat="1" ht="15" customHeight="1" x14ac:dyDescent="0.2">
      <c r="A77" s="78" t="s">
        <v>192</v>
      </c>
      <c r="B77" s="78" t="s">
        <v>66</v>
      </c>
      <c r="C77" s="78" t="s">
        <v>67</v>
      </c>
      <c r="D77" s="78" t="s">
        <v>68</v>
      </c>
    </row>
    <row r="78" spans="1:11" s="1" customFormat="1" ht="25.9" customHeight="1" x14ac:dyDescent="0.2">
      <c r="A78" s="78"/>
      <c r="B78" s="78"/>
      <c r="C78" s="78"/>
      <c r="D78" s="78"/>
    </row>
    <row r="79" spans="1:11" s="1" customFormat="1" ht="13.15" customHeight="1" thickBot="1" x14ac:dyDescent="0.25">
      <c r="A79" s="38" t="s">
        <v>50</v>
      </c>
      <c r="B79" s="45">
        <v>90842</v>
      </c>
      <c r="C79" s="45">
        <v>2272126</v>
      </c>
      <c r="D79" s="45">
        <v>4564391</v>
      </c>
    </row>
    <row r="80" spans="1:11" s="1" customFormat="1" ht="13.5" thickBot="1" x14ac:dyDescent="0.25">
      <c r="A80" s="38" t="s">
        <v>140</v>
      </c>
      <c r="B80" s="45"/>
      <c r="C80" s="45"/>
      <c r="D80" s="45"/>
    </row>
    <row r="81" spans="1:4" s="1" customFormat="1" ht="13.5" thickBot="1" x14ac:dyDescent="0.25">
      <c r="A81" s="38" t="s">
        <v>51</v>
      </c>
      <c r="B81" s="45">
        <v>59</v>
      </c>
      <c r="C81" s="45">
        <v>16400</v>
      </c>
      <c r="D81" s="45">
        <v>29600</v>
      </c>
    </row>
    <row r="82" spans="1:4" s="1" customFormat="1" ht="13.5" thickBot="1" x14ac:dyDescent="0.25">
      <c r="A82" s="38" t="s">
        <v>40</v>
      </c>
      <c r="B82" s="45">
        <v>2689</v>
      </c>
      <c r="C82" s="45">
        <v>975</v>
      </c>
      <c r="D82" s="45"/>
    </row>
    <row r="83" spans="1:4" s="1" customFormat="1" ht="13.5" thickBot="1" x14ac:dyDescent="0.25">
      <c r="A83" s="38" t="s">
        <v>46</v>
      </c>
      <c r="B83" s="45">
        <v>82446</v>
      </c>
      <c r="C83" s="45">
        <v>3434457</v>
      </c>
      <c r="D83" s="45">
        <v>2795976</v>
      </c>
    </row>
    <row r="84" spans="1:4" s="1" customFormat="1" ht="13.5" thickBot="1" x14ac:dyDescent="0.25">
      <c r="A84" s="38" t="s">
        <v>45</v>
      </c>
      <c r="B84" s="45">
        <v>35357</v>
      </c>
      <c r="C84" s="45">
        <v>415881</v>
      </c>
      <c r="D84" s="45">
        <v>1088199</v>
      </c>
    </row>
    <row r="85" spans="1:4" s="1" customFormat="1" ht="13.5" thickBot="1" x14ac:dyDescent="0.25">
      <c r="A85" s="38" t="s">
        <v>44</v>
      </c>
      <c r="B85" s="45">
        <v>26166</v>
      </c>
      <c r="C85" s="45">
        <v>215419</v>
      </c>
      <c r="D85" s="45">
        <v>1535786</v>
      </c>
    </row>
    <row r="86" spans="1:4" s="1" customFormat="1" ht="13.5" thickBot="1" x14ac:dyDescent="0.25">
      <c r="A86" s="38" t="s">
        <v>188</v>
      </c>
      <c r="B86" s="45">
        <v>4418</v>
      </c>
      <c r="C86" s="45">
        <v>630888</v>
      </c>
      <c r="D86" s="45">
        <v>532880</v>
      </c>
    </row>
    <row r="87" spans="1:4" s="1" customFormat="1" ht="13.5" thickBot="1" x14ac:dyDescent="0.25">
      <c r="A87" s="38" t="s">
        <v>195</v>
      </c>
      <c r="B87" s="45">
        <v>8300</v>
      </c>
      <c r="C87" s="45">
        <v>142435</v>
      </c>
      <c r="D87" s="45">
        <v>254928</v>
      </c>
    </row>
    <row r="88" spans="1:4" s="1" customFormat="1" ht="13.5" thickBot="1" x14ac:dyDescent="0.25">
      <c r="A88" s="38" t="s">
        <v>47</v>
      </c>
      <c r="B88" s="45"/>
      <c r="C88" s="45"/>
      <c r="D88" s="45"/>
    </row>
    <row r="89" spans="1:4" s="1" customFormat="1" ht="13.5" thickBot="1" x14ac:dyDescent="0.25">
      <c r="A89" s="38" t="s">
        <v>49</v>
      </c>
      <c r="B89" s="45"/>
      <c r="C89" s="45"/>
      <c r="D89" s="45"/>
    </row>
    <row r="90" spans="1:4" s="1" customFormat="1" ht="13.5" thickBot="1" x14ac:dyDescent="0.25">
      <c r="A90" s="38" t="s">
        <v>38</v>
      </c>
      <c r="B90" s="45">
        <v>11238</v>
      </c>
      <c r="C90" s="45">
        <v>52194</v>
      </c>
      <c r="D90" s="45">
        <v>30665</v>
      </c>
    </row>
    <row r="91" spans="1:4" s="1" customFormat="1" ht="13.5" thickBot="1" x14ac:dyDescent="0.25">
      <c r="A91" s="38" t="s">
        <v>187</v>
      </c>
      <c r="B91" s="45">
        <v>5327</v>
      </c>
      <c r="C91" s="45">
        <v>212000</v>
      </c>
      <c r="D91" s="45">
        <v>883000</v>
      </c>
    </row>
    <row r="92" spans="1:4" s="1" customFormat="1" ht="13.5" thickBot="1" x14ac:dyDescent="0.25">
      <c r="A92" s="38" t="s">
        <v>42</v>
      </c>
      <c r="B92" s="45">
        <v>5043</v>
      </c>
      <c r="C92" s="45">
        <v>117095</v>
      </c>
      <c r="D92" s="45">
        <v>169422</v>
      </c>
    </row>
    <row r="93" spans="1:4" s="1" customFormat="1" ht="13.5" thickBot="1" x14ac:dyDescent="0.25">
      <c r="A93" s="38" t="s">
        <v>41</v>
      </c>
      <c r="B93" s="45">
        <v>644</v>
      </c>
      <c r="C93" s="45">
        <v>163</v>
      </c>
      <c r="D93" s="45"/>
    </row>
    <row r="94" spans="1:4" s="1" customFormat="1" ht="13.5" thickBot="1" x14ac:dyDescent="0.25">
      <c r="A94" s="38" t="s">
        <v>39</v>
      </c>
      <c r="B94" s="45"/>
      <c r="C94" s="45"/>
      <c r="D94" s="45"/>
    </row>
    <row r="95" spans="1:4" s="1" customFormat="1" ht="13.5" thickBot="1" x14ac:dyDescent="0.25">
      <c r="A95" s="38" t="s">
        <v>48</v>
      </c>
      <c r="B95" s="45">
        <v>1908</v>
      </c>
      <c r="C95" s="45"/>
      <c r="D95" s="45"/>
    </row>
    <row r="96" spans="1:4" s="1" customFormat="1" ht="13.5" thickBot="1" x14ac:dyDescent="0.25">
      <c r="A96" s="38"/>
      <c r="B96" s="45"/>
      <c r="C96" s="45"/>
      <c r="D96" s="45"/>
    </row>
    <row r="97" spans="1:11" s="1" customFormat="1" x14ac:dyDescent="0.2">
      <c r="A97" s="33" t="s">
        <v>3</v>
      </c>
      <c r="B97" s="34">
        <v>274437</v>
      </c>
      <c r="C97" s="46">
        <v>7510033</v>
      </c>
      <c r="D97" s="34">
        <v>11884847</v>
      </c>
    </row>
    <row r="98" spans="1:11" x14ac:dyDescent="0.2">
      <c r="H98"/>
      <c r="I98" s="1"/>
      <c r="J98" s="1"/>
      <c r="K98" s="1"/>
    </row>
    <row r="99" spans="1:11" customFormat="1" ht="15" x14ac:dyDescent="0.25">
      <c r="A99" s="62" t="s">
        <v>174</v>
      </c>
      <c r="B99" s="62"/>
      <c r="C99" s="1"/>
      <c r="D99" s="1"/>
      <c r="E99" s="1"/>
      <c r="F99" s="1"/>
      <c r="G99" s="1"/>
      <c r="H99" s="1"/>
      <c r="I99" s="1"/>
      <c r="J99" s="1"/>
      <c r="K99" s="1"/>
    </row>
    <row r="100" spans="1:11" customFormat="1" ht="13.5" thickBo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customFormat="1" ht="23.25" thickBot="1" x14ac:dyDescent="0.25">
      <c r="A101" s="82" t="s">
        <v>22</v>
      </c>
      <c r="B101" s="44" t="s">
        <v>97</v>
      </c>
      <c r="C101" s="44" t="s">
        <v>98</v>
      </c>
      <c r="D101" s="78" t="s">
        <v>99</v>
      </c>
      <c r="E101" s="1"/>
      <c r="F101" s="1"/>
      <c r="G101" s="1"/>
      <c r="H101" s="1"/>
      <c r="I101" s="1"/>
      <c r="J101" s="1"/>
      <c r="K101" s="1"/>
    </row>
    <row r="102" spans="1:11" customFormat="1" x14ac:dyDescent="0.2">
      <c r="A102" s="78"/>
      <c r="B102" s="48" t="s">
        <v>100</v>
      </c>
      <c r="C102" s="49" t="s">
        <v>100</v>
      </c>
      <c r="D102" s="78"/>
      <c r="E102" s="1"/>
      <c r="F102" s="1"/>
      <c r="G102" s="1"/>
      <c r="H102" s="1"/>
      <c r="I102" s="1"/>
      <c r="J102" s="1"/>
      <c r="K102" s="1"/>
    </row>
    <row r="103" spans="1:11" customFormat="1" ht="13.5" customHeight="1" thickBot="1" x14ac:dyDescent="0.25">
      <c r="A103" s="38" t="s">
        <v>111</v>
      </c>
      <c r="B103" s="45">
        <v>3</v>
      </c>
      <c r="C103" s="45">
        <v>19</v>
      </c>
      <c r="D103" s="45">
        <v>22</v>
      </c>
      <c r="E103" s="1"/>
      <c r="F103" s="1"/>
      <c r="G103" s="1"/>
      <c r="H103" s="1"/>
      <c r="I103" s="1"/>
      <c r="J103" s="1"/>
      <c r="K103" s="1"/>
    </row>
    <row r="104" spans="1:11" customFormat="1" ht="13.5" thickBot="1" x14ac:dyDescent="0.25">
      <c r="A104" s="38" t="s">
        <v>101</v>
      </c>
      <c r="B104" s="45">
        <v>652</v>
      </c>
      <c r="C104" s="45">
        <v>3249</v>
      </c>
      <c r="D104" s="45">
        <v>3901</v>
      </c>
      <c r="E104" s="1"/>
      <c r="F104" s="1"/>
      <c r="G104" s="1"/>
      <c r="H104" s="1"/>
      <c r="I104" s="1"/>
      <c r="J104" s="1"/>
      <c r="K104" s="1"/>
    </row>
    <row r="105" spans="1:11" customFormat="1" ht="13.5" thickBot="1" x14ac:dyDescent="0.25">
      <c r="A105" s="38" t="s">
        <v>76</v>
      </c>
      <c r="B105" s="45">
        <v>16</v>
      </c>
      <c r="C105" s="45">
        <v>208</v>
      </c>
      <c r="D105" s="45">
        <v>224</v>
      </c>
      <c r="E105" s="1"/>
      <c r="F105" s="1"/>
      <c r="G105" s="1"/>
      <c r="H105" s="1"/>
      <c r="I105" s="1"/>
      <c r="J105" s="1"/>
      <c r="K105" s="1"/>
    </row>
    <row r="106" spans="1:11" customFormat="1" ht="13.5" thickBot="1" x14ac:dyDescent="0.25">
      <c r="A106" s="38" t="s">
        <v>78</v>
      </c>
      <c r="B106" s="45">
        <v>43</v>
      </c>
      <c r="C106" s="45">
        <v>285</v>
      </c>
      <c r="D106" s="45">
        <v>328</v>
      </c>
      <c r="E106" s="1"/>
      <c r="F106" s="1"/>
      <c r="G106" s="1"/>
      <c r="H106" s="1"/>
      <c r="I106" s="1"/>
      <c r="J106" s="1"/>
      <c r="K106" s="1"/>
    </row>
    <row r="107" spans="1:11" customFormat="1" ht="13.5" thickBot="1" x14ac:dyDescent="0.25">
      <c r="A107" s="38" t="s">
        <v>104</v>
      </c>
      <c r="B107" s="45">
        <v>9</v>
      </c>
      <c r="C107" s="45">
        <v>251</v>
      </c>
      <c r="D107" s="45">
        <v>260</v>
      </c>
      <c r="E107" s="1"/>
      <c r="F107" s="1"/>
      <c r="G107" s="1"/>
      <c r="H107" s="1"/>
      <c r="I107" s="1"/>
      <c r="J107" s="1"/>
      <c r="K107" s="1"/>
    </row>
    <row r="108" spans="1:11" customFormat="1" ht="13.5" thickBot="1" x14ac:dyDescent="0.25">
      <c r="A108" s="38" t="s">
        <v>81</v>
      </c>
      <c r="B108" s="45">
        <v>46</v>
      </c>
      <c r="C108" s="45">
        <v>423</v>
      </c>
      <c r="D108" s="45">
        <v>469</v>
      </c>
      <c r="E108" s="1"/>
      <c r="F108" s="1"/>
      <c r="G108" s="1"/>
      <c r="H108" s="1"/>
      <c r="I108" s="1"/>
      <c r="J108" s="1"/>
      <c r="K108" s="1"/>
    </row>
    <row r="109" spans="1:11" customFormat="1" ht="13.5" thickBot="1" x14ac:dyDescent="0.25">
      <c r="A109" s="38" t="s">
        <v>103</v>
      </c>
      <c r="B109" s="45">
        <v>51433</v>
      </c>
      <c r="C109" s="45">
        <v>225983</v>
      </c>
      <c r="D109" s="45">
        <v>277416</v>
      </c>
      <c r="E109" s="1"/>
      <c r="F109" s="1"/>
      <c r="G109" s="1"/>
      <c r="H109" s="1"/>
      <c r="I109" s="1"/>
      <c r="J109" s="1"/>
      <c r="K109" s="1"/>
    </row>
    <row r="110" spans="1:11" customFormat="1" ht="13.5" thickBot="1" x14ac:dyDescent="0.25">
      <c r="A110" s="38" t="s">
        <v>105</v>
      </c>
      <c r="B110" s="45">
        <v>363</v>
      </c>
      <c r="C110" s="45">
        <v>4079</v>
      </c>
      <c r="D110" s="45">
        <v>4442</v>
      </c>
      <c r="E110" s="1"/>
      <c r="F110" s="1"/>
      <c r="G110" s="1"/>
      <c r="H110" s="1"/>
      <c r="I110" s="1"/>
      <c r="J110" s="1"/>
      <c r="K110" s="1"/>
    </row>
    <row r="111" spans="1:11" customFormat="1" ht="13.5" thickBot="1" x14ac:dyDescent="0.25">
      <c r="A111" s="38" t="s">
        <v>91</v>
      </c>
      <c r="B111" s="45">
        <v>1555</v>
      </c>
      <c r="C111" s="45">
        <v>23745</v>
      </c>
      <c r="D111" s="45">
        <v>25300</v>
      </c>
      <c r="E111" s="1"/>
      <c r="F111" s="1"/>
      <c r="G111" s="1"/>
      <c r="H111" s="1"/>
      <c r="I111" s="1"/>
      <c r="J111" s="1"/>
      <c r="K111" s="1"/>
    </row>
    <row r="112" spans="1:11" customFormat="1" ht="13.5" thickBot="1" x14ac:dyDescent="0.25">
      <c r="A112" s="38" t="s">
        <v>102</v>
      </c>
      <c r="B112" s="45">
        <v>71610</v>
      </c>
      <c r="C112" s="45">
        <v>267639</v>
      </c>
      <c r="D112" s="45">
        <v>339249</v>
      </c>
      <c r="E112" s="1"/>
      <c r="F112" s="1"/>
      <c r="G112" s="1"/>
      <c r="H112" s="1"/>
      <c r="I112" s="1"/>
      <c r="J112" s="1"/>
      <c r="K112" s="1"/>
    </row>
    <row r="113" spans="1:11" customFormat="1" ht="13.5" thickBot="1" x14ac:dyDescent="0.25">
      <c r="A113" s="38" t="s">
        <v>94</v>
      </c>
      <c r="B113" s="45">
        <v>61496</v>
      </c>
      <c r="C113" s="45">
        <v>208382</v>
      </c>
      <c r="D113" s="45">
        <v>269878</v>
      </c>
      <c r="E113" s="1"/>
      <c r="F113" s="1"/>
      <c r="G113" s="1"/>
      <c r="H113" s="1"/>
      <c r="I113" s="1"/>
      <c r="J113" s="1"/>
      <c r="K113" s="1"/>
    </row>
    <row r="114" spans="1:11" customFormat="1" ht="13.5" thickBot="1" x14ac:dyDescent="0.25">
      <c r="A114" s="38" t="s">
        <v>173</v>
      </c>
      <c r="B114" s="45">
        <v>926</v>
      </c>
      <c r="C114" s="45">
        <v>1058</v>
      </c>
      <c r="D114" s="45">
        <v>1984</v>
      </c>
      <c r="E114" s="1"/>
      <c r="F114" s="1"/>
      <c r="G114" s="1"/>
      <c r="H114" s="1"/>
      <c r="I114" s="1"/>
      <c r="J114" s="1"/>
      <c r="K114" s="1"/>
    </row>
    <row r="115" spans="1:11" customFormat="1" ht="13.5" thickBot="1" x14ac:dyDescent="0.25">
      <c r="A115" s="38" t="s">
        <v>90</v>
      </c>
      <c r="B115" s="45">
        <v>11110</v>
      </c>
      <c r="C115" s="45">
        <v>73760</v>
      </c>
      <c r="D115" s="45">
        <v>84870</v>
      </c>
      <c r="E115" s="1"/>
      <c r="F115" s="1"/>
      <c r="G115" s="1"/>
      <c r="H115" s="1"/>
      <c r="I115" s="1"/>
      <c r="J115" s="1"/>
      <c r="K115" s="1"/>
    </row>
    <row r="116" spans="1:11" customFormat="1" ht="13.5" thickBot="1" x14ac:dyDescent="0.25">
      <c r="A116" s="38" t="s">
        <v>107</v>
      </c>
      <c r="B116" s="45">
        <v>242064</v>
      </c>
      <c r="C116" s="45">
        <v>2095833</v>
      </c>
      <c r="D116" s="45">
        <v>2337897</v>
      </c>
      <c r="E116" s="1"/>
      <c r="F116" s="1"/>
      <c r="G116" s="1"/>
      <c r="H116" s="1"/>
      <c r="I116" s="1"/>
      <c r="J116" s="1"/>
      <c r="K116" s="1"/>
    </row>
    <row r="117" spans="1:11" customFormat="1" ht="13.5" thickBot="1" x14ac:dyDescent="0.25">
      <c r="A117" s="38" t="s">
        <v>108</v>
      </c>
      <c r="B117" s="45">
        <v>441326</v>
      </c>
      <c r="C117" s="45">
        <v>2904914</v>
      </c>
      <c r="D117" s="45">
        <v>3346240</v>
      </c>
      <c r="E117" s="1"/>
      <c r="F117" s="1"/>
      <c r="G117" s="1"/>
      <c r="H117" s="1"/>
      <c r="I117" s="1"/>
      <c r="J117" s="1"/>
      <c r="K117" s="1"/>
    </row>
    <row r="118" spans="1:11" x14ac:dyDescent="0.2">
      <c r="E118" s="1"/>
      <c r="F118" s="1"/>
      <c r="G118" s="1"/>
      <c r="H118" s="1"/>
      <c r="I118" s="1"/>
      <c r="J118" s="1"/>
      <c r="K118" s="1"/>
    </row>
    <row r="119" spans="1:11" x14ac:dyDescent="0.2">
      <c r="E119" s="1"/>
      <c r="F119" s="1"/>
      <c r="G119" s="1"/>
      <c r="H119" s="1"/>
      <c r="I119" s="1"/>
      <c r="J119" s="1"/>
      <c r="K119" s="1"/>
    </row>
    <row r="120" spans="1:11" customFormat="1" ht="15" x14ac:dyDescent="0.25">
      <c r="A120" s="87" t="s">
        <v>175</v>
      </c>
      <c r="B120" s="87"/>
      <c r="C120" s="87"/>
      <c r="D120" s="17"/>
      <c r="E120" s="1"/>
      <c r="F120" s="1"/>
      <c r="G120" s="1"/>
      <c r="H120" s="1"/>
      <c r="I120" s="1"/>
      <c r="J120" s="1"/>
      <c r="K120" s="1"/>
    </row>
    <row r="121" spans="1:11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customFormat="1" x14ac:dyDescent="0.2">
      <c r="A122" s="44" t="s">
        <v>22</v>
      </c>
      <c r="B122" s="44" t="s">
        <v>110</v>
      </c>
      <c r="C122" s="1"/>
      <c r="D122" s="1"/>
      <c r="E122" s="1"/>
      <c r="F122" s="1"/>
      <c r="G122" s="1"/>
      <c r="H122" s="1"/>
      <c r="I122" s="1"/>
      <c r="J122" s="1"/>
      <c r="K122" s="1"/>
    </row>
    <row r="123" spans="1:11" customFormat="1" ht="13.5" thickBot="1" x14ac:dyDescent="0.25">
      <c r="A123" s="38" t="s">
        <v>111</v>
      </c>
      <c r="B123" s="45">
        <v>9</v>
      </c>
      <c r="C123" s="1"/>
      <c r="D123" s="1"/>
      <c r="E123" s="1"/>
      <c r="F123" s="1"/>
      <c r="G123" s="1"/>
      <c r="H123" s="1"/>
      <c r="I123" s="1"/>
      <c r="J123" s="1"/>
      <c r="K123" s="1"/>
    </row>
    <row r="124" spans="1:11" customFormat="1" ht="13.5" thickBot="1" x14ac:dyDescent="0.25">
      <c r="A124" s="38" t="s">
        <v>101</v>
      </c>
      <c r="B124" s="45">
        <v>2974</v>
      </c>
      <c r="C124" s="1"/>
      <c r="D124" s="1"/>
      <c r="E124" s="1"/>
      <c r="F124" s="1"/>
      <c r="G124" s="1"/>
      <c r="H124" s="1"/>
      <c r="I124" s="1"/>
      <c r="J124" s="1"/>
      <c r="K124" s="1"/>
    </row>
    <row r="125" spans="1:11" customFormat="1" ht="13.5" thickBot="1" x14ac:dyDescent="0.25">
      <c r="A125" s="38" t="s">
        <v>76</v>
      </c>
      <c r="B125" s="45">
        <v>108</v>
      </c>
      <c r="C125" s="1"/>
      <c r="D125" s="1"/>
      <c r="E125" s="1"/>
      <c r="F125" s="1"/>
      <c r="G125" s="1"/>
      <c r="H125" s="1"/>
      <c r="I125" s="1"/>
      <c r="J125" s="1"/>
      <c r="K125" s="1"/>
    </row>
    <row r="126" spans="1:11" customFormat="1" ht="13.5" thickBot="1" x14ac:dyDescent="0.25">
      <c r="A126" s="38" t="s">
        <v>78</v>
      </c>
      <c r="B126" s="45">
        <v>112</v>
      </c>
      <c r="C126" s="1"/>
      <c r="D126" s="1"/>
      <c r="E126" s="1"/>
      <c r="F126" s="1"/>
      <c r="G126" s="1"/>
      <c r="H126" s="1"/>
      <c r="I126" s="1"/>
      <c r="J126" s="1"/>
      <c r="K126" s="1"/>
    </row>
    <row r="127" spans="1:11" customFormat="1" ht="13.5" thickBot="1" x14ac:dyDescent="0.25">
      <c r="A127" s="38" t="s">
        <v>104</v>
      </c>
      <c r="B127" s="45">
        <v>3610</v>
      </c>
      <c r="C127" s="1"/>
      <c r="D127" s="1"/>
      <c r="E127" s="1"/>
      <c r="F127" s="1"/>
      <c r="G127" s="1"/>
      <c r="H127" s="1"/>
      <c r="I127" s="1"/>
      <c r="J127" s="1"/>
      <c r="K127" s="1"/>
    </row>
    <row r="128" spans="1:11" customFormat="1" ht="17.25" customHeight="1" thickBot="1" x14ac:dyDescent="0.25">
      <c r="A128" s="38" t="s">
        <v>81</v>
      </c>
      <c r="B128" s="45">
        <v>603</v>
      </c>
      <c r="C128" s="1"/>
      <c r="D128" s="1"/>
      <c r="E128" s="1"/>
      <c r="F128" s="1"/>
      <c r="G128" s="1"/>
      <c r="H128" s="1"/>
      <c r="I128" s="1"/>
      <c r="J128" s="1"/>
      <c r="K128" s="1"/>
    </row>
    <row r="129" spans="1:11" customFormat="1" ht="13.5" thickBot="1" x14ac:dyDescent="0.25">
      <c r="A129" s="38" t="s">
        <v>103</v>
      </c>
      <c r="B129" s="45">
        <v>39900</v>
      </c>
      <c r="C129" s="1"/>
      <c r="D129" s="1"/>
      <c r="E129" s="1"/>
      <c r="F129" s="1"/>
      <c r="G129" s="1"/>
      <c r="H129" s="1"/>
      <c r="I129" s="1"/>
      <c r="J129" s="1"/>
      <c r="K129" s="1"/>
    </row>
    <row r="130" spans="1:11" customFormat="1" ht="12.75" customHeight="1" thickBot="1" x14ac:dyDescent="0.25">
      <c r="A130" s="38" t="s">
        <v>105</v>
      </c>
      <c r="B130" s="45">
        <v>400</v>
      </c>
      <c r="C130" s="1"/>
      <c r="D130" s="1"/>
      <c r="E130" s="1"/>
      <c r="F130" s="1"/>
      <c r="G130" s="1"/>
      <c r="H130" s="1"/>
      <c r="I130" s="1"/>
      <c r="J130" s="1"/>
      <c r="K130" s="1"/>
    </row>
    <row r="131" spans="1:11" customFormat="1" ht="13.5" thickBot="1" x14ac:dyDescent="0.25">
      <c r="A131" s="38" t="s">
        <v>91</v>
      </c>
      <c r="B131" s="45">
        <v>12000</v>
      </c>
      <c r="C131" s="1"/>
      <c r="D131" s="1"/>
      <c r="E131" s="1"/>
      <c r="F131" s="1"/>
      <c r="G131" s="1"/>
      <c r="H131" s="1"/>
      <c r="I131" s="1"/>
      <c r="J131" s="1"/>
      <c r="K131" s="1"/>
    </row>
    <row r="132" spans="1:11" customFormat="1" ht="13.5" thickBot="1" x14ac:dyDescent="0.25">
      <c r="A132" s="38" t="s">
        <v>102</v>
      </c>
      <c r="B132" s="45">
        <v>354900</v>
      </c>
      <c r="C132" s="1"/>
      <c r="D132" s="1"/>
      <c r="E132" s="1"/>
      <c r="F132" s="1"/>
      <c r="G132" s="1"/>
      <c r="H132" s="1"/>
      <c r="I132" s="1"/>
      <c r="J132" s="1"/>
      <c r="K132" s="1"/>
    </row>
    <row r="133" spans="1:11" customFormat="1" ht="13.5" thickBot="1" x14ac:dyDescent="0.25">
      <c r="A133" s="38" t="s">
        <v>94</v>
      </c>
      <c r="B133" s="45">
        <v>78720</v>
      </c>
      <c r="C133" s="1"/>
      <c r="D133" s="1"/>
      <c r="E133" s="1"/>
      <c r="F133" s="1"/>
      <c r="G133" s="1"/>
      <c r="H133" s="1"/>
      <c r="I133" s="1"/>
      <c r="J133" s="1"/>
      <c r="K133" s="1"/>
    </row>
    <row r="134" spans="1:11" customFormat="1" ht="13.5" thickBot="1" x14ac:dyDescent="0.25">
      <c r="A134" s="38" t="s">
        <v>90</v>
      </c>
      <c r="B134" s="45">
        <v>55825</v>
      </c>
      <c r="C134" s="1"/>
      <c r="D134" s="1"/>
      <c r="E134" s="1"/>
      <c r="F134" s="1"/>
      <c r="G134" s="1"/>
      <c r="H134" s="1"/>
      <c r="I134" s="1"/>
      <c r="J134" s="1"/>
      <c r="K134" s="1"/>
    </row>
    <row r="135" spans="1:11" customFormat="1" ht="13.5" thickBot="1" x14ac:dyDescent="0.25">
      <c r="A135" s="38" t="s">
        <v>107</v>
      </c>
      <c r="B135" s="45">
        <v>1236887</v>
      </c>
      <c r="C135" s="1"/>
      <c r="D135" s="1"/>
      <c r="E135" s="1"/>
      <c r="F135" s="1"/>
      <c r="G135" s="1"/>
      <c r="H135" s="1"/>
      <c r="I135" s="1"/>
      <c r="J135" s="1"/>
      <c r="K135" s="1"/>
    </row>
    <row r="136" spans="1:11" s="3" customFormat="1" ht="15.75" customHeight="1" x14ac:dyDescent="0.2">
      <c r="A136" s="33" t="s">
        <v>112</v>
      </c>
      <c r="B136" s="34">
        <v>1786048</v>
      </c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E137" s="1"/>
      <c r="F137" s="1"/>
      <c r="G137" s="1"/>
      <c r="H137" s="1"/>
      <c r="I137" s="1"/>
      <c r="J137" s="1"/>
      <c r="K137" s="1"/>
    </row>
    <row r="138" spans="1:11" x14ac:dyDescent="0.2">
      <c r="E138" s="1"/>
      <c r="F138" s="1"/>
      <c r="G138" s="1"/>
      <c r="H138" s="1"/>
      <c r="I138" s="1"/>
      <c r="J138" s="1"/>
      <c r="K138" s="1"/>
    </row>
    <row r="139" spans="1:11" customFormat="1" ht="15" x14ac:dyDescent="0.25">
      <c r="A139" s="62" t="s">
        <v>347</v>
      </c>
      <c r="B139" s="62"/>
      <c r="C139" s="62"/>
      <c r="D139" s="62"/>
      <c r="E139" s="1"/>
      <c r="F139" s="1"/>
      <c r="G139" s="1"/>
      <c r="H139" s="1"/>
      <c r="I139" s="1"/>
      <c r="J139" s="1"/>
      <c r="K139" s="1"/>
    </row>
    <row r="140" spans="1:11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customFormat="1" x14ac:dyDescent="0.2">
      <c r="A141" s="44" t="s">
        <v>114</v>
      </c>
      <c r="B141" s="44" t="s">
        <v>110</v>
      </c>
      <c r="C141" s="44" t="s">
        <v>126</v>
      </c>
      <c r="D141" s="1"/>
      <c r="E141" s="1"/>
      <c r="F141" s="1"/>
      <c r="G141" s="1"/>
      <c r="H141" s="1"/>
      <c r="I141" s="1"/>
      <c r="J141" s="1"/>
      <c r="K141" s="1"/>
    </row>
    <row r="142" spans="1:11" customFormat="1" ht="13.5" thickBot="1" x14ac:dyDescent="0.25">
      <c r="A142" s="38" t="s">
        <v>156</v>
      </c>
      <c r="B142" s="45">
        <v>3</v>
      </c>
      <c r="C142" s="51">
        <v>481</v>
      </c>
      <c r="D142" s="1"/>
      <c r="E142" s="1"/>
      <c r="F142" s="1"/>
      <c r="G142" s="1"/>
      <c r="H142" s="1"/>
      <c r="I142" s="1"/>
      <c r="J142" s="1"/>
      <c r="K142" s="1"/>
    </row>
    <row r="143" spans="1:11" customFormat="1" ht="13.5" thickBot="1" x14ac:dyDescent="0.25">
      <c r="A143" s="38" t="s">
        <v>176</v>
      </c>
      <c r="B143" s="45">
        <v>23944</v>
      </c>
      <c r="C143" s="51">
        <v>26639968</v>
      </c>
      <c r="D143" s="1"/>
      <c r="E143" s="1"/>
      <c r="F143" s="1"/>
      <c r="G143" s="1"/>
      <c r="H143" s="1"/>
      <c r="I143" s="1"/>
      <c r="J143" s="1"/>
      <c r="K143" s="1"/>
    </row>
    <row r="144" spans="1:11" customFormat="1" ht="13.5" thickBot="1" x14ac:dyDescent="0.25">
      <c r="A144" s="38" t="s">
        <v>177</v>
      </c>
      <c r="B144" s="45">
        <v>341</v>
      </c>
      <c r="C144" s="51">
        <v>697410</v>
      </c>
      <c r="D144" s="1"/>
      <c r="E144" s="1"/>
      <c r="F144" s="1"/>
      <c r="G144" s="1"/>
      <c r="H144" s="1"/>
      <c r="I144" s="1"/>
      <c r="J144" s="1"/>
      <c r="K144" s="1"/>
    </row>
    <row r="145" spans="1:11" customFormat="1" ht="13.5" thickBot="1" x14ac:dyDescent="0.25">
      <c r="A145" s="38" t="s">
        <v>159</v>
      </c>
      <c r="B145" s="45">
        <v>8</v>
      </c>
      <c r="C145" s="51">
        <v>21576</v>
      </c>
      <c r="D145" s="1"/>
      <c r="E145" s="1"/>
      <c r="F145" s="1"/>
      <c r="G145" s="1"/>
      <c r="H145" s="1"/>
      <c r="I145" s="1"/>
      <c r="J145" s="1"/>
      <c r="K145" s="1"/>
    </row>
    <row r="146" spans="1:11" customFormat="1" ht="13.5" thickBot="1" x14ac:dyDescent="0.25">
      <c r="A146" s="38" t="s">
        <v>160</v>
      </c>
      <c r="B146" s="45">
        <v>673</v>
      </c>
      <c r="C146" s="51">
        <v>1790932</v>
      </c>
      <c r="D146" s="1"/>
      <c r="E146" s="1"/>
      <c r="F146" s="1"/>
      <c r="G146" s="1"/>
      <c r="H146" s="1"/>
      <c r="I146" s="1"/>
      <c r="J146" s="1"/>
      <c r="K146" s="1"/>
    </row>
    <row r="147" spans="1:11" customFormat="1" ht="13.5" thickBot="1" x14ac:dyDescent="0.25">
      <c r="A147" s="38" t="s">
        <v>161</v>
      </c>
      <c r="B147" s="45">
        <v>344</v>
      </c>
      <c r="C147" s="51">
        <v>356976</v>
      </c>
      <c r="D147" s="1"/>
      <c r="E147" s="1"/>
      <c r="F147" s="1"/>
      <c r="G147" s="1"/>
      <c r="H147" s="1"/>
      <c r="I147" s="1"/>
      <c r="J147" s="1"/>
      <c r="K147" s="1"/>
    </row>
    <row r="148" spans="1:11" customFormat="1" ht="23.25" thickBot="1" x14ac:dyDescent="0.25">
      <c r="A148" s="38" t="s">
        <v>162</v>
      </c>
      <c r="B148" s="45">
        <v>5</v>
      </c>
      <c r="C148" s="51">
        <v>1505</v>
      </c>
      <c r="D148" s="1"/>
      <c r="E148" s="1"/>
      <c r="F148" s="1"/>
      <c r="G148" s="1"/>
      <c r="H148" s="1"/>
      <c r="I148" s="1"/>
      <c r="J148" s="1"/>
      <c r="K148" s="1"/>
    </row>
    <row r="149" spans="1:11" customFormat="1" ht="13.5" thickBot="1" x14ac:dyDescent="0.25">
      <c r="A149" s="38" t="s">
        <v>163</v>
      </c>
      <c r="B149" s="45">
        <v>41</v>
      </c>
      <c r="C149" s="51">
        <v>1248498</v>
      </c>
      <c r="D149" s="1"/>
      <c r="E149" s="1"/>
      <c r="F149" s="1"/>
      <c r="G149" s="1"/>
      <c r="H149" s="1"/>
      <c r="I149" s="1"/>
      <c r="J149" s="1"/>
      <c r="K149" s="1"/>
    </row>
    <row r="150" spans="1:11" customFormat="1" ht="13.5" thickBot="1" x14ac:dyDescent="0.25">
      <c r="A150" s="38" t="s">
        <v>164</v>
      </c>
      <c r="B150" s="45">
        <v>87</v>
      </c>
      <c r="C150" s="51">
        <v>655490</v>
      </c>
      <c r="D150" s="1"/>
      <c r="E150" s="1"/>
      <c r="F150" s="1"/>
      <c r="G150" s="1"/>
      <c r="H150" s="1"/>
      <c r="I150" s="1"/>
      <c r="J150" s="1"/>
      <c r="K150" s="1"/>
    </row>
    <row r="151" spans="1:11" customFormat="1" ht="13.5" thickBot="1" x14ac:dyDescent="0.25">
      <c r="A151" s="38" t="s">
        <v>165</v>
      </c>
      <c r="B151" s="45">
        <v>3</v>
      </c>
      <c r="C151" s="51"/>
      <c r="D151" s="1"/>
      <c r="E151" s="1"/>
      <c r="F151" s="1"/>
      <c r="G151" s="1"/>
      <c r="H151" s="1"/>
      <c r="I151" s="1"/>
      <c r="J151" s="1"/>
      <c r="K151" s="1"/>
    </row>
    <row r="152" spans="1:11" customFormat="1" ht="13.5" thickBot="1" x14ac:dyDescent="0.25">
      <c r="A152" s="38" t="s">
        <v>166</v>
      </c>
      <c r="B152" s="45">
        <v>57</v>
      </c>
      <c r="C152" s="51">
        <v>26103</v>
      </c>
      <c r="D152" s="1"/>
      <c r="E152" s="1"/>
      <c r="F152" s="1"/>
      <c r="G152" s="1"/>
      <c r="H152" s="1"/>
      <c r="I152" s="1"/>
      <c r="J152" s="1"/>
      <c r="K152" s="1"/>
    </row>
    <row r="153" spans="1:11" customFormat="1" ht="13.5" thickBot="1" x14ac:dyDescent="0.25">
      <c r="A153" s="38" t="s">
        <v>167</v>
      </c>
      <c r="B153" s="45">
        <v>35</v>
      </c>
      <c r="C153" s="51">
        <v>14556</v>
      </c>
      <c r="D153" s="1"/>
      <c r="E153" s="1"/>
      <c r="F153" s="1"/>
      <c r="G153" s="1"/>
      <c r="H153" s="1"/>
      <c r="I153" s="1"/>
      <c r="J153" s="1"/>
      <c r="K153" s="1"/>
    </row>
    <row r="154" spans="1:11" customFormat="1" ht="13.5" thickBot="1" x14ac:dyDescent="0.25">
      <c r="A154" s="38"/>
      <c r="B154" s="45"/>
      <c r="C154" s="51"/>
      <c r="D154" s="1"/>
      <c r="E154" s="1"/>
      <c r="F154" s="1"/>
      <c r="G154" s="1"/>
      <c r="H154" s="1"/>
      <c r="I154" s="1"/>
      <c r="J154" s="1"/>
      <c r="K154" s="1"/>
    </row>
    <row r="155" spans="1:11" customFormat="1" x14ac:dyDescent="0.2">
      <c r="A155" s="33" t="s">
        <v>125</v>
      </c>
      <c r="B155" s="34">
        <v>25541</v>
      </c>
      <c r="C155" s="46">
        <v>31453495</v>
      </c>
      <c r="D155" s="1"/>
      <c r="E155" s="1"/>
      <c r="F155" s="1"/>
      <c r="G155" s="1"/>
      <c r="H155" s="1"/>
      <c r="I155" s="1"/>
      <c r="J155" s="1"/>
      <c r="K155" s="1"/>
    </row>
    <row r="156" spans="1:11" customFormat="1" ht="13.5" thickBo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customFormat="1" x14ac:dyDescent="0.2">
      <c r="A157" s="82" t="s">
        <v>192</v>
      </c>
      <c r="B157" s="82" t="s">
        <v>110</v>
      </c>
      <c r="C157" s="82" t="s">
        <v>126</v>
      </c>
      <c r="D157" s="1"/>
      <c r="E157" s="1"/>
      <c r="F157" s="1"/>
      <c r="G157" s="1"/>
      <c r="H157" s="1"/>
      <c r="I157" s="1"/>
      <c r="J157" s="1"/>
      <c r="K157" s="1"/>
    </row>
    <row r="158" spans="1:11" customFormat="1" x14ac:dyDescent="0.2">
      <c r="A158" s="78"/>
      <c r="B158" s="78" t="s">
        <v>110</v>
      </c>
      <c r="C158" s="78" t="s">
        <v>126</v>
      </c>
      <c r="D158" s="1"/>
      <c r="E158" s="1"/>
      <c r="F158" s="1"/>
      <c r="G158" s="1"/>
      <c r="H158" s="1"/>
      <c r="I158" s="1"/>
      <c r="J158" s="1"/>
      <c r="K158" s="1"/>
    </row>
    <row r="159" spans="1:11" customFormat="1" ht="13.5" thickBot="1" x14ac:dyDescent="0.25">
      <c r="A159" s="38" t="s">
        <v>14</v>
      </c>
      <c r="B159" s="45">
        <v>7488</v>
      </c>
      <c r="C159" s="51">
        <v>7028570</v>
      </c>
      <c r="D159" s="1"/>
      <c r="E159" s="1"/>
      <c r="F159" s="1"/>
      <c r="G159" s="1"/>
      <c r="H159" s="1"/>
      <c r="I159" s="1"/>
      <c r="J159" s="1"/>
      <c r="K159" s="1"/>
    </row>
    <row r="160" spans="1:11" customFormat="1" ht="13.5" thickBot="1" x14ac:dyDescent="0.25">
      <c r="A160" s="38" t="s">
        <v>8</v>
      </c>
      <c r="B160" s="45"/>
      <c r="C160" s="51"/>
      <c r="D160" s="1"/>
      <c r="E160" s="1"/>
      <c r="F160" s="1"/>
      <c r="G160" s="1"/>
      <c r="H160" s="1"/>
      <c r="I160" s="1"/>
      <c r="J160" s="1"/>
      <c r="K160" s="1"/>
    </row>
    <row r="161" spans="1:11" customFormat="1" ht="13.5" thickBot="1" x14ac:dyDescent="0.25">
      <c r="A161" s="38" t="s">
        <v>15</v>
      </c>
      <c r="B161" s="45">
        <v>92</v>
      </c>
      <c r="C161" s="51">
        <v>263165</v>
      </c>
      <c r="D161" s="1"/>
      <c r="E161" s="1"/>
      <c r="F161" s="1"/>
      <c r="G161" s="1"/>
      <c r="H161" s="1"/>
      <c r="I161" s="1"/>
      <c r="J161" s="1"/>
      <c r="K161" s="1"/>
    </row>
    <row r="162" spans="1:11" customFormat="1" ht="13.5" thickBot="1" x14ac:dyDescent="0.25">
      <c r="A162" s="38" t="s">
        <v>5</v>
      </c>
      <c r="B162" s="45">
        <v>117</v>
      </c>
      <c r="C162" s="51">
        <v>461640</v>
      </c>
      <c r="D162" s="1"/>
      <c r="E162" s="1"/>
      <c r="F162" s="1"/>
      <c r="G162" s="1"/>
      <c r="H162" s="1"/>
      <c r="I162" s="1"/>
      <c r="J162" s="1"/>
      <c r="K162" s="1"/>
    </row>
    <row r="163" spans="1:11" customFormat="1" ht="13.5" thickBot="1" x14ac:dyDescent="0.25">
      <c r="A163" s="38" t="s">
        <v>11</v>
      </c>
      <c r="B163" s="45">
        <v>5932</v>
      </c>
      <c r="C163" s="51">
        <v>7229200</v>
      </c>
      <c r="D163" s="1"/>
      <c r="E163" s="1"/>
      <c r="F163" s="1"/>
      <c r="G163" s="1"/>
      <c r="H163" s="1"/>
      <c r="I163" s="1"/>
      <c r="J163" s="1"/>
      <c r="K163" s="1"/>
    </row>
    <row r="164" spans="1:11" customFormat="1" ht="13.5" thickBot="1" x14ac:dyDescent="0.25">
      <c r="A164" s="38" t="s">
        <v>10</v>
      </c>
      <c r="B164" s="45">
        <v>5709</v>
      </c>
      <c r="C164" s="51">
        <v>8562404</v>
      </c>
      <c r="D164" s="1"/>
      <c r="E164" s="1"/>
      <c r="F164" s="1"/>
      <c r="G164" s="1"/>
      <c r="H164" s="1"/>
      <c r="I164" s="1"/>
      <c r="J164" s="1"/>
      <c r="K164" s="1"/>
    </row>
    <row r="165" spans="1:11" customFormat="1" ht="13.5" thickBot="1" x14ac:dyDescent="0.25">
      <c r="A165" s="38" t="s">
        <v>9</v>
      </c>
      <c r="B165" s="45">
        <v>1413</v>
      </c>
      <c r="C165" s="51">
        <v>2892340</v>
      </c>
      <c r="D165" s="1"/>
      <c r="E165" s="1"/>
      <c r="F165" s="1"/>
      <c r="G165" s="1"/>
      <c r="H165" s="1"/>
      <c r="I165" s="1"/>
      <c r="J165" s="1"/>
      <c r="K165" s="1"/>
    </row>
    <row r="166" spans="1:11" customFormat="1" ht="13.5" thickBot="1" x14ac:dyDescent="0.25">
      <c r="A166" s="38" t="s">
        <v>17</v>
      </c>
      <c r="B166" s="45">
        <v>776</v>
      </c>
      <c r="C166" s="51">
        <v>569483</v>
      </c>
      <c r="D166" s="1"/>
      <c r="E166" s="1"/>
      <c r="F166" s="1"/>
      <c r="G166" s="1"/>
      <c r="H166" s="1"/>
      <c r="I166" s="1"/>
      <c r="J166" s="1"/>
      <c r="K166" s="1"/>
    </row>
    <row r="167" spans="1:11" customFormat="1" ht="13.5" thickBot="1" x14ac:dyDescent="0.25">
      <c r="A167" s="38" t="s">
        <v>18</v>
      </c>
      <c r="B167" s="45"/>
      <c r="C167" s="51"/>
      <c r="D167" s="1"/>
      <c r="E167" s="1"/>
      <c r="F167" s="1"/>
      <c r="G167" s="1"/>
      <c r="H167" s="1"/>
      <c r="I167" s="1"/>
      <c r="J167" s="1"/>
      <c r="K167" s="1"/>
    </row>
    <row r="168" spans="1:11" customFormat="1" ht="13.5" thickBot="1" x14ac:dyDescent="0.25">
      <c r="A168" s="38" t="s">
        <v>12</v>
      </c>
      <c r="B168" s="45"/>
      <c r="C168" s="51"/>
      <c r="D168" s="1"/>
      <c r="E168" s="1"/>
      <c r="F168" s="1"/>
      <c r="G168" s="1"/>
      <c r="H168" s="1"/>
      <c r="I168" s="1"/>
      <c r="J168" s="1"/>
      <c r="K168" s="1"/>
    </row>
    <row r="169" spans="1:11" customFormat="1" ht="13.5" thickBot="1" x14ac:dyDescent="0.25">
      <c r="A169" s="38" t="s">
        <v>13</v>
      </c>
      <c r="B169" s="45"/>
      <c r="C169" s="51"/>
      <c r="D169" s="1"/>
      <c r="E169" s="1"/>
      <c r="F169" s="1"/>
      <c r="G169" s="1"/>
      <c r="H169" s="1"/>
      <c r="I169" s="1"/>
      <c r="J169" s="1"/>
      <c r="K169" s="1"/>
    </row>
    <row r="170" spans="1:11" customFormat="1" ht="13.5" thickBot="1" x14ac:dyDescent="0.25">
      <c r="A170" s="38" t="s">
        <v>4</v>
      </c>
      <c r="B170" s="45">
        <v>458</v>
      </c>
      <c r="C170" s="51">
        <v>2646679</v>
      </c>
      <c r="D170" s="1"/>
      <c r="E170" s="1"/>
      <c r="F170" s="1"/>
      <c r="G170" s="1"/>
      <c r="H170" s="1"/>
      <c r="I170" s="1"/>
      <c r="J170" s="1"/>
      <c r="K170" s="1"/>
    </row>
    <row r="171" spans="1:11" customFormat="1" ht="13.5" thickBot="1" x14ac:dyDescent="0.25">
      <c r="A171" s="38" t="s">
        <v>19</v>
      </c>
      <c r="B171" s="45">
        <v>2006</v>
      </c>
      <c r="C171" s="51">
        <v>366689</v>
      </c>
      <c r="D171" s="1"/>
      <c r="E171" s="1"/>
      <c r="F171" s="1"/>
      <c r="G171" s="1"/>
      <c r="H171" s="1"/>
      <c r="I171" s="1"/>
      <c r="J171" s="1"/>
      <c r="K171" s="1"/>
    </row>
    <row r="172" spans="1:11" customFormat="1" ht="13.5" thickBot="1" x14ac:dyDescent="0.25">
      <c r="A172" s="38" t="s">
        <v>7</v>
      </c>
      <c r="B172" s="45">
        <v>230</v>
      </c>
      <c r="C172" s="51">
        <v>503388</v>
      </c>
      <c r="D172" s="1"/>
      <c r="E172" s="1"/>
      <c r="F172" s="1"/>
      <c r="G172" s="1"/>
      <c r="H172" s="1"/>
      <c r="I172" s="1"/>
      <c r="J172" s="1"/>
      <c r="K172" s="1"/>
    </row>
    <row r="173" spans="1:11" customFormat="1" ht="13.5" thickBot="1" x14ac:dyDescent="0.25">
      <c r="A173" s="38" t="s">
        <v>6</v>
      </c>
      <c r="B173" s="45">
        <v>16</v>
      </c>
      <c r="C173" s="51">
        <v>190008</v>
      </c>
      <c r="D173" s="1"/>
      <c r="E173" s="1"/>
      <c r="F173" s="1"/>
      <c r="G173" s="1"/>
      <c r="H173" s="1"/>
      <c r="I173" s="1"/>
      <c r="J173" s="1"/>
      <c r="K173" s="1"/>
    </row>
    <row r="174" spans="1:11" customFormat="1" ht="13.5" thickBot="1" x14ac:dyDescent="0.25">
      <c r="A174" s="38" t="s">
        <v>20</v>
      </c>
      <c r="B174" s="45"/>
      <c r="C174" s="51"/>
      <c r="D174" s="1"/>
      <c r="E174" s="1"/>
      <c r="F174" s="1"/>
      <c r="G174" s="1"/>
      <c r="H174" s="1"/>
      <c r="I174" s="1"/>
      <c r="J174" s="1"/>
      <c r="K174" s="1"/>
    </row>
    <row r="175" spans="1:11" customFormat="1" ht="13.5" thickBot="1" x14ac:dyDescent="0.25">
      <c r="A175" s="38" t="s">
        <v>21</v>
      </c>
      <c r="B175" s="45">
        <v>1304</v>
      </c>
      <c r="C175" s="51">
        <v>739929</v>
      </c>
      <c r="D175" s="1"/>
      <c r="E175" s="1"/>
      <c r="F175" s="1"/>
      <c r="G175" s="1"/>
      <c r="H175" s="1"/>
      <c r="I175" s="1"/>
      <c r="J175" s="1"/>
      <c r="K175" s="1"/>
    </row>
    <row r="176" spans="1:11" customFormat="1" ht="13.5" thickBot="1" x14ac:dyDescent="0.25">
      <c r="A176" s="38"/>
      <c r="B176" s="45"/>
      <c r="C176" s="51"/>
      <c r="D176" s="1"/>
      <c r="E176" s="1"/>
      <c r="F176" s="1"/>
      <c r="G176" s="1"/>
      <c r="H176" s="1"/>
      <c r="I176" s="1"/>
      <c r="J176" s="1"/>
      <c r="K176" s="1"/>
    </row>
    <row r="177" spans="1:11" customFormat="1" x14ac:dyDescent="0.2">
      <c r="A177" s="33" t="s">
        <v>3</v>
      </c>
      <c r="B177" s="34">
        <v>25541</v>
      </c>
      <c r="C177" s="46">
        <v>31453495</v>
      </c>
      <c r="D177" s="1"/>
      <c r="E177" s="1"/>
      <c r="F177" s="1"/>
      <c r="G177" s="1"/>
      <c r="H177" s="1"/>
      <c r="I177" s="1"/>
      <c r="J177" s="1"/>
      <c r="K177" s="1"/>
    </row>
  </sheetData>
  <mergeCells count="20">
    <mergeCell ref="F39:F40"/>
    <mergeCell ref="A7:A8"/>
    <mergeCell ref="B7:C7"/>
    <mergeCell ref="A14:A15"/>
    <mergeCell ref="B14:B15"/>
    <mergeCell ref="E39:E40"/>
    <mergeCell ref="D39:D40"/>
    <mergeCell ref="A39:A40"/>
    <mergeCell ref="B39:B40"/>
    <mergeCell ref="D101:D102"/>
    <mergeCell ref="A157:A158"/>
    <mergeCell ref="B157:B158"/>
    <mergeCell ref="C157:C158"/>
    <mergeCell ref="A101:A102"/>
    <mergeCell ref="A120:C120"/>
    <mergeCell ref="C77:C78"/>
    <mergeCell ref="D77:D78"/>
    <mergeCell ref="A77:A78"/>
    <mergeCell ref="B77:B78"/>
    <mergeCell ref="C39:C40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48" orientation="portrait" horizontalDpi="300" verticalDpi="300" r:id="rId1"/>
  <headerFooter alignWithMargins="0">
    <oddFooter>&amp;A</oddFooter>
  </headerFooter>
  <rowBreaks count="3" manualBreakCount="3">
    <brk id="35" max="10" man="1"/>
    <brk id="98" max="10" man="1"/>
    <brk id="13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view="pageBreakPreview" zoomScale="106" zoomScaleNormal="75" zoomScaleSheetLayoutView="106" workbookViewId="0">
      <selection activeCell="F9" sqref="F9"/>
    </sheetView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363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205</v>
      </c>
    </row>
    <row r="4" spans="1:15" x14ac:dyDescent="0.2">
      <c r="E4" s="1"/>
      <c r="F4" s="1"/>
      <c r="G4" s="1"/>
      <c r="H4" s="1"/>
    </row>
    <row r="5" spans="1:15" s="58" customFormat="1" ht="15" x14ac:dyDescent="0.25">
      <c r="A5" s="87" t="s">
        <v>178</v>
      </c>
      <c r="B5" s="87"/>
      <c r="C5" s="87"/>
      <c r="D5" s="87"/>
      <c r="E5" s="1"/>
      <c r="F5" s="1"/>
      <c r="G5" s="1"/>
      <c r="H5" s="1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1079480</v>
      </c>
      <c r="C9" s="32">
        <v>734070</v>
      </c>
      <c r="D9" s="19"/>
    </row>
    <row r="10" spans="1:15" s="1" customFormat="1" ht="12.75" customHeight="1" thickBot="1" x14ac:dyDescent="0.25">
      <c r="A10" s="30" t="s">
        <v>36</v>
      </c>
      <c r="B10" s="31">
        <v>20479911.370166924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2" spans="1:15" x14ac:dyDescent="0.2">
      <c r="A12" s="4" t="s">
        <v>206</v>
      </c>
    </row>
    <row r="14" spans="1:15" ht="12.75" customHeight="1" x14ac:dyDescent="0.2">
      <c r="A14" s="78" t="s">
        <v>192</v>
      </c>
      <c r="B14" s="78" t="s">
        <v>37</v>
      </c>
    </row>
    <row r="15" spans="1:15" x14ac:dyDescent="0.2">
      <c r="A15" s="78" t="s">
        <v>38</v>
      </c>
      <c r="B15" s="78"/>
    </row>
    <row r="16" spans="1:15" ht="13.5" thickBot="1" x14ac:dyDescent="0.25">
      <c r="A16" s="30" t="s">
        <v>50</v>
      </c>
      <c r="B16" s="36">
        <v>289874</v>
      </c>
    </row>
    <row r="17" spans="1:2" ht="13.5" thickBot="1" x14ac:dyDescent="0.25">
      <c r="A17" s="30" t="s">
        <v>179</v>
      </c>
      <c r="B17" s="36">
        <v>7316</v>
      </c>
    </row>
    <row r="18" spans="1:2" ht="13.5" thickBot="1" x14ac:dyDescent="0.25">
      <c r="A18" s="30" t="s">
        <v>51</v>
      </c>
      <c r="B18" s="36">
        <v>15070</v>
      </c>
    </row>
    <row r="19" spans="1:2" ht="13.5" thickBot="1" x14ac:dyDescent="0.25">
      <c r="A19" s="30" t="s">
        <v>40</v>
      </c>
      <c r="B19" s="36">
        <v>7075</v>
      </c>
    </row>
    <row r="20" spans="1:2" ht="13.5" thickBot="1" x14ac:dyDescent="0.25">
      <c r="A20" s="30" t="s">
        <v>46</v>
      </c>
      <c r="B20" s="36">
        <v>161994</v>
      </c>
    </row>
    <row r="21" spans="1:2" ht="13.5" thickBot="1" x14ac:dyDescent="0.25">
      <c r="A21" s="30" t="s">
        <v>45</v>
      </c>
      <c r="B21" s="36">
        <v>124198</v>
      </c>
    </row>
    <row r="22" spans="1:2" ht="13.5" thickBot="1" x14ac:dyDescent="0.25">
      <c r="A22" s="30" t="s">
        <v>44</v>
      </c>
      <c r="B22" s="36">
        <v>74476</v>
      </c>
    </row>
    <row r="23" spans="1:2" ht="13.5" thickBot="1" x14ac:dyDescent="0.25">
      <c r="A23" s="30" t="s">
        <v>188</v>
      </c>
      <c r="B23" s="36">
        <v>14088</v>
      </c>
    </row>
    <row r="24" spans="1:2" ht="23.25" thickBot="1" x14ac:dyDescent="0.25">
      <c r="A24" s="30" t="s">
        <v>196</v>
      </c>
      <c r="B24" s="36">
        <v>25631</v>
      </c>
    </row>
    <row r="25" spans="1:2" ht="13.5" thickBot="1" x14ac:dyDescent="0.25">
      <c r="A25" s="30" t="s">
        <v>189</v>
      </c>
      <c r="B25" s="36">
        <v>61518</v>
      </c>
    </row>
    <row r="26" spans="1:2" ht="13.5" thickBot="1" x14ac:dyDescent="0.25">
      <c r="A26" s="30" t="s">
        <v>49</v>
      </c>
      <c r="B26" s="36"/>
    </row>
    <row r="27" spans="1:2" ht="13.5" thickBot="1" x14ac:dyDescent="0.25">
      <c r="A27" s="30" t="s">
        <v>190</v>
      </c>
      <c r="B27" s="36">
        <v>53535</v>
      </c>
    </row>
    <row r="28" spans="1:2" ht="13.5" thickBot="1" x14ac:dyDescent="0.25">
      <c r="A28" s="30" t="s">
        <v>187</v>
      </c>
      <c r="B28" s="36">
        <v>12264</v>
      </c>
    </row>
    <row r="29" spans="1:2" ht="13.5" thickBot="1" x14ac:dyDescent="0.25">
      <c r="A29" s="30" t="s">
        <v>42</v>
      </c>
      <c r="B29" s="36">
        <v>10040</v>
      </c>
    </row>
    <row r="30" spans="1:2" ht="13.5" thickBot="1" x14ac:dyDescent="0.25">
      <c r="A30" s="30" t="s">
        <v>41</v>
      </c>
      <c r="B30" s="36">
        <v>24954</v>
      </c>
    </row>
    <row r="31" spans="1:2" ht="13.5" thickBot="1" x14ac:dyDescent="0.25">
      <c r="A31" s="30" t="s">
        <v>39</v>
      </c>
      <c r="B31" s="36"/>
    </row>
    <row r="32" spans="1:2" ht="13.5" thickBot="1" x14ac:dyDescent="0.25">
      <c r="A32" s="30" t="s">
        <v>48</v>
      </c>
      <c r="B32" s="36">
        <v>17758</v>
      </c>
    </row>
    <row r="33" spans="1:11" ht="13.5" thickBot="1" x14ac:dyDescent="0.25">
      <c r="A33" s="30"/>
      <c r="B33" s="35"/>
    </row>
    <row r="34" spans="1:11" x14ac:dyDescent="0.2">
      <c r="A34" s="33" t="s">
        <v>3</v>
      </c>
      <c r="B34" s="34">
        <v>1079480</v>
      </c>
    </row>
    <row r="37" spans="1:11" s="58" customFormat="1" ht="15" x14ac:dyDescent="0.25">
      <c r="A37" s="62" t="s">
        <v>180</v>
      </c>
      <c r="B37" s="62"/>
      <c r="C37" s="62"/>
      <c r="D37" s="62"/>
      <c r="G37" s="1"/>
      <c r="H37" s="1"/>
    </row>
    <row r="38" spans="1:11" s="8" customFormat="1" ht="13.5" thickBot="1" x14ac:dyDescent="0.25">
      <c r="A38" s="14"/>
      <c r="B38" s="14"/>
      <c r="C38" s="14"/>
      <c r="D38" s="14"/>
      <c r="E38" s="14"/>
      <c r="F38" s="14"/>
    </row>
    <row r="39" spans="1:11" s="1" customFormat="1" ht="15" customHeight="1" x14ac:dyDescent="0.2">
      <c r="A39" s="78" t="s">
        <v>22</v>
      </c>
      <c r="B39" s="78" t="s">
        <v>71</v>
      </c>
      <c r="C39" s="78" t="s">
        <v>199</v>
      </c>
      <c r="D39" s="78" t="s">
        <v>200</v>
      </c>
      <c r="E39" s="78" t="s">
        <v>72</v>
      </c>
      <c r="F39" s="78" t="s">
        <v>73</v>
      </c>
    </row>
    <row r="40" spans="1:11" s="1" customFormat="1" ht="25.9" customHeight="1" x14ac:dyDescent="0.2">
      <c r="A40" s="78"/>
      <c r="B40" s="78"/>
      <c r="C40" s="78"/>
      <c r="D40" s="78"/>
      <c r="E40" s="78"/>
      <c r="F40" s="78"/>
    </row>
    <row r="41" spans="1:11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</row>
    <row r="42" spans="1:11" s="1" customFormat="1" ht="13.5" thickBot="1" x14ac:dyDescent="0.25">
      <c r="A42" s="38" t="s">
        <v>80</v>
      </c>
      <c r="B42" s="45">
        <v>777</v>
      </c>
      <c r="C42" s="45"/>
      <c r="D42" s="45"/>
      <c r="E42" s="45"/>
      <c r="F42" s="45"/>
      <c r="G42" s="2"/>
    </row>
    <row r="43" spans="1:11" s="1" customFormat="1" ht="13.5" thickBot="1" x14ac:dyDescent="0.25">
      <c r="A43" s="38" t="s">
        <v>111</v>
      </c>
      <c r="B43" s="45">
        <v>3017</v>
      </c>
      <c r="C43" s="45">
        <v>150850</v>
      </c>
      <c r="D43" s="45">
        <v>50</v>
      </c>
      <c r="E43" s="45">
        <v>150850</v>
      </c>
      <c r="F43" s="45">
        <v>50</v>
      </c>
      <c r="G43" s="2"/>
      <c r="H43" s="23"/>
      <c r="I43" s="23"/>
      <c r="J43" s="23"/>
      <c r="K43" s="23"/>
    </row>
    <row r="44" spans="1:11" s="1" customFormat="1" ht="13.5" thickBot="1" x14ac:dyDescent="0.25">
      <c r="A44" s="38" t="s">
        <v>101</v>
      </c>
      <c r="B44" s="45">
        <v>104694</v>
      </c>
      <c r="C44" s="45">
        <v>8375520</v>
      </c>
      <c r="D44" s="45">
        <v>80</v>
      </c>
      <c r="E44" s="45">
        <v>16391887.289999999</v>
      </c>
      <c r="F44" s="45">
        <v>156.57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76</v>
      </c>
      <c r="B45" s="45">
        <v>16355</v>
      </c>
      <c r="C45" s="45">
        <v>343455</v>
      </c>
      <c r="D45" s="45">
        <v>21</v>
      </c>
      <c r="E45" s="45">
        <v>654200</v>
      </c>
      <c r="F45" s="45">
        <v>40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78</v>
      </c>
      <c r="B46" s="45">
        <v>11234</v>
      </c>
      <c r="C46" s="45">
        <v>617870</v>
      </c>
      <c r="D46" s="45">
        <v>55</v>
      </c>
      <c r="E46" s="45">
        <v>988592</v>
      </c>
      <c r="F46" s="45">
        <v>88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104</v>
      </c>
      <c r="B47" s="45">
        <v>161601</v>
      </c>
      <c r="C47" s="45">
        <v>9696060</v>
      </c>
      <c r="D47" s="45">
        <v>60</v>
      </c>
      <c r="E47" s="45">
        <v>9976615.8399999999</v>
      </c>
      <c r="F47" s="45">
        <v>61.74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169</v>
      </c>
      <c r="B48" s="45">
        <v>65</v>
      </c>
      <c r="C48" s="45"/>
      <c r="D48" s="45"/>
      <c r="E48" s="45"/>
      <c r="F48" s="45"/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81</v>
      </c>
      <c r="B49" s="45">
        <v>8089</v>
      </c>
      <c r="C49" s="45">
        <v>297602.51</v>
      </c>
      <c r="D49" s="45">
        <v>36.79</v>
      </c>
      <c r="E49" s="45">
        <v>148801.25</v>
      </c>
      <c r="F49" s="45">
        <v>18.399999999999999</v>
      </c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79</v>
      </c>
      <c r="B50" s="45">
        <v>1067</v>
      </c>
      <c r="C50" s="45">
        <v>32010</v>
      </c>
      <c r="D50" s="45">
        <v>30</v>
      </c>
      <c r="E50" s="45"/>
      <c r="F50" s="45"/>
      <c r="G50" s="2"/>
      <c r="H50" s="23"/>
      <c r="I50" s="23"/>
      <c r="J50" s="23"/>
      <c r="K50" s="23"/>
    </row>
    <row r="51" spans="1:11" s="1" customFormat="1" ht="13.5" thickBot="1" x14ac:dyDescent="0.25">
      <c r="A51" s="38" t="s">
        <v>84</v>
      </c>
      <c r="B51" s="45">
        <v>6563</v>
      </c>
      <c r="C51" s="45"/>
      <c r="D51" s="45"/>
      <c r="E51" s="45"/>
      <c r="F51" s="45"/>
      <c r="G51" s="2"/>
      <c r="H51" s="23"/>
      <c r="I51" s="23"/>
      <c r="J51" s="23"/>
      <c r="K51" s="23"/>
    </row>
    <row r="52" spans="1:11" s="1" customFormat="1" ht="13.5" thickBot="1" x14ac:dyDescent="0.25">
      <c r="A52" s="43" t="s">
        <v>66</v>
      </c>
      <c r="B52" s="71">
        <v>313462</v>
      </c>
      <c r="C52" s="71">
        <v>19513367.510000002</v>
      </c>
      <c r="D52" s="71">
        <v>62.25</v>
      </c>
      <c r="E52" s="71">
        <v>28310946.379999999</v>
      </c>
      <c r="F52" s="71">
        <v>90.32</v>
      </c>
      <c r="G52" s="2"/>
      <c r="H52" s="23"/>
      <c r="I52" s="23"/>
      <c r="J52" s="23"/>
      <c r="K52" s="23"/>
    </row>
    <row r="53" spans="1:11" s="1" customFormat="1" ht="13.5" thickBot="1" x14ac:dyDescent="0.25">
      <c r="A53" s="38"/>
      <c r="B53" s="45"/>
      <c r="C53" s="45"/>
      <c r="D53" s="45"/>
      <c r="E53" s="45"/>
      <c r="F53" s="45"/>
      <c r="G53" s="2"/>
      <c r="H53" s="23"/>
      <c r="I53" s="23"/>
      <c r="J53" s="23"/>
      <c r="K53" s="23"/>
    </row>
    <row r="54" spans="1:11" s="1" customFormat="1" x14ac:dyDescent="0.2">
      <c r="A54" s="37" t="s">
        <v>85</v>
      </c>
      <c r="B54" s="42"/>
      <c r="C54" s="42"/>
      <c r="D54" s="42"/>
      <c r="E54" s="42"/>
      <c r="F54" s="42"/>
      <c r="G54" s="2"/>
      <c r="H54" s="23"/>
      <c r="I54" s="23"/>
      <c r="J54" s="23"/>
      <c r="K54" s="23"/>
    </row>
    <row r="55" spans="1:11" s="1" customFormat="1" ht="13.5" thickBot="1" x14ac:dyDescent="0.25">
      <c r="A55" s="38" t="s">
        <v>103</v>
      </c>
      <c r="B55" s="45">
        <v>6327706</v>
      </c>
      <c r="C55" s="45">
        <v>6327706</v>
      </c>
      <c r="D55" s="45">
        <v>1</v>
      </c>
      <c r="E55" s="45">
        <v>9491559</v>
      </c>
      <c r="F55" s="45">
        <v>1.5</v>
      </c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105</v>
      </c>
      <c r="B56" s="45">
        <v>899780</v>
      </c>
      <c r="C56" s="45">
        <v>1799560</v>
      </c>
      <c r="D56" s="45">
        <v>2</v>
      </c>
      <c r="E56" s="45">
        <v>5422982.6100000003</v>
      </c>
      <c r="F56" s="45">
        <v>6.03</v>
      </c>
      <c r="G56" s="2"/>
      <c r="H56" s="23"/>
      <c r="I56" s="23"/>
      <c r="J56" s="23"/>
      <c r="K56" s="23"/>
    </row>
    <row r="57" spans="1:11" s="1" customFormat="1" ht="13.5" thickBot="1" x14ac:dyDescent="0.25">
      <c r="A57" s="38" t="s">
        <v>88</v>
      </c>
      <c r="B57" s="45">
        <v>142063</v>
      </c>
      <c r="C57" s="45">
        <v>852378</v>
      </c>
      <c r="D57" s="45">
        <v>6</v>
      </c>
      <c r="E57" s="45"/>
      <c r="F57" s="45"/>
      <c r="G57" s="2"/>
      <c r="H57" s="23"/>
      <c r="I57" s="23"/>
      <c r="J57" s="23"/>
      <c r="K57" s="23"/>
    </row>
    <row r="58" spans="1:11" s="1" customFormat="1" ht="13.5" thickBot="1" x14ac:dyDescent="0.25">
      <c r="A58" s="38" t="s">
        <v>84</v>
      </c>
      <c r="B58" s="45">
        <v>4927</v>
      </c>
      <c r="C58" s="45"/>
      <c r="D58" s="45"/>
      <c r="E58" s="45"/>
      <c r="F58" s="45"/>
      <c r="G58" s="2"/>
      <c r="H58" s="23"/>
      <c r="I58" s="23"/>
      <c r="J58" s="23"/>
      <c r="K58" s="23"/>
    </row>
    <row r="59" spans="1:11" s="1" customFormat="1" ht="23.25" thickBot="1" x14ac:dyDescent="0.25">
      <c r="A59" s="43" t="s">
        <v>67</v>
      </c>
      <c r="B59" s="71">
        <v>7374476</v>
      </c>
      <c r="C59" s="71">
        <v>8979644</v>
      </c>
      <c r="D59" s="71">
        <v>1.22</v>
      </c>
      <c r="E59" s="71">
        <v>14914541.609999999</v>
      </c>
      <c r="F59" s="71">
        <v>2.02</v>
      </c>
      <c r="G59" s="2"/>
      <c r="H59" s="23"/>
      <c r="I59" s="23"/>
      <c r="J59" s="23"/>
      <c r="K59" s="23"/>
    </row>
    <row r="60" spans="1:11" s="1" customFormat="1" ht="13.5" thickBot="1" x14ac:dyDescent="0.25">
      <c r="A60" s="38"/>
      <c r="B60" s="45"/>
      <c r="C60" s="45"/>
      <c r="D60" s="45"/>
      <c r="E60" s="45"/>
      <c r="F60" s="45"/>
      <c r="G60" s="2"/>
      <c r="H60" s="23"/>
      <c r="I60" s="23"/>
      <c r="J60" s="23"/>
      <c r="K60" s="23"/>
    </row>
    <row r="61" spans="1:11" s="1" customFormat="1" x14ac:dyDescent="0.2">
      <c r="A61" s="37" t="s">
        <v>89</v>
      </c>
      <c r="B61" s="42"/>
      <c r="C61" s="42"/>
      <c r="D61" s="42"/>
      <c r="E61" s="42"/>
      <c r="F61" s="42"/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91</v>
      </c>
      <c r="B62" s="45">
        <v>175361</v>
      </c>
      <c r="C62" s="45">
        <v>87680.5</v>
      </c>
      <c r="D62" s="45">
        <v>0.5</v>
      </c>
      <c r="E62" s="45">
        <v>1402888</v>
      </c>
      <c r="F62" s="45">
        <v>8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170</v>
      </c>
      <c r="B63" s="45">
        <v>8752</v>
      </c>
      <c r="C63" s="45">
        <v>1750.4</v>
      </c>
      <c r="D63" s="45">
        <v>0.2</v>
      </c>
      <c r="E63" s="45"/>
      <c r="F63" s="45"/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132</v>
      </c>
      <c r="B64" s="45">
        <v>57077</v>
      </c>
      <c r="C64" s="45">
        <v>17118.21</v>
      </c>
      <c r="D64" s="45">
        <v>0.3</v>
      </c>
      <c r="E64" s="45">
        <v>128411.02</v>
      </c>
      <c r="F64" s="45">
        <v>2.25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102</v>
      </c>
      <c r="B65" s="45">
        <v>1254310</v>
      </c>
      <c r="C65" s="45">
        <v>150517.20000000001</v>
      </c>
      <c r="D65" s="45">
        <v>0.12</v>
      </c>
      <c r="E65" s="45">
        <v>1881465</v>
      </c>
      <c r="F65" s="45">
        <v>1.5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92</v>
      </c>
      <c r="B66" s="45">
        <v>407140</v>
      </c>
      <c r="C66" s="45">
        <v>446874.4</v>
      </c>
      <c r="D66" s="45">
        <v>1.1000000000000001</v>
      </c>
      <c r="E66" s="45"/>
      <c r="F66" s="45"/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93</v>
      </c>
      <c r="B67" s="45">
        <v>238556</v>
      </c>
      <c r="C67" s="45">
        <v>21469.37</v>
      </c>
      <c r="D67" s="45">
        <v>0.09</v>
      </c>
      <c r="E67" s="45">
        <v>119275.77</v>
      </c>
      <c r="F67" s="45">
        <v>0.5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94</v>
      </c>
      <c r="B68" s="45">
        <v>159525</v>
      </c>
      <c r="C68" s="45">
        <v>191428.91</v>
      </c>
      <c r="D68" s="45">
        <v>1.2</v>
      </c>
      <c r="E68" s="45">
        <v>358930.91</v>
      </c>
      <c r="F68" s="45">
        <v>2.25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90</v>
      </c>
      <c r="B69" s="45">
        <v>1733354</v>
      </c>
      <c r="C69" s="45">
        <v>1024865.89</v>
      </c>
      <c r="D69" s="45">
        <v>0.59</v>
      </c>
      <c r="E69" s="45">
        <v>2600031</v>
      </c>
      <c r="F69" s="45">
        <v>1.5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107</v>
      </c>
      <c r="B70" s="45">
        <v>2957649</v>
      </c>
      <c r="C70" s="45">
        <v>1405810.29</v>
      </c>
      <c r="D70" s="45">
        <v>0.48</v>
      </c>
      <c r="E70" s="45">
        <v>5984043.7999999998</v>
      </c>
      <c r="F70" s="45">
        <v>2.02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171</v>
      </c>
      <c r="B71" s="45">
        <v>630143</v>
      </c>
      <c r="C71" s="45">
        <v>126028.6</v>
      </c>
      <c r="D71" s="45">
        <v>0.2</v>
      </c>
      <c r="E71" s="45">
        <v>630143</v>
      </c>
      <c r="F71" s="45">
        <v>1</v>
      </c>
      <c r="G71" s="2"/>
      <c r="H71" s="23"/>
      <c r="I71" s="23"/>
      <c r="J71" s="23"/>
      <c r="K71" s="23"/>
    </row>
    <row r="72" spans="1:11" s="1" customFormat="1" ht="13.5" thickBot="1" x14ac:dyDescent="0.25">
      <c r="A72" s="38" t="s">
        <v>96</v>
      </c>
      <c r="B72" s="45">
        <v>4762502</v>
      </c>
      <c r="C72" s="45">
        <v>476249.14</v>
      </c>
      <c r="D72" s="45">
        <v>0.1</v>
      </c>
      <c r="E72" s="45">
        <v>1295112.3400000001</v>
      </c>
      <c r="F72" s="45">
        <v>0.27</v>
      </c>
      <c r="G72" s="2"/>
      <c r="H72" s="23"/>
      <c r="I72" s="23"/>
      <c r="J72" s="23"/>
      <c r="K72" s="23"/>
    </row>
    <row r="73" spans="1:11" s="1" customFormat="1" ht="13.5" thickBot="1" x14ac:dyDescent="0.25">
      <c r="A73" s="38" t="s">
        <v>84</v>
      </c>
      <c r="B73" s="45">
        <v>485638</v>
      </c>
      <c r="C73" s="45"/>
      <c r="D73" s="45"/>
      <c r="E73" s="45"/>
      <c r="F73" s="45"/>
      <c r="G73" s="2"/>
      <c r="H73" s="23"/>
      <c r="I73" s="23"/>
      <c r="J73" s="23"/>
      <c r="K73" s="23"/>
    </row>
    <row r="74" spans="1:11" s="1" customFormat="1" ht="13.5" thickBot="1" x14ac:dyDescent="0.25">
      <c r="A74" s="43" t="s">
        <v>68</v>
      </c>
      <c r="B74" s="71">
        <v>12870007</v>
      </c>
      <c r="C74" s="71">
        <v>3949792.92</v>
      </c>
      <c r="D74" s="71">
        <v>0.32</v>
      </c>
      <c r="E74" s="71">
        <v>14400300.83</v>
      </c>
      <c r="F74" s="71">
        <v>1.2</v>
      </c>
      <c r="G74" s="2"/>
      <c r="H74" s="23"/>
      <c r="I74" s="23"/>
      <c r="J74" s="23"/>
      <c r="K74" s="23"/>
    </row>
    <row r="75" spans="1:11" s="1" customFormat="1" x14ac:dyDescent="0.2">
      <c r="A75" s="33" t="s">
        <v>2</v>
      </c>
      <c r="B75" s="34">
        <v>20557945</v>
      </c>
      <c r="C75" s="46">
        <v>32442804.420000002</v>
      </c>
      <c r="D75" s="34"/>
      <c r="E75" s="46">
        <v>57625788.829999998</v>
      </c>
      <c r="F75" s="34"/>
      <c r="G75" s="2"/>
      <c r="H75" s="23"/>
      <c r="I75" s="23"/>
      <c r="J75" s="23"/>
      <c r="K75" s="23"/>
    </row>
    <row r="77" spans="1:11" s="1" customFormat="1" ht="15" customHeight="1" x14ac:dyDescent="0.2">
      <c r="A77" s="78" t="s">
        <v>192</v>
      </c>
      <c r="B77" s="78" t="s">
        <v>66</v>
      </c>
      <c r="C77" s="78" t="s">
        <v>67</v>
      </c>
      <c r="D77" s="78" t="s">
        <v>68</v>
      </c>
    </row>
    <row r="78" spans="1:11" s="1" customFormat="1" ht="25.9" customHeight="1" x14ac:dyDescent="0.2">
      <c r="A78" s="78"/>
      <c r="B78" s="78"/>
      <c r="C78" s="78"/>
      <c r="D78" s="78"/>
    </row>
    <row r="79" spans="1:11" s="1" customFormat="1" ht="13.15" customHeight="1" thickBot="1" x14ac:dyDescent="0.25">
      <c r="A79" s="38" t="s">
        <v>50</v>
      </c>
      <c r="B79" s="45">
        <v>96193</v>
      </c>
      <c r="C79" s="45">
        <v>1781171</v>
      </c>
      <c r="D79" s="45">
        <v>3564576</v>
      </c>
    </row>
    <row r="80" spans="1:11" s="1" customFormat="1" ht="13.5" thickBot="1" x14ac:dyDescent="0.25">
      <c r="A80" s="38" t="s">
        <v>179</v>
      </c>
      <c r="B80" s="45">
        <v>8637</v>
      </c>
      <c r="C80" s="45">
        <v>46445</v>
      </c>
      <c r="D80" s="45">
        <v>240956</v>
      </c>
    </row>
    <row r="81" spans="1:4" s="1" customFormat="1" ht="13.5" thickBot="1" x14ac:dyDescent="0.25">
      <c r="A81" s="38" t="s">
        <v>51</v>
      </c>
      <c r="B81" s="45">
        <v>97</v>
      </c>
      <c r="C81" s="45">
        <v>27555</v>
      </c>
      <c r="D81" s="45">
        <v>52800</v>
      </c>
    </row>
    <row r="82" spans="1:4" s="1" customFormat="1" ht="13.5" thickBot="1" x14ac:dyDescent="0.25">
      <c r="A82" s="38" t="s">
        <v>40</v>
      </c>
      <c r="B82" s="45">
        <v>2971</v>
      </c>
      <c r="C82" s="45">
        <v>1002</v>
      </c>
      <c r="D82" s="45"/>
    </row>
    <row r="83" spans="1:4" s="1" customFormat="1" ht="13.5" thickBot="1" x14ac:dyDescent="0.25">
      <c r="A83" s="38" t="s">
        <v>46</v>
      </c>
      <c r="B83" s="45">
        <v>88104</v>
      </c>
      <c r="C83" s="45">
        <v>3092538</v>
      </c>
      <c r="D83" s="45">
        <v>3140333</v>
      </c>
    </row>
    <row r="84" spans="1:4" s="1" customFormat="1" ht="13.5" thickBot="1" x14ac:dyDescent="0.25">
      <c r="A84" s="38" t="s">
        <v>45</v>
      </c>
      <c r="B84" s="45">
        <v>41659</v>
      </c>
      <c r="C84" s="45">
        <v>429268</v>
      </c>
      <c r="D84" s="45">
        <v>1273317</v>
      </c>
    </row>
    <row r="85" spans="1:4" s="1" customFormat="1" ht="13.5" thickBot="1" x14ac:dyDescent="0.25">
      <c r="A85" s="38" t="s">
        <v>44</v>
      </c>
      <c r="B85" s="45">
        <v>31501</v>
      </c>
      <c r="C85" s="45">
        <v>218667</v>
      </c>
      <c r="D85" s="45">
        <v>1385673</v>
      </c>
    </row>
    <row r="86" spans="1:4" s="1" customFormat="1" ht="13.5" thickBot="1" x14ac:dyDescent="0.25">
      <c r="A86" s="38" t="s">
        <v>188</v>
      </c>
      <c r="B86" s="45">
        <v>6081</v>
      </c>
      <c r="C86" s="45">
        <v>627098</v>
      </c>
      <c r="D86" s="45">
        <v>451050</v>
      </c>
    </row>
    <row r="87" spans="1:4" s="1" customFormat="1" ht="23.25" thickBot="1" x14ac:dyDescent="0.25">
      <c r="A87" s="38" t="s">
        <v>195</v>
      </c>
      <c r="B87" s="45">
        <v>4208</v>
      </c>
      <c r="C87" s="45">
        <v>198362</v>
      </c>
      <c r="D87" s="45">
        <v>268804</v>
      </c>
    </row>
    <row r="88" spans="1:4" s="1" customFormat="1" ht="13.5" thickBot="1" x14ac:dyDescent="0.25">
      <c r="A88" s="38" t="s">
        <v>47</v>
      </c>
      <c r="B88" s="45">
        <v>18556</v>
      </c>
      <c r="C88" s="45">
        <v>560701</v>
      </c>
      <c r="D88" s="45">
        <v>1336839</v>
      </c>
    </row>
    <row r="89" spans="1:4" s="1" customFormat="1" ht="13.5" thickBot="1" x14ac:dyDescent="0.25">
      <c r="A89" s="38" t="s">
        <v>49</v>
      </c>
      <c r="B89" s="45"/>
      <c r="C89" s="45"/>
      <c r="D89" s="45"/>
    </row>
    <row r="90" spans="1:4" s="1" customFormat="1" ht="13.5" thickBot="1" x14ac:dyDescent="0.25">
      <c r="A90" s="38" t="s">
        <v>38</v>
      </c>
      <c r="B90" s="45"/>
      <c r="C90" s="45"/>
      <c r="D90" s="45"/>
    </row>
    <row r="91" spans="1:4" s="1" customFormat="1" ht="13.5" thickBot="1" x14ac:dyDescent="0.25">
      <c r="A91" s="38" t="s">
        <v>187</v>
      </c>
      <c r="B91" s="45">
        <v>4543</v>
      </c>
      <c r="C91" s="45">
        <v>248000</v>
      </c>
      <c r="D91" s="45">
        <v>852000</v>
      </c>
    </row>
    <row r="92" spans="1:4" s="1" customFormat="1" ht="13.5" thickBot="1" x14ac:dyDescent="0.25">
      <c r="A92" s="38" t="s">
        <v>42</v>
      </c>
      <c r="B92" s="45">
        <v>5735</v>
      </c>
      <c r="C92" s="45">
        <v>138377</v>
      </c>
      <c r="D92" s="45">
        <v>176867</v>
      </c>
    </row>
    <row r="93" spans="1:4" s="1" customFormat="1" ht="13.5" thickBot="1" x14ac:dyDescent="0.25">
      <c r="A93" s="38" t="s">
        <v>41</v>
      </c>
      <c r="B93" s="45">
        <v>3243</v>
      </c>
      <c r="C93" s="45">
        <v>5292</v>
      </c>
      <c r="D93" s="45">
        <v>126792</v>
      </c>
    </row>
    <row r="94" spans="1:4" s="1" customFormat="1" ht="13.5" thickBot="1" x14ac:dyDescent="0.25">
      <c r="A94" s="38" t="s">
        <v>39</v>
      </c>
      <c r="B94" s="45"/>
      <c r="C94" s="45"/>
      <c r="D94" s="45"/>
    </row>
    <row r="95" spans="1:4" s="1" customFormat="1" ht="13.5" thickBot="1" x14ac:dyDescent="0.25">
      <c r="A95" s="38" t="s">
        <v>48</v>
      </c>
      <c r="B95" s="45">
        <v>1934</v>
      </c>
      <c r="C95" s="45"/>
      <c r="D95" s="45"/>
    </row>
    <row r="96" spans="1:4" s="1" customFormat="1" ht="13.5" thickBot="1" x14ac:dyDescent="0.25">
      <c r="A96" s="38"/>
      <c r="B96" s="45"/>
      <c r="C96" s="45"/>
      <c r="D96" s="45"/>
    </row>
    <row r="97" spans="1:11" s="1" customFormat="1" x14ac:dyDescent="0.2">
      <c r="A97" s="33" t="s">
        <v>3</v>
      </c>
      <c r="B97" s="34">
        <v>313462</v>
      </c>
      <c r="C97" s="46">
        <v>7374476</v>
      </c>
      <c r="D97" s="34">
        <v>12870007</v>
      </c>
    </row>
    <row r="98" spans="1:11" x14ac:dyDescent="0.2">
      <c r="H98" s="1"/>
      <c r="I98" s="1"/>
      <c r="J98"/>
      <c r="K98"/>
    </row>
    <row r="99" spans="1:11" s="58" customFormat="1" ht="15" x14ac:dyDescent="0.25">
      <c r="A99" s="87" t="s">
        <v>183</v>
      </c>
      <c r="B99" s="87"/>
      <c r="C99" s="87"/>
      <c r="D99" s="87"/>
      <c r="E99" s="1"/>
      <c r="F99" s="1"/>
      <c r="G99" s="1"/>
      <c r="H99" s="1"/>
      <c r="I99" s="1"/>
    </row>
    <row r="100" spans="1:11" customFormat="1" ht="13.5" thickBo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11" customFormat="1" ht="23.25" thickBot="1" x14ac:dyDescent="0.25">
      <c r="A101" s="82" t="s">
        <v>22</v>
      </c>
      <c r="B101" s="44" t="s">
        <v>97</v>
      </c>
      <c r="C101" s="44" t="s">
        <v>98</v>
      </c>
      <c r="D101" s="78" t="s">
        <v>99</v>
      </c>
      <c r="E101" s="1"/>
      <c r="F101" s="1"/>
      <c r="G101" s="1"/>
      <c r="H101" s="1"/>
      <c r="I101" s="1"/>
    </row>
    <row r="102" spans="1:11" customFormat="1" x14ac:dyDescent="0.2">
      <c r="A102" s="78"/>
      <c r="B102" s="48" t="s">
        <v>100</v>
      </c>
      <c r="C102" s="49" t="s">
        <v>100</v>
      </c>
      <c r="D102" s="78"/>
      <c r="E102" s="1"/>
      <c r="F102" s="1"/>
      <c r="G102" s="1"/>
      <c r="H102" s="1"/>
      <c r="I102" s="1"/>
    </row>
    <row r="103" spans="1:11" customFormat="1" ht="13.5" customHeight="1" thickBot="1" x14ac:dyDescent="0.25">
      <c r="A103" s="38" t="s">
        <v>101</v>
      </c>
      <c r="B103" s="45">
        <v>285</v>
      </c>
      <c r="C103" s="45">
        <v>1024</v>
      </c>
      <c r="D103" s="45">
        <v>1309</v>
      </c>
      <c r="E103" s="1"/>
      <c r="F103" s="1"/>
      <c r="G103" s="1"/>
      <c r="H103" s="1"/>
      <c r="I103" s="1"/>
    </row>
    <row r="104" spans="1:11" customFormat="1" ht="13.5" thickBot="1" x14ac:dyDescent="0.25">
      <c r="A104" s="38" t="s">
        <v>78</v>
      </c>
      <c r="B104" s="45"/>
      <c r="C104" s="45">
        <v>46</v>
      </c>
      <c r="D104" s="45">
        <v>46</v>
      </c>
      <c r="E104" s="1"/>
      <c r="F104" s="1"/>
      <c r="G104" s="1"/>
      <c r="H104" s="1"/>
      <c r="I104" s="1"/>
    </row>
    <row r="105" spans="1:11" customFormat="1" ht="13.5" thickBot="1" x14ac:dyDescent="0.25">
      <c r="A105" s="38" t="s">
        <v>104</v>
      </c>
      <c r="B105" s="45"/>
      <c r="C105" s="45">
        <v>107</v>
      </c>
      <c r="D105" s="45">
        <v>107</v>
      </c>
      <c r="E105" s="1"/>
      <c r="F105" s="1"/>
      <c r="G105" s="1"/>
      <c r="H105" s="1"/>
      <c r="I105" s="1"/>
    </row>
    <row r="106" spans="1:11" customFormat="1" ht="13.5" thickBot="1" x14ac:dyDescent="0.25">
      <c r="A106" s="38" t="s">
        <v>81</v>
      </c>
      <c r="B106" s="45"/>
      <c r="C106" s="45">
        <v>15</v>
      </c>
      <c r="D106" s="45">
        <v>15</v>
      </c>
      <c r="E106" s="1"/>
      <c r="F106" s="1"/>
      <c r="G106" s="1"/>
      <c r="H106" s="1"/>
      <c r="I106" s="1"/>
    </row>
    <row r="107" spans="1:11" customFormat="1" ht="13.5" thickBot="1" x14ac:dyDescent="0.25">
      <c r="A107" s="38" t="s">
        <v>103</v>
      </c>
      <c r="B107" s="45">
        <v>29047</v>
      </c>
      <c r="C107" s="45">
        <v>135820</v>
      </c>
      <c r="D107" s="45">
        <v>164867</v>
      </c>
      <c r="E107" s="1"/>
      <c r="F107" s="1"/>
      <c r="G107" s="1"/>
      <c r="H107" s="1"/>
      <c r="I107" s="1"/>
    </row>
    <row r="108" spans="1:11" customFormat="1" ht="13.5" thickBot="1" x14ac:dyDescent="0.25">
      <c r="A108" s="38" t="s">
        <v>105</v>
      </c>
      <c r="B108" s="45">
        <v>22</v>
      </c>
      <c r="C108" s="45">
        <v>4624</v>
      </c>
      <c r="D108" s="45">
        <v>4646</v>
      </c>
      <c r="E108" s="1"/>
      <c r="F108" s="1"/>
      <c r="G108" s="1"/>
      <c r="H108" s="1"/>
      <c r="I108" s="1"/>
    </row>
    <row r="109" spans="1:11" customFormat="1" ht="13.5" thickBot="1" x14ac:dyDescent="0.25">
      <c r="A109" s="38" t="s">
        <v>91</v>
      </c>
      <c r="B109" s="45"/>
      <c r="C109" s="45">
        <v>21257</v>
      </c>
      <c r="D109" s="45">
        <v>21257</v>
      </c>
      <c r="E109" s="1"/>
      <c r="F109" s="1"/>
      <c r="G109" s="1"/>
      <c r="H109" s="1"/>
      <c r="I109" s="1"/>
    </row>
    <row r="110" spans="1:11" customFormat="1" ht="13.5" thickBot="1" x14ac:dyDescent="0.25">
      <c r="A110" s="38" t="s">
        <v>102</v>
      </c>
      <c r="B110" s="45">
        <v>6740</v>
      </c>
      <c r="C110" s="45">
        <v>132362</v>
      </c>
      <c r="D110" s="45">
        <v>139102</v>
      </c>
      <c r="E110" s="1"/>
      <c r="F110" s="1"/>
      <c r="G110" s="1"/>
      <c r="H110" s="1"/>
      <c r="I110" s="1"/>
    </row>
    <row r="111" spans="1:11" customFormat="1" ht="13.5" thickBot="1" x14ac:dyDescent="0.25">
      <c r="A111" s="38" t="s">
        <v>94</v>
      </c>
      <c r="B111" s="45">
        <v>17001</v>
      </c>
      <c r="C111" s="45">
        <v>85901</v>
      </c>
      <c r="D111" s="45">
        <v>102902</v>
      </c>
      <c r="E111" s="1"/>
      <c r="F111" s="1"/>
      <c r="G111" s="1"/>
      <c r="H111" s="1"/>
      <c r="I111" s="1"/>
    </row>
    <row r="112" spans="1:11" customFormat="1" ht="13.5" thickBot="1" x14ac:dyDescent="0.25">
      <c r="A112" s="38" t="s">
        <v>90</v>
      </c>
      <c r="B112" s="45"/>
      <c r="C112" s="45">
        <v>48499</v>
      </c>
      <c r="D112" s="45">
        <v>48499</v>
      </c>
      <c r="E112" s="1"/>
      <c r="F112" s="1"/>
      <c r="G112" s="1"/>
      <c r="H112" s="1"/>
      <c r="I112" s="1"/>
    </row>
    <row r="113" spans="1:11" customFormat="1" ht="13.5" thickBot="1" x14ac:dyDescent="0.25">
      <c r="A113" s="38" t="s">
        <v>107</v>
      </c>
      <c r="B113" s="45">
        <v>91446</v>
      </c>
      <c r="C113" s="45">
        <v>1716922</v>
      </c>
      <c r="D113" s="45">
        <v>1808368</v>
      </c>
      <c r="E113" s="1"/>
      <c r="F113" s="1"/>
      <c r="G113" s="1"/>
      <c r="H113" s="1"/>
      <c r="I113" s="1"/>
    </row>
    <row r="114" spans="1:11" customFormat="1" ht="13.5" thickBot="1" x14ac:dyDescent="0.25">
      <c r="A114" s="38" t="s">
        <v>96</v>
      </c>
      <c r="B114" s="45"/>
      <c r="C114" s="45">
        <v>157</v>
      </c>
      <c r="D114" s="45">
        <v>157</v>
      </c>
      <c r="E114" s="1"/>
      <c r="F114" s="1"/>
      <c r="G114" s="1"/>
      <c r="H114" s="1"/>
      <c r="I114" s="1"/>
    </row>
    <row r="115" spans="1:11" customFormat="1" x14ac:dyDescent="0.2">
      <c r="A115" s="33" t="s">
        <v>108</v>
      </c>
      <c r="B115" s="34">
        <v>144541</v>
      </c>
      <c r="C115" s="46">
        <v>2146734</v>
      </c>
      <c r="D115" s="34">
        <v>2291275</v>
      </c>
      <c r="E115" s="1"/>
      <c r="F115" s="1"/>
      <c r="G115" s="1"/>
      <c r="H115" s="1"/>
      <c r="I115" s="1"/>
      <c r="J115" s="4"/>
      <c r="K115" s="4"/>
    </row>
    <row r="116" spans="1:11" x14ac:dyDescent="0.2">
      <c r="A116" s="3" t="s">
        <v>181</v>
      </c>
      <c r="E116" s="1"/>
      <c r="F116" s="1"/>
      <c r="G116" s="1"/>
      <c r="H116" s="1"/>
      <c r="I116" s="1"/>
    </row>
    <row r="117" spans="1:11" x14ac:dyDescent="0.2">
      <c r="A117" s="8" t="s">
        <v>193</v>
      </c>
      <c r="E117" s="1"/>
      <c r="F117" s="1"/>
      <c r="G117" s="1"/>
      <c r="H117" s="1"/>
      <c r="I117" s="1"/>
    </row>
    <row r="118" spans="1:11" x14ac:dyDescent="0.2">
      <c r="A118" s="8" t="s">
        <v>182</v>
      </c>
      <c r="E118" s="1"/>
      <c r="F118" s="1"/>
      <c r="G118" s="1"/>
      <c r="H118" s="1"/>
      <c r="I118" s="1"/>
    </row>
    <row r="119" spans="1:11" x14ac:dyDescent="0.2">
      <c r="A119" s="8"/>
      <c r="E119" s="1"/>
      <c r="F119" s="1"/>
      <c r="G119" s="1"/>
      <c r="H119" s="1"/>
      <c r="I119" s="1"/>
    </row>
    <row r="120" spans="1:11" x14ac:dyDescent="0.2">
      <c r="E120" s="1"/>
      <c r="F120" s="1"/>
      <c r="G120" s="1"/>
      <c r="H120" s="1"/>
      <c r="I120" s="1"/>
    </row>
    <row r="121" spans="1:11" x14ac:dyDescent="0.2">
      <c r="E121" s="1"/>
      <c r="F121" s="1"/>
      <c r="G121" s="1"/>
      <c r="H121" s="1"/>
      <c r="I121" s="1"/>
      <c r="J121"/>
      <c r="K121"/>
    </row>
    <row r="122" spans="1:11" s="58" customFormat="1" ht="15" x14ac:dyDescent="0.25">
      <c r="A122" s="87" t="s">
        <v>186</v>
      </c>
      <c r="B122" s="87"/>
      <c r="C122" s="87"/>
      <c r="D122" s="87"/>
      <c r="E122" s="1"/>
      <c r="F122" s="1"/>
      <c r="G122" s="1"/>
      <c r="H122" s="1"/>
      <c r="I122" s="1"/>
    </row>
    <row r="123" spans="1:11" customFormat="1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11" customFormat="1" x14ac:dyDescent="0.2">
      <c r="A124" s="44" t="s">
        <v>22</v>
      </c>
      <c r="B124" s="44" t="s">
        <v>110</v>
      </c>
      <c r="C124" s="1"/>
      <c r="D124" s="1"/>
      <c r="E124" s="1"/>
      <c r="F124" s="1"/>
      <c r="G124" s="1"/>
      <c r="H124" s="1"/>
      <c r="I124" s="1"/>
    </row>
    <row r="125" spans="1:11" customFormat="1" ht="13.5" thickBot="1" x14ac:dyDescent="0.25">
      <c r="A125" s="38" t="s">
        <v>101</v>
      </c>
      <c r="B125" s="45">
        <v>1954</v>
      </c>
      <c r="C125" s="1"/>
      <c r="D125" s="1"/>
      <c r="E125" s="1"/>
      <c r="F125" s="1"/>
      <c r="G125" s="1"/>
      <c r="H125" s="1"/>
      <c r="I125" s="1"/>
    </row>
    <row r="126" spans="1:11" customFormat="1" ht="13.5" thickBot="1" x14ac:dyDescent="0.25">
      <c r="A126" s="38" t="s">
        <v>76</v>
      </c>
      <c r="B126" s="45">
        <v>97</v>
      </c>
      <c r="C126" s="1"/>
      <c r="D126" s="1"/>
      <c r="E126" s="1"/>
      <c r="F126" s="1"/>
      <c r="G126" s="1"/>
      <c r="H126" s="1"/>
      <c r="I126" s="1"/>
    </row>
    <row r="127" spans="1:11" customFormat="1" ht="13.5" thickBot="1" x14ac:dyDescent="0.25">
      <c r="A127" s="38" t="s">
        <v>78</v>
      </c>
      <c r="B127" s="45">
        <v>147</v>
      </c>
      <c r="C127" s="1"/>
      <c r="D127" s="1"/>
      <c r="E127" s="1"/>
      <c r="F127" s="1"/>
      <c r="G127" s="1"/>
      <c r="H127" s="1"/>
      <c r="I127" s="1"/>
    </row>
    <row r="128" spans="1:11" customFormat="1" ht="13.5" thickBot="1" x14ac:dyDescent="0.25">
      <c r="A128" s="38" t="s">
        <v>104</v>
      </c>
      <c r="B128" s="45">
        <v>3873</v>
      </c>
      <c r="C128" s="1"/>
      <c r="D128" s="1"/>
      <c r="E128" s="1"/>
      <c r="F128" s="1"/>
      <c r="G128" s="1"/>
      <c r="H128" s="1"/>
      <c r="I128" s="1"/>
    </row>
    <row r="129" spans="1:11" customFormat="1" ht="17.25" customHeight="1" thickBot="1" x14ac:dyDescent="0.25">
      <c r="A129" s="38" t="s">
        <v>81</v>
      </c>
      <c r="B129" s="45">
        <v>610</v>
      </c>
      <c r="C129" s="1"/>
      <c r="D129" s="1"/>
      <c r="E129" s="1"/>
      <c r="F129" s="1"/>
      <c r="G129" s="1"/>
      <c r="H129" s="1"/>
      <c r="I129" s="1"/>
    </row>
    <row r="130" spans="1:11" customFormat="1" ht="13.5" thickBot="1" x14ac:dyDescent="0.25">
      <c r="A130" s="38" t="s">
        <v>103</v>
      </c>
      <c r="B130" s="45">
        <v>157000</v>
      </c>
      <c r="C130" s="1"/>
      <c r="D130" s="1"/>
      <c r="E130" s="1"/>
      <c r="F130" s="1"/>
      <c r="G130" s="1"/>
      <c r="H130" s="1"/>
      <c r="I130" s="1"/>
    </row>
    <row r="131" spans="1:11" customFormat="1" ht="12.75" customHeight="1" thickBot="1" x14ac:dyDescent="0.25">
      <c r="A131" s="38" t="s">
        <v>105</v>
      </c>
      <c r="B131" s="45">
        <v>3785</v>
      </c>
      <c r="C131" s="1"/>
      <c r="D131" s="1"/>
      <c r="E131" s="1"/>
      <c r="F131" s="1"/>
      <c r="G131" s="1"/>
      <c r="H131" s="1"/>
      <c r="I131" s="1"/>
    </row>
    <row r="132" spans="1:11" customFormat="1" ht="13.5" thickBot="1" x14ac:dyDescent="0.25">
      <c r="A132" s="38" t="s">
        <v>102</v>
      </c>
      <c r="B132" s="45">
        <v>254380</v>
      </c>
      <c r="C132" s="1"/>
      <c r="D132" s="1"/>
      <c r="E132" s="1"/>
      <c r="F132" s="1"/>
      <c r="G132" s="1"/>
      <c r="H132" s="1"/>
      <c r="I132" s="1"/>
    </row>
    <row r="133" spans="1:11" customFormat="1" ht="13.5" thickBot="1" x14ac:dyDescent="0.25">
      <c r="A133" s="38" t="s">
        <v>94</v>
      </c>
      <c r="B133" s="45">
        <v>36918</v>
      </c>
      <c r="C133" s="1"/>
      <c r="D133" s="1"/>
      <c r="E133" s="1"/>
      <c r="F133" s="1"/>
      <c r="G133" s="1"/>
      <c r="H133" s="1"/>
      <c r="I133" s="1"/>
    </row>
    <row r="134" spans="1:11" customFormat="1" ht="13.5" thickBot="1" x14ac:dyDescent="0.25">
      <c r="A134" s="38" t="s">
        <v>90</v>
      </c>
      <c r="B134" s="45">
        <v>67118</v>
      </c>
      <c r="C134" s="1"/>
      <c r="D134" s="1"/>
      <c r="E134" s="1"/>
      <c r="F134" s="1"/>
      <c r="G134" s="1"/>
      <c r="H134" s="1"/>
      <c r="I134" s="1"/>
    </row>
    <row r="135" spans="1:11" customFormat="1" ht="13.5" thickBot="1" x14ac:dyDescent="0.25">
      <c r="A135" s="38" t="s">
        <v>107</v>
      </c>
      <c r="B135" s="45">
        <v>820525</v>
      </c>
      <c r="C135" s="1"/>
      <c r="D135" s="1"/>
      <c r="E135" s="1"/>
      <c r="F135" s="1"/>
      <c r="G135" s="1"/>
      <c r="H135" s="1"/>
      <c r="I135" s="1"/>
      <c r="J135" s="3"/>
      <c r="K135" s="3"/>
    </row>
    <row r="136" spans="1:11" s="3" customFormat="1" ht="28.5" customHeight="1" x14ac:dyDescent="0.2">
      <c r="A136" s="33" t="s">
        <v>112</v>
      </c>
      <c r="B136" s="34">
        <v>1346407</v>
      </c>
      <c r="C136" s="1"/>
      <c r="D136" s="1"/>
      <c r="E136" s="1"/>
      <c r="F136" s="1"/>
      <c r="G136" s="1"/>
      <c r="H136" s="1"/>
      <c r="I136" s="1"/>
      <c r="J136" s="4"/>
      <c r="K136" s="4"/>
    </row>
    <row r="137" spans="1:11" x14ac:dyDescent="0.2">
      <c r="E137" s="1"/>
      <c r="F137" s="1"/>
      <c r="G137" s="1"/>
      <c r="H137" s="1"/>
      <c r="I137" s="1"/>
    </row>
    <row r="138" spans="1:11" x14ac:dyDescent="0.2">
      <c r="E138" s="1"/>
      <c r="F138" s="1"/>
      <c r="G138" s="1"/>
      <c r="H138" s="1"/>
      <c r="I138" s="1"/>
      <c r="J138"/>
      <c r="K138"/>
    </row>
    <row r="139" spans="1:11" s="58" customFormat="1" ht="15" x14ac:dyDescent="0.25">
      <c r="A139" s="87" t="s">
        <v>348</v>
      </c>
      <c r="B139" s="87"/>
      <c r="C139" s="87"/>
      <c r="D139" s="87"/>
      <c r="E139" s="1"/>
      <c r="F139" s="1"/>
      <c r="G139" s="1"/>
      <c r="H139" s="1"/>
      <c r="I139" s="1"/>
    </row>
    <row r="140" spans="1:11" s="58" customFormat="1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11" customFormat="1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11" customFormat="1" x14ac:dyDescent="0.2">
      <c r="A142" s="44" t="s">
        <v>114</v>
      </c>
      <c r="B142" s="44" t="s">
        <v>110</v>
      </c>
      <c r="C142" s="44" t="s">
        <v>126</v>
      </c>
      <c r="D142" s="1"/>
      <c r="E142" s="1"/>
      <c r="F142" s="1"/>
      <c r="G142" s="1"/>
      <c r="H142" s="1"/>
      <c r="I142" s="1"/>
    </row>
    <row r="143" spans="1:11" customFormat="1" ht="13.5" thickBot="1" x14ac:dyDescent="0.25">
      <c r="A143" s="38" t="s">
        <v>156</v>
      </c>
      <c r="B143" s="45">
        <v>3</v>
      </c>
      <c r="C143" s="51">
        <v>481</v>
      </c>
      <c r="D143" s="1"/>
      <c r="E143" s="1"/>
      <c r="F143" s="1"/>
      <c r="G143" s="1"/>
      <c r="H143" s="1"/>
      <c r="I143" s="1"/>
    </row>
    <row r="144" spans="1:11" customFormat="1" ht="13.5" thickBot="1" x14ac:dyDescent="0.25">
      <c r="A144" s="38" t="s">
        <v>176</v>
      </c>
      <c r="B144" s="45">
        <v>24677</v>
      </c>
      <c r="C144" s="51">
        <v>26099403</v>
      </c>
      <c r="D144" s="1"/>
      <c r="E144" s="1"/>
      <c r="F144" s="1"/>
      <c r="G144" s="1"/>
      <c r="H144" s="1"/>
      <c r="I144" s="1"/>
    </row>
    <row r="145" spans="1:9" customFormat="1" ht="23.25" thickBot="1" x14ac:dyDescent="0.25">
      <c r="A145" s="38" t="s">
        <v>177</v>
      </c>
      <c r="B145" s="45">
        <v>302</v>
      </c>
      <c r="C145" s="51">
        <v>1111004</v>
      </c>
      <c r="D145" s="1"/>
      <c r="E145" s="1"/>
      <c r="F145" s="1"/>
      <c r="G145" s="1"/>
      <c r="H145" s="1"/>
      <c r="I145" s="1"/>
    </row>
    <row r="146" spans="1:9" customFormat="1" ht="13.5" thickBot="1" x14ac:dyDescent="0.25">
      <c r="A146" s="38" t="s">
        <v>159</v>
      </c>
      <c r="B146" s="45">
        <v>10</v>
      </c>
      <c r="C146" s="51">
        <v>21751</v>
      </c>
      <c r="D146" s="1"/>
      <c r="E146" s="1"/>
      <c r="F146" s="1"/>
      <c r="G146" s="1"/>
      <c r="H146" s="1"/>
      <c r="I146" s="1"/>
    </row>
    <row r="147" spans="1:9" customFormat="1" ht="13.5" thickBot="1" x14ac:dyDescent="0.25">
      <c r="A147" s="38" t="s">
        <v>160</v>
      </c>
      <c r="B147" s="45">
        <v>722</v>
      </c>
      <c r="C147" s="51">
        <v>1979388</v>
      </c>
      <c r="D147" s="1"/>
      <c r="E147" s="1"/>
      <c r="F147" s="1"/>
      <c r="G147" s="1"/>
      <c r="H147" s="1"/>
      <c r="I147" s="1"/>
    </row>
    <row r="148" spans="1:9" customFormat="1" ht="13.5" thickBot="1" x14ac:dyDescent="0.25">
      <c r="A148" s="38" t="s">
        <v>161</v>
      </c>
      <c r="B148" s="45">
        <v>211</v>
      </c>
      <c r="C148" s="51">
        <v>184427</v>
      </c>
      <c r="D148" s="1"/>
      <c r="E148" s="1"/>
      <c r="F148" s="1"/>
      <c r="G148" s="1"/>
      <c r="H148" s="1"/>
      <c r="I148" s="1"/>
    </row>
    <row r="149" spans="1:9" customFormat="1" ht="13.5" thickBot="1" x14ac:dyDescent="0.25">
      <c r="A149" s="38" t="s">
        <v>163</v>
      </c>
      <c r="B149" s="45">
        <v>51</v>
      </c>
      <c r="C149" s="51">
        <v>1349312</v>
      </c>
      <c r="D149" s="1"/>
      <c r="E149" s="1"/>
      <c r="F149" s="1"/>
      <c r="G149" s="1"/>
      <c r="H149" s="1"/>
      <c r="I149" s="1"/>
    </row>
    <row r="150" spans="1:9" customFormat="1" ht="23.25" thickBot="1" x14ac:dyDescent="0.25">
      <c r="A150" s="38" t="s">
        <v>164</v>
      </c>
      <c r="B150" s="45">
        <v>112</v>
      </c>
      <c r="C150" s="51">
        <v>638375</v>
      </c>
      <c r="D150" s="1"/>
      <c r="E150" s="1"/>
      <c r="F150" s="1"/>
      <c r="G150" s="1"/>
      <c r="H150" s="1"/>
      <c r="I150" s="1"/>
    </row>
    <row r="151" spans="1:9" customFormat="1" ht="13.5" thickBot="1" x14ac:dyDescent="0.25">
      <c r="A151" s="38" t="s">
        <v>166</v>
      </c>
      <c r="B151" s="45">
        <v>56</v>
      </c>
      <c r="C151" s="51">
        <v>25915</v>
      </c>
      <c r="D151" s="1"/>
      <c r="E151" s="1"/>
      <c r="F151" s="1"/>
      <c r="G151" s="1"/>
      <c r="H151" s="1"/>
      <c r="I151" s="1"/>
    </row>
    <row r="152" spans="1:9" customFormat="1" ht="13.5" thickBot="1" x14ac:dyDescent="0.25">
      <c r="A152" s="38" t="s">
        <v>167</v>
      </c>
      <c r="B152" s="45">
        <v>57</v>
      </c>
      <c r="C152" s="51">
        <v>24275</v>
      </c>
      <c r="D152" s="1"/>
      <c r="E152" s="1"/>
      <c r="F152" s="1"/>
      <c r="G152" s="1"/>
      <c r="H152" s="1"/>
      <c r="I152" s="1"/>
    </row>
    <row r="153" spans="1:9" customFormat="1" ht="13.5" thickBot="1" x14ac:dyDescent="0.25">
      <c r="A153" s="38" t="s">
        <v>184</v>
      </c>
      <c r="B153" s="45">
        <v>1</v>
      </c>
      <c r="C153" s="51">
        <v>337</v>
      </c>
      <c r="D153" s="1"/>
      <c r="E153" s="1"/>
      <c r="F153" s="1"/>
      <c r="G153" s="1"/>
      <c r="H153" s="1"/>
      <c r="I153" s="1"/>
    </row>
    <row r="154" spans="1:9" customFormat="1" ht="13.5" thickBot="1" x14ac:dyDescent="0.25">
      <c r="A154" s="38"/>
      <c r="B154" s="45"/>
      <c r="C154" s="51"/>
      <c r="D154" s="1"/>
      <c r="E154" s="1"/>
      <c r="F154" s="1"/>
      <c r="G154" s="1"/>
      <c r="H154" s="1"/>
      <c r="I154" s="1"/>
    </row>
    <row r="155" spans="1:9" customFormat="1" x14ac:dyDescent="0.2">
      <c r="A155" s="33" t="s">
        <v>125</v>
      </c>
      <c r="B155" s="34">
        <v>26202</v>
      </c>
      <c r="C155" s="46">
        <v>31434668</v>
      </c>
      <c r="D155" s="1"/>
      <c r="E155" s="1"/>
      <c r="F155" s="1"/>
      <c r="G155" s="1"/>
      <c r="H155" s="1"/>
      <c r="I155" s="1"/>
    </row>
    <row r="156" spans="1:9" customFormat="1" ht="13.5" thickBo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customFormat="1" x14ac:dyDescent="0.2">
      <c r="A157" s="82" t="s">
        <v>192</v>
      </c>
      <c r="B157" s="82" t="s">
        <v>110</v>
      </c>
      <c r="C157" s="82" t="s">
        <v>126</v>
      </c>
      <c r="D157" s="1"/>
      <c r="E157" s="1"/>
      <c r="F157" s="1"/>
      <c r="G157" s="1"/>
      <c r="H157" s="1"/>
      <c r="I157" s="1"/>
    </row>
    <row r="158" spans="1:9" customFormat="1" x14ac:dyDescent="0.2">
      <c r="A158" s="78"/>
      <c r="B158" s="78" t="s">
        <v>110</v>
      </c>
      <c r="C158" s="78" t="s">
        <v>126</v>
      </c>
      <c r="D158" s="1"/>
      <c r="E158" s="1"/>
      <c r="F158" s="1"/>
      <c r="G158" s="1"/>
      <c r="H158" s="1"/>
      <c r="I158" s="1"/>
    </row>
    <row r="159" spans="1:9" customFormat="1" ht="13.5" thickBot="1" x14ac:dyDescent="0.25">
      <c r="A159" s="38" t="s">
        <v>14</v>
      </c>
      <c r="B159" s="45">
        <v>7481</v>
      </c>
      <c r="C159" s="51">
        <v>7027744</v>
      </c>
      <c r="D159" s="1"/>
      <c r="E159" s="1"/>
      <c r="F159" s="1"/>
      <c r="G159" s="1"/>
      <c r="H159" s="1"/>
      <c r="I159" s="1"/>
    </row>
    <row r="160" spans="1:9" customFormat="1" ht="13.5" thickBot="1" x14ac:dyDescent="0.25">
      <c r="A160" s="38" t="s">
        <v>8</v>
      </c>
      <c r="B160" s="45"/>
      <c r="C160" s="51"/>
      <c r="D160" s="1"/>
      <c r="E160" s="1"/>
      <c r="F160" s="1"/>
      <c r="G160" s="1"/>
      <c r="H160" s="1"/>
      <c r="I160" s="1"/>
    </row>
    <row r="161" spans="1:9" customFormat="1" ht="13.5" thickBot="1" x14ac:dyDescent="0.25">
      <c r="A161" s="38" t="s">
        <v>15</v>
      </c>
      <c r="B161" s="45">
        <v>99</v>
      </c>
      <c r="C161" s="51">
        <v>333839</v>
      </c>
      <c r="D161" s="1"/>
      <c r="E161" s="1"/>
      <c r="F161" s="1"/>
      <c r="G161" s="1"/>
      <c r="H161" s="1"/>
      <c r="I161" s="1"/>
    </row>
    <row r="162" spans="1:9" customFormat="1" ht="13.5" thickBot="1" x14ac:dyDescent="0.25">
      <c r="A162" s="38" t="s">
        <v>5</v>
      </c>
      <c r="B162" s="45">
        <v>109</v>
      </c>
      <c r="C162" s="51">
        <v>472745</v>
      </c>
      <c r="D162" s="1"/>
      <c r="E162" s="1"/>
      <c r="F162" s="1"/>
      <c r="G162" s="1"/>
      <c r="H162" s="1"/>
      <c r="I162" s="1"/>
    </row>
    <row r="163" spans="1:9" customFormat="1" ht="13.5" thickBot="1" x14ac:dyDescent="0.25">
      <c r="A163" s="38" t="s">
        <v>191</v>
      </c>
      <c r="B163" s="45">
        <v>5862</v>
      </c>
      <c r="C163" s="51">
        <v>7199252</v>
      </c>
      <c r="D163" s="1"/>
      <c r="E163" s="1"/>
      <c r="F163" s="1"/>
      <c r="G163" s="1"/>
      <c r="H163" s="1"/>
      <c r="I163" s="1"/>
    </row>
    <row r="164" spans="1:9" customFormat="1" ht="13.5" thickBot="1" x14ac:dyDescent="0.25">
      <c r="A164" s="38" t="s">
        <v>10</v>
      </c>
      <c r="B164" s="45">
        <v>5713</v>
      </c>
      <c r="C164" s="51">
        <v>8611685</v>
      </c>
      <c r="D164" s="1"/>
      <c r="E164" s="1"/>
      <c r="F164" s="1"/>
      <c r="G164" s="1"/>
      <c r="H164" s="1"/>
      <c r="I164" s="1"/>
    </row>
    <row r="165" spans="1:9" customFormat="1" ht="13.5" thickBot="1" x14ac:dyDescent="0.25">
      <c r="A165" s="38" t="s">
        <v>9</v>
      </c>
      <c r="B165" s="45">
        <v>1413</v>
      </c>
      <c r="C165" s="51">
        <v>2902562</v>
      </c>
      <c r="D165" s="1"/>
      <c r="E165" s="1"/>
      <c r="F165" s="1"/>
      <c r="G165" s="1"/>
      <c r="H165" s="1"/>
      <c r="I165" s="1"/>
    </row>
    <row r="166" spans="1:9" customFormat="1" ht="13.5" thickBot="1" x14ac:dyDescent="0.25">
      <c r="A166" s="38" t="s">
        <v>17</v>
      </c>
      <c r="B166" s="45">
        <v>767</v>
      </c>
      <c r="C166" s="51">
        <v>585659</v>
      </c>
      <c r="D166" s="1"/>
      <c r="E166" s="1"/>
      <c r="F166" s="1"/>
      <c r="G166" s="1"/>
      <c r="H166" s="1"/>
      <c r="I166" s="1"/>
    </row>
    <row r="167" spans="1:9" customFormat="1" ht="13.5" thickBot="1" x14ac:dyDescent="0.25">
      <c r="A167" s="38" t="s">
        <v>18</v>
      </c>
      <c r="B167" s="45">
        <v>249</v>
      </c>
      <c r="C167" s="51">
        <v>964254</v>
      </c>
      <c r="D167" s="1"/>
      <c r="E167" s="1"/>
      <c r="F167" s="1"/>
      <c r="G167" s="1"/>
      <c r="H167" s="1"/>
      <c r="I167" s="1"/>
    </row>
    <row r="168" spans="1:9" customFormat="1" ht="13.5" thickBot="1" x14ac:dyDescent="0.25">
      <c r="A168" s="38" t="s">
        <v>12</v>
      </c>
      <c r="B168" s="45">
        <v>810</v>
      </c>
      <c r="C168" s="51">
        <v>1340441</v>
      </c>
      <c r="D168" s="1"/>
      <c r="E168" s="1"/>
      <c r="F168" s="1"/>
      <c r="G168" s="1"/>
      <c r="H168" s="1"/>
      <c r="I168" s="1"/>
    </row>
    <row r="169" spans="1:9" customFormat="1" ht="13.5" thickBot="1" x14ac:dyDescent="0.25">
      <c r="A169" s="38" t="s">
        <v>13</v>
      </c>
      <c r="B169" s="45"/>
      <c r="C169" s="51"/>
      <c r="D169" s="1"/>
      <c r="E169" s="1"/>
      <c r="F169" s="1"/>
      <c r="G169" s="1"/>
      <c r="H169" s="1"/>
      <c r="I169" s="1"/>
    </row>
    <row r="170" spans="1:9" customFormat="1" ht="13.5" thickBot="1" x14ac:dyDescent="0.25">
      <c r="A170" s="38" t="s">
        <v>4</v>
      </c>
      <c r="B170" s="45"/>
      <c r="C170" s="51"/>
      <c r="D170" s="1"/>
      <c r="E170" s="1"/>
      <c r="F170" s="1"/>
      <c r="G170" s="1"/>
      <c r="H170" s="1"/>
      <c r="I170" s="1"/>
    </row>
    <row r="171" spans="1:9" customFormat="1" ht="13.5" thickBot="1" x14ac:dyDescent="0.25">
      <c r="A171" s="38" t="s">
        <v>19</v>
      </c>
      <c r="B171" s="45">
        <v>2032</v>
      </c>
      <c r="C171" s="51">
        <v>367799</v>
      </c>
      <c r="D171" s="1"/>
      <c r="E171" s="1"/>
      <c r="F171" s="1"/>
      <c r="G171" s="1"/>
      <c r="H171" s="1"/>
      <c r="I171" s="1"/>
    </row>
    <row r="172" spans="1:9" customFormat="1" ht="13.5" thickBot="1" x14ac:dyDescent="0.25">
      <c r="A172" s="38" t="s">
        <v>7</v>
      </c>
      <c r="B172" s="45">
        <v>231</v>
      </c>
      <c r="C172" s="51">
        <v>498576</v>
      </c>
      <c r="D172" s="1"/>
      <c r="E172" s="1"/>
      <c r="F172" s="1"/>
      <c r="G172" s="1"/>
      <c r="H172" s="1"/>
      <c r="I172" s="1"/>
    </row>
    <row r="173" spans="1:9" customFormat="1" ht="13.5" thickBot="1" x14ac:dyDescent="0.25">
      <c r="A173" s="38" t="s">
        <v>6</v>
      </c>
      <c r="B173" s="45">
        <v>174</v>
      </c>
      <c r="C173" s="51">
        <v>386790</v>
      </c>
      <c r="D173" s="1"/>
      <c r="E173" s="1"/>
      <c r="F173" s="1"/>
      <c r="G173" s="1"/>
      <c r="H173" s="1"/>
      <c r="I173" s="1"/>
    </row>
    <row r="174" spans="1:9" customFormat="1" ht="13.5" thickBot="1" x14ac:dyDescent="0.25">
      <c r="A174" s="38" t="s">
        <v>20</v>
      </c>
      <c r="B174" s="45"/>
      <c r="C174" s="51"/>
      <c r="D174" s="1"/>
      <c r="E174" s="1"/>
      <c r="F174" s="1"/>
      <c r="G174" s="1"/>
      <c r="H174" s="1"/>
      <c r="I174" s="1"/>
    </row>
    <row r="175" spans="1:9" customFormat="1" ht="13.5" thickBot="1" x14ac:dyDescent="0.25">
      <c r="A175" s="38" t="s">
        <v>21</v>
      </c>
      <c r="B175" s="45">
        <v>1262</v>
      </c>
      <c r="C175" s="51">
        <v>743322</v>
      </c>
      <c r="D175" s="1"/>
      <c r="E175" s="1"/>
      <c r="F175" s="1"/>
      <c r="G175" s="1"/>
      <c r="H175" s="1"/>
      <c r="I175" s="1"/>
    </row>
    <row r="176" spans="1:9" customFormat="1" ht="13.5" thickBot="1" x14ac:dyDescent="0.25">
      <c r="A176" s="38"/>
      <c r="B176" s="45"/>
      <c r="C176" s="51"/>
      <c r="D176" s="1"/>
      <c r="E176" s="1"/>
      <c r="F176" s="1"/>
      <c r="G176" s="1"/>
      <c r="H176" s="1"/>
      <c r="I176" s="1"/>
    </row>
    <row r="177" spans="1:11" customFormat="1" x14ac:dyDescent="0.2">
      <c r="A177" s="33" t="s">
        <v>3</v>
      </c>
      <c r="B177" s="34">
        <v>26202</v>
      </c>
      <c r="C177" s="46">
        <v>31434668</v>
      </c>
      <c r="E177" s="1"/>
      <c r="F177" s="1"/>
      <c r="G177" s="1"/>
      <c r="H177" s="1"/>
      <c r="I177" s="4"/>
      <c r="J177" s="4"/>
      <c r="K177" s="4"/>
    </row>
  </sheetData>
  <mergeCells count="23">
    <mergeCell ref="A7:A8"/>
    <mergeCell ref="B7:C7"/>
    <mergeCell ref="A14:A15"/>
    <mergeCell ref="B14:B15"/>
    <mergeCell ref="A5:D5"/>
    <mergeCell ref="A157:A158"/>
    <mergeCell ref="B157:B158"/>
    <mergeCell ref="C157:C158"/>
    <mergeCell ref="D101:D102"/>
    <mergeCell ref="A139:D139"/>
    <mergeCell ref="A122:D122"/>
    <mergeCell ref="B77:B78"/>
    <mergeCell ref="F39:F40"/>
    <mergeCell ref="A99:D99"/>
    <mergeCell ref="A101:A102"/>
    <mergeCell ref="C77:C78"/>
    <mergeCell ref="D77:D78"/>
    <mergeCell ref="A39:A40"/>
    <mergeCell ref="B39:B40"/>
    <mergeCell ref="C39:C40"/>
    <mergeCell ref="A77:A78"/>
    <mergeCell ref="D39:D40"/>
    <mergeCell ref="E39:E40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98" max="8" man="1"/>
    <brk id="1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view="pageBreakPreview" zoomScale="148" zoomScaleNormal="75" zoomScaleSheetLayoutView="148" workbookViewId="0">
      <selection activeCell="E5" sqref="E5"/>
    </sheetView>
  </sheetViews>
  <sheetFormatPr baseColWidth="10" defaultColWidth="11.42578125" defaultRowHeight="12.75" x14ac:dyDescent="0.2"/>
  <cols>
    <col min="1" max="1" width="26.28515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364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208</v>
      </c>
    </row>
    <row r="5" spans="1:15" s="58" customFormat="1" ht="15" x14ac:dyDescent="0.25">
      <c r="A5" s="62" t="s">
        <v>213</v>
      </c>
      <c r="B5" s="62"/>
      <c r="C5" s="62"/>
      <c r="D5" s="1"/>
      <c r="E5" s="1"/>
      <c r="F5" s="1"/>
      <c r="G5" s="1"/>
      <c r="H5" s="1"/>
      <c r="J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957191</v>
      </c>
      <c r="C9" s="32">
        <v>785557</v>
      </c>
      <c r="D9" s="19"/>
    </row>
    <row r="10" spans="1:15" s="1" customFormat="1" ht="12.75" customHeight="1" thickBot="1" x14ac:dyDescent="0.25">
      <c r="A10" s="30" t="s">
        <v>36</v>
      </c>
      <c r="B10" s="31">
        <v>19876932.268543649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2" spans="1:15" x14ac:dyDescent="0.2">
      <c r="A12" s="4" t="s">
        <v>209</v>
      </c>
    </row>
    <row r="14" spans="1:15" ht="12.75" customHeight="1" x14ac:dyDescent="0.2">
      <c r="A14" s="78" t="s">
        <v>192</v>
      </c>
      <c r="B14" s="78" t="s">
        <v>37</v>
      </c>
    </row>
    <row r="15" spans="1:15" x14ac:dyDescent="0.2">
      <c r="A15" s="78" t="s">
        <v>38</v>
      </c>
      <c r="B15" s="78"/>
    </row>
    <row r="16" spans="1:15" ht="13.5" thickBot="1" x14ac:dyDescent="0.25">
      <c r="A16" s="30" t="s">
        <v>50</v>
      </c>
      <c r="B16" s="36">
        <v>275302</v>
      </c>
    </row>
    <row r="17" spans="1:2" ht="13.5" thickBot="1" x14ac:dyDescent="0.25">
      <c r="A17" s="30" t="s">
        <v>43</v>
      </c>
      <c r="B17" s="36">
        <v>44100</v>
      </c>
    </row>
    <row r="18" spans="1:2" ht="13.5" thickBot="1" x14ac:dyDescent="0.25">
      <c r="A18" s="30" t="s">
        <v>51</v>
      </c>
      <c r="B18" s="36">
        <v>19251</v>
      </c>
    </row>
    <row r="19" spans="1:2" ht="13.5" thickBot="1" x14ac:dyDescent="0.25">
      <c r="A19" s="30" t="s">
        <v>40</v>
      </c>
      <c r="B19" s="36">
        <v>7075</v>
      </c>
    </row>
    <row r="20" spans="1:2" ht="13.5" thickBot="1" x14ac:dyDescent="0.25">
      <c r="A20" s="30" t="s">
        <v>46</v>
      </c>
      <c r="B20" s="36">
        <v>128732</v>
      </c>
    </row>
    <row r="21" spans="1:2" ht="13.5" thickBot="1" x14ac:dyDescent="0.25">
      <c r="A21" s="30" t="s">
        <v>45</v>
      </c>
      <c r="B21" s="36">
        <v>123465</v>
      </c>
    </row>
    <row r="22" spans="1:2" ht="13.5" thickBot="1" x14ac:dyDescent="0.25">
      <c r="A22" s="30" t="s">
        <v>44</v>
      </c>
      <c r="B22" s="36">
        <v>65173</v>
      </c>
    </row>
    <row r="23" spans="1:2" ht="13.5" thickBot="1" x14ac:dyDescent="0.25">
      <c r="A23" s="30" t="s">
        <v>188</v>
      </c>
      <c r="B23" s="36">
        <v>15105</v>
      </c>
    </row>
    <row r="24" spans="1:2" ht="23.25" thickBot="1" x14ac:dyDescent="0.25">
      <c r="A24" s="30" t="s">
        <v>196</v>
      </c>
      <c r="B24" s="36">
        <v>24663</v>
      </c>
    </row>
    <row r="25" spans="1:2" ht="13.5" thickBot="1" x14ac:dyDescent="0.25">
      <c r="A25" s="30" t="s">
        <v>189</v>
      </c>
      <c r="B25" s="36"/>
    </row>
    <row r="26" spans="1:2" ht="13.5" thickBot="1" x14ac:dyDescent="0.25">
      <c r="A26" s="30" t="s">
        <v>49</v>
      </c>
      <c r="B26" s="36">
        <v>61180</v>
      </c>
    </row>
    <row r="27" spans="1:2" ht="13.5" thickBot="1" x14ac:dyDescent="0.25">
      <c r="A27" s="30" t="s">
        <v>190</v>
      </c>
      <c r="B27" s="36">
        <v>50196</v>
      </c>
    </row>
    <row r="28" spans="1:2" ht="13.5" thickBot="1" x14ac:dyDescent="0.25">
      <c r="A28" s="30" t="s">
        <v>187</v>
      </c>
      <c r="B28" s="36">
        <v>11164</v>
      </c>
    </row>
    <row r="29" spans="1:2" ht="13.5" thickBot="1" x14ac:dyDescent="0.25">
      <c r="A29" s="30" t="s">
        <v>42</v>
      </c>
      <c r="B29" s="36">
        <v>10237</v>
      </c>
    </row>
    <row r="30" spans="1:2" ht="13.5" thickBot="1" x14ac:dyDescent="0.25">
      <c r="A30" s="30" t="s">
        <v>210</v>
      </c>
      <c r="B30" s="36">
        <v>16469</v>
      </c>
    </row>
    <row r="31" spans="1:2" ht="13.5" thickBot="1" x14ac:dyDescent="0.25">
      <c r="A31" s="30" t="s">
        <v>39</v>
      </c>
      <c r="B31" s="36"/>
    </row>
    <row r="32" spans="1:2" ht="13.5" thickBot="1" x14ac:dyDescent="0.25">
      <c r="A32" s="30" t="s">
        <v>48</v>
      </c>
      <c r="B32" s="36">
        <v>15568</v>
      </c>
    </row>
    <row r="33" spans="1:11" ht="13.5" thickBot="1" x14ac:dyDescent="0.25">
      <c r="A33" s="30"/>
      <c r="B33" s="35"/>
    </row>
    <row r="34" spans="1:11" x14ac:dyDescent="0.2">
      <c r="A34" s="33" t="s">
        <v>3</v>
      </c>
      <c r="B34" s="34">
        <v>957191</v>
      </c>
    </row>
    <row r="37" spans="1:11" s="58" customFormat="1" ht="15" x14ac:dyDescent="0.25">
      <c r="A37" s="62" t="s">
        <v>212</v>
      </c>
      <c r="B37" s="62"/>
      <c r="C37" s="62"/>
      <c r="D37" s="62"/>
      <c r="F37" s="1"/>
      <c r="G37" s="1"/>
      <c r="H37" s="1"/>
      <c r="J37" s="1"/>
    </row>
    <row r="38" spans="1:11" s="8" customFormat="1" ht="13.5" thickBot="1" x14ac:dyDescent="0.25">
      <c r="A38" s="14"/>
      <c r="B38" s="14"/>
      <c r="C38" s="14"/>
      <c r="D38" s="14"/>
      <c r="E38" s="14"/>
      <c r="F38" s="14"/>
    </row>
    <row r="39" spans="1:11" s="1" customFormat="1" ht="15" customHeight="1" x14ac:dyDescent="0.2">
      <c r="A39" s="78" t="s">
        <v>22</v>
      </c>
      <c r="B39" s="78" t="s">
        <v>71</v>
      </c>
      <c r="C39" s="78" t="s">
        <v>199</v>
      </c>
      <c r="D39" s="78" t="s">
        <v>200</v>
      </c>
      <c r="E39" s="78" t="s">
        <v>72</v>
      </c>
      <c r="F39" s="78" t="s">
        <v>73</v>
      </c>
    </row>
    <row r="40" spans="1:11" s="1" customFormat="1" ht="25.9" customHeight="1" x14ac:dyDescent="0.2">
      <c r="A40" s="78"/>
      <c r="B40" s="78"/>
      <c r="C40" s="78"/>
      <c r="D40" s="78"/>
      <c r="E40" s="78"/>
      <c r="F40" s="78"/>
    </row>
    <row r="41" spans="1:11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</row>
    <row r="42" spans="1:11" s="1" customFormat="1" ht="13.5" thickBot="1" x14ac:dyDescent="0.25">
      <c r="A42" s="38" t="s">
        <v>80</v>
      </c>
      <c r="B42" s="45">
        <v>586</v>
      </c>
      <c r="C42" s="45"/>
      <c r="D42" s="45"/>
      <c r="E42" s="45"/>
      <c r="F42" s="45"/>
      <c r="G42" s="2"/>
    </row>
    <row r="43" spans="1:11" s="1" customFormat="1" ht="13.5" thickBot="1" x14ac:dyDescent="0.25">
      <c r="A43" s="38" t="s">
        <v>211</v>
      </c>
      <c r="B43" s="45">
        <v>5556</v>
      </c>
      <c r="C43" s="45"/>
      <c r="D43" s="45"/>
      <c r="E43" s="45"/>
      <c r="F43" s="45"/>
      <c r="G43" s="2"/>
    </row>
    <row r="44" spans="1:11" s="1" customFormat="1" ht="13.5" thickBot="1" x14ac:dyDescent="0.25">
      <c r="A44" s="38" t="s">
        <v>111</v>
      </c>
      <c r="B44" s="45">
        <v>3962</v>
      </c>
      <c r="C44" s="45">
        <v>198100</v>
      </c>
      <c r="D44" s="45">
        <v>50</v>
      </c>
      <c r="E44" s="45">
        <v>198100</v>
      </c>
      <c r="F44" s="45">
        <v>50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101</v>
      </c>
      <c r="B45" s="45">
        <v>148195</v>
      </c>
      <c r="C45" s="45">
        <v>11855600</v>
      </c>
      <c r="D45" s="45">
        <v>80</v>
      </c>
      <c r="E45" s="45">
        <v>25963764</v>
      </c>
      <c r="F45" s="45">
        <v>175.2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76</v>
      </c>
      <c r="B46" s="45">
        <v>31155</v>
      </c>
      <c r="C46" s="45">
        <v>623100</v>
      </c>
      <c r="D46" s="45">
        <v>20</v>
      </c>
      <c r="E46" s="45">
        <v>2492400</v>
      </c>
      <c r="F46" s="45">
        <v>80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78</v>
      </c>
      <c r="B47" s="45">
        <v>17456</v>
      </c>
      <c r="C47" s="45">
        <v>960080</v>
      </c>
      <c r="D47" s="45">
        <v>55</v>
      </c>
      <c r="E47" s="45">
        <v>1729889.6</v>
      </c>
      <c r="F47" s="45">
        <v>99.1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104</v>
      </c>
      <c r="B48" s="45">
        <v>209357</v>
      </c>
      <c r="C48" s="45">
        <v>12561420</v>
      </c>
      <c r="D48" s="45">
        <v>60</v>
      </c>
      <c r="E48" s="45">
        <v>15994874.800000001</v>
      </c>
      <c r="F48" s="45">
        <v>76.400000000000006</v>
      </c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169</v>
      </c>
      <c r="B49" s="45">
        <v>66</v>
      </c>
      <c r="C49" s="45"/>
      <c r="D49" s="45"/>
      <c r="E49" s="45"/>
      <c r="F49" s="45"/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81</v>
      </c>
      <c r="B50" s="45">
        <v>9868</v>
      </c>
      <c r="C50" s="45">
        <v>394720</v>
      </c>
      <c r="D50" s="45">
        <v>40</v>
      </c>
      <c r="E50" s="45">
        <v>197360</v>
      </c>
      <c r="F50" s="45">
        <v>20</v>
      </c>
      <c r="G50" s="2"/>
      <c r="H50" s="23"/>
      <c r="I50" s="23"/>
      <c r="J50" s="23"/>
      <c r="K50" s="23"/>
    </row>
    <row r="51" spans="1:11" s="1" customFormat="1" ht="13.5" thickBot="1" x14ac:dyDescent="0.25">
      <c r="A51" s="38" t="s">
        <v>79</v>
      </c>
      <c r="B51" s="45">
        <v>866</v>
      </c>
      <c r="C51" s="45"/>
      <c r="D51" s="45"/>
      <c r="E51" s="45"/>
      <c r="F51" s="45"/>
      <c r="G51" s="2"/>
      <c r="H51" s="23"/>
      <c r="I51" s="23"/>
      <c r="J51" s="23"/>
      <c r="K51" s="23"/>
    </row>
    <row r="52" spans="1:11" s="1" customFormat="1" ht="13.5" thickBot="1" x14ac:dyDescent="0.25">
      <c r="A52" s="38" t="s">
        <v>84</v>
      </c>
      <c r="B52" s="45">
        <v>32</v>
      </c>
      <c r="C52" s="45">
        <v>2000</v>
      </c>
      <c r="D52" s="45">
        <v>62.5</v>
      </c>
      <c r="E52" s="45">
        <v>97200</v>
      </c>
      <c r="F52" s="45">
        <v>3037.5</v>
      </c>
      <c r="G52" s="2"/>
      <c r="H52" s="23"/>
      <c r="I52" s="23"/>
      <c r="J52" s="23"/>
      <c r="K52" s="23"/>
    </row>
    <row r="53" spans="1:11" s="1" customFormat="1" ht="13.5" thickBot="1" x14ac:dyDescent="0.25">
      <c r="A53" s="43" t="s">
        <v>66</v>
      </c>
      <c r="B53" s="71">
        <f>SUM(B42:B52)</f>
        <v>427099</v>
      </c>
      <c r="C53" s="71">
        <f>SUM(C42:C52)</f>
        <v>26595020</v>
      </c>
      <c r="D53" s="71">
        <f>C53/(B53-B51-B49-B43-B42)</f>
        <v>63.317707279328609</v>
      </c>
      <c r="E53" s="71">
        <f>SUM(E42:E52)</f>
        <v>46673588.400000006</v>
      </c>
      <c r="F53" s="71">
        <f>E53/(B53-B51-B49-B43-B42)</f>
        <v>111.12097708469736</v>
      </c>
      <c r="G53" s="2"/>
      <c r="H53" s="23"/>
      <c r="I53" s="23"/>
      <c r="J53" s="23"/>
      <c r="K53" s="23"/>
    </row>
    <row r="54" spans="1:11" s="1" customFormat="1" x14ac:dyDescent="0.2">
      <c r="A54" s="61"/>
      <c r="B54" s="72"/>
      <c r="C54" s="72"/>
      <c r="D54" s="72"/>
      <c r="E54" s="72"/>
      <c r="F54" s="72"/>
      <c r="G54" s="2"/>
      <c r="H54" s="23"/>
      <c r="I54" s="23"/>
      <c r="J54" s="23"/>
      <c r="K54" s="23"/>
    </row>
    <row r="55" spans="1:11" s="1" customFormat="1" x14ac:dyDescent="0.2">
      <c r="A55" s="37" t="s">
        <v>85</v>
      </c>
      <c r="B55" s="42"/>
      <c r="C55" s="42"/>
      <c r="D55" s="42"/>
      <c r="E55" s="42"/>
      <c r="F55" s="42"/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103</v>
      </c>
      <c r="B56" s="45">
        <v>5848642</v>
      </c>
      <c r="C56" s="45">
        <v>5848642</v>
      </c>
      <c r="D56" s="45">
        <v>1</v>
      </c>
      <c r="E56" s="45">
        <v>8772963</v>
      </c>
      <c r="F56" s="45">
        <v>1.5</v>
      </c>
      <c r="G56" s="2"/>
      <c r="H56" s="23"/>
      <c r="I56" s="23"/>
      <c r="J56" s="23"/>
      <c r="K56" s="23"/>
    </row>
    <row r="57" spans="1:11" s="1" customFormat="1" ht="13.5" thickBot="1" x14ac:dyDescent="0.25">
      <c r="A57" s="38" t="s">
        <v>105</v>
      </c>
      <c r="B57" s="45">
        <v>1011489</v>
      </c>
      <c r="C57" s="45">
        <v>2022978</v>
      </c>
      <c r="D57" s="45">
        <v>2</v>
      </c>
      <c r="E57" s="45">
        <v>3034467</v>
      </c>
      <c r="F57" s="45">
        <v>3</v>
      </c>
      <c r="G57" s="2"/>
      <c r="H57" s="23"/>
      <c r="I57" s="23"/>
      <c r="J57" s="23"/>
      <c r="K57" s="23"/>
    </row>
    <row r="58" spans="1:11" s="1" customFormat="1" ht="13.5" thickBot="1" x14ac:dyDescent="0.25">
      <c r="A58" s="38" t="s">
        <v>88</v>
      </c>
      <c r="B58" s="45">
        <v>191198</v>
      </c>
      <c r="C58" s="45">
        <v>1147188</v>
      </c>
      <c r="D58" s="45">
        <v>6</v>
      </c>
      <c r="E58" s="45"/>
      <c r="F58" s="45"/>
      <c r="G58" s="2"/>
      <c r="H58" s="23"/>
      <c r="I58" s="23"/>
      <c r="J58" s="23"/>
      <c r="K58" s="23"/>
    </row>
    <row r="59" spans="1:11" s="1" customFormat="1" ht="13.5" thickBot="1" x14ac:dyDescent="0.25">
      <c r="A59" s="38" t="s">
        <v>84</v>
      </c>
      <c r="B59" s="45">
        <v>42</v>
      </c>
      <c r="C59" s="45"/>
      <c r="D59" s="45"/>
      <c r="E59" s="45"/>
      <c r="F59" s="45"/>
      <c r="G59" s="2"/>
      <c r="H59" s="23"/>
      <c r="I59" s="23"/>
      <c r="J59" s="23"/>
      <c r="K59" s="23"/>
    </row>
    <row r="60" spans="1:11" s="1" customFormat="1" ht="13.5" thickBot="1" x14ac:dyDescent="0.25">
      <c r="A60" s="43" t="s">
        <v>67</v>
      </c>
      <c r="B60" s="71">
        <f>SUM(B56:B59)</f>
        <v>7051371</v>
      </c>
      <c r="C60" s="71">
        <f>SUM(C56:C59)</f>
        <v>9018808</v>
      </c>
      <c r="D60" s="71">
        <f>C60/(B60-B59)</f>
        <v>1.2790224367633392</v>
      </c>
      <c r="E60" s="71">
        <f>SUM(E56:E58)</f>
        <v>11807430</v>
      </c>
      <c r="F60" s="71">
        <f>E60/(B60-B59-B58)</f>
        <v>1.7211668406915261</v>
      </c>
      <c r="G60" s="2"/>
      <c r="H60" s="23"/>
      <c r="I60" s="23"/>
      <c r="J60" s="23"/>
      <c r="K60" s="23"/>
    </row>
    <row r="61" spans="1:11" s="1" customFormat="1" x14ac:dyDescent="0.2">
      <c r="A61" s="59"/>
      <c r="B61" s="72"/>
      <c r="C61" s="72"/>
      <c r="D61" s="72"/>
      <c r="E61" s="72"/>
      <c r="F61" s="72"/>
      <c r="G61" s="2"/>
      <c r="H61" s="23"/>
      <c r="I61" s="23"/>
      <c r="J61" s="23"/>
      <c r="K61" s="23"/>
    </row>
    <row r="62" spans="1:11" s="1" customFormat="1" x14ac:dyDescent="0.2">
      <c r="A62" s="37" t="s">
        <v>89</v>
      </c>
      <c r="B62" s="42"/>
      <c r="C62" s="42"/>
      <c r="D62" s="42"/>
      <c r="E62" s="42"/>
      <c r="F62" s="42"/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91</v>
      </c>
      <c r="B63" s="45">
        <v>170304</v>
      </c>
      <c r="C63" s="45">
        <v>85152</v>
      </c>
      <c r="D63" s="45">
        <v>0.5</v>
      </c>
      <c r="E63" s="45">
        <v>1362432</v>
      </c>
      <c r="F63" s="45">
        <v>8</v>
      </c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170</v>
      </c>
      <c r="B64" s="45">
        <v>12139</v>
      </c>
      <c r="C64" s="45"/>
      <c r="D64" s="45"/>
      <c r="E64" s="45"/>
      <c r="F64" s="45"/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132</v>
      </c>
      <c r="B65" s="45">
        <v>113029</v>
      </c>
      <c r="C65" s="45">
        <v>33908.699999999997</v>
      </c>
      <c r="D65" s="45">
        <v>0.3</v>
      </c>
      <c r="E65" s="45">
        <v>254315.25</v>
      </c>
      <c r="F65" s="45">
        <v>2.25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102</v>
      </c>
      <c r="B66" s="45">
        <v>1540365</v>
      </c>
      <c r="C66" s="45">
        <v>184843.8</v>
      </c>
      <c r="D66" s="45">
        <v>0.12</v>
      </c>
      <c r="E66" s="45">
        <v>2310547.5</v>
      </c>
      <c r="F66" s="45">
        <v>1.5</v>
      </c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92</v>
      </c>
      <c r="B67" s="45">
        <v>405710</v>
      </c>
      <c r="C67" s="45">
        <v>446281</v>
      </c>
      <c r="D67" s="45">
        <v>1.1000000000000001</v>
      </c>
      <c r="E67" s="45"/>
      <c r="F67" s="45"/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93</v>
      </c>
      <c r="B68" s="45">
        <v>300723</v>
      </c>
      <c r="C68" s="45">
        <v>27065.07</v>
      </c>
      <c r="D68" s="45">
        <v>0.09</v>
      </c>
      <c r="E68" s="45">
        <v>150361.5</v>
      </c>
      <c r="F68" s="45">
        <v>0.5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94</v>
      </c>
      <c r="B69" s="45">
        <v>112395</v>
      </c>
      <c r="C69" s="45">
        <v>134874</v>
      </c>
      <c r="D69" s="45">
        <v>1.2</v>
      </c>
      <c r="E69" s="45">
        <v>252888.75</v>
      </c>
      <c r="F69" s="45">
        <v>2.25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90</v>
      </c>
      <c r="B70" s="45">
        <v>1877211</v>
      </c>
      <c r="C70" s="45">
        <v>1126326.6000000001</v>
      </c>
      <c r="D70" s="45">
        <v>0.6</v>
      </c>
      <c r="E70" s="45">
        <v>2815816.5</v>
      </c>
      <c r="F70" s="45">
        <v>1.5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107</v>
      </c>
      <c r="B71" s="45">
        <v>3100550</v>
      </c>
      <c r="C71" s="45">
        <v>1240220</v>
      </c>
      <c r="D71" s="45">
        <v>0.4</v>
      </c>
      <c r="E71" s="45">
        <v>4650825</v>
      </c>
      <c r="F71" s="45">
        <v>1.5</v>
      </c>
      <c r="G71" s="2"/>
      <c r="H71" s="23"/>
      <c r="I71" s="23"/>
      <c r="J71" s="23"/>
      <c r="K71" s="23"/>
    </row>
    <row r="72" spans="1:11" s="1" customFormat="1" ht="13.5" thickBot="1" x14ac:dyDescent="0.25">
      <c r="A72" s="38" t="s">
        <v>171</v>
      </c>
      <c r="B72" s="45">
        <v>805643</v>
      </c>
      <c r="C72" s="45">
        <v>161128.6</v>
      </c>
      <c r="D72" s="45">
        <v>0.2</v>
      </c>
      <c r="E72" s="45">
        <v>805643</v>
      </c>
      <c r="F72" s="45">
        <v>1</v>
      </c>
      <c r="G72" s="2"/>
      <c r="H72" s="23"/>
      <c r="I72" s="23"/>
      <c r="J72" s="23"/>
      <c r="K72" s="23"/>
    </row>
    <row r="73" spans="1:11" s="1" customFormat="1" ht="13.5" thickBot="1" x14ac:dyDescent="0.25">
      <c r="A73" s="38" t="s">
        <v>96</v>
      </c>
      <c r="B73" s="45">
        <v>4288734</v>
      </c>
      <c r="C73" s="45">
        <v>428873.4</v>
      </c>
      <c r="D73" s="45">
        <v>0.1</v>
      </c>
      <c r="E73" s="45">
        <v>2144367</v>
      </c>
      <c r="F73" s="45">
        <v>0.5</v>
      </c>
      <c r="G73" s="2"/>
      <c r="H73" s="23"/>
      <c r="I73" s="23"/>
      <c r="J73" s="23"/>
      <c r="K73" s="23"/>
    </row>
    <row r="74" spans="1:11" s="1" customFormat="1" ht="13.5" thickBot="1" x14ac:dyDescent="0.25">
      <c r="A74" s="38" t="s">
        <v>84</v>
      </c>
      <c r="B74" s="45">
        <v>237602</v>
      </c>
      <c r="C74" s="45"/>
      <c r="D74" s="45"/>
      <c r="E74" s="45"/>
      <c r="F74" s="45"/>
      <c r="G74" s="2"/>
      <c r="H74" s="23"/>
      <c r="I74" s="23"/>
      <c r="J74" s="23"/>
      <c r="K74" s="23"/>
    </row>
    <row r="75" spans="1:11" s="1" customFormat="1" ht="13.5" thickBot="1" x14ac:dyDescent="0.25">
      <c r="A75" s="43" t="s">
        <v>68</v>
      </c>
      <c r="B75" s="71">
        <v>12964405</v>
      </c>
      <c r="C75" s="71">
        <v>3868673.17</v>
      </c>
      <c r="D75" s="71">
        <v>0.3042686122102794</v>
      </c>
      <c r="E75" s="71">
        <v>14747196.5</v>
      </c>
      <c r="F75" s="71">
        <v>1.1980868967419978</v>
      </c>
      <c r="G75" s="2"/>
      <c r="H75" s="23"/>
      <c r="I75" s="23"/>
      <c r="J75" s="23"/>
      <c r="K75" s="23"/>
    </row>
    <row r="76" spans="1:11" s="1" customFormat="1" x14ac:dyDescent="0.2">
      <c r="A76" s="61"/>
      <c r="B76" s="72"/>
      <c r="C76" s="72"/>
      <c r="D76" s="72"/>
      <c r="E76" s="72"/>
      <c r="F76" s="72"/>
      <c r="H76" s="23"/>
      <c r="I76" s="23"/>
      <c r="J76" s="23"/>
      <c r="K76" s="23"/>
    </row>
    <row r="77" spans="1:11" s="1" customFormat="1" x14ac:dyDescent="0.2">
      <c r="A77" s="33" t="s">
        <v>2</v>
      </c>
      <c r="B77" s="34">
        <v>20442875</v>
      </c>
      <c r="C77" s="46">
        <v>39482501.170000002</v>
      </c>
      <c r="D77" s="34"/>
      <c r="E77" s="46">
        <v>73228214.900000006</v>
      </c>
      <c r="F77" s="34"/>
      <c r="G77" s="2"/>
      <c r="H77" s="23"/>
      <c r="I77" s="23"/>
      <c r="J77" s="23"/>
      <c r="K77" s="23"/>
    </row>
    <row r="79" spans="1:11" s="1" customFormat="1" ht="15" customHeight="1" x14ac:dyDescent="0.2">
      <c r="A79" s="78" t="s">
        <v>192</v>
      </c>
      <c r="B79" s="78" t="s">
        <v>66</v>
      </c>
      <c r="C79" s="78" t="s">
        <v>67</v>
      </c>
      <c r="D79" s="78" t="s">
        <v>68</v>
      </c>
    </row>
    <row r="80" spans="1:11" s="1" customFormat="1" ht="25.9" customHeight="1" x14ac:dyDescent="0.2">
      <c r="A80" s="78"/>
      <c r="B80" s="78"/>
      <c r="C80" s="78"/>
      <c r="D80" s="78"/>
    </row>
    <row r="81" spans="1:4" s="1" customFormat="1" ht="13.15" customHeight="1" thickBot="1" x14ac:dyDescent="0.25">
      <c r="A81" s="38" t="s">
        <v>50</v>
      </c>
      <c r="B81" s="45">
        <v>121499</v>
      </c>
      <c r="C81" s="45">
        <v>2086991</v>
      </c>
      <c r="D81" s="45">
        <v>3862267</v>
      </c>
    </row>
    <row r="82" spans="1:4" s="1" customFormat="1" ht="13.5" thickBot="1" x14ac:dyDescent="0.25">
      <c r="A82" s="38" t="s">
        <v>43</v>
      </c>
      <c r="B82" s="45">
        <v>40053</v>
      </c>
      <c r="C82" s="45">
        <v>347287</v>
      </c>
      <c r="D82" s="45">
        <v>1013625</v>
      </c>
    </row>
    <row r="83" spans="1:4" s="1" customFormat="1" ht="13.5" thickBot="1" x14ac:dyDescent="0.25">
      <c r="A83" s="38" t="s">
        <v>51</v>
      </c>
      <c r="B83" s="45">
        <v>90</v>
      </c>
      <c r="C83" s="45">
        <v>33500</v>
      </c>
      <c r="D83" s="45">
        <v>44400</v>
      </c>
    </row>
    <row r="84" spans="1:4" s="1" customFormat="1" ht="13.5" thickBot="1" x14ac:dyDescent="0.25">
      <c r="A84" s="38" t="s">
        <v>40</v>
      </c>
      <c r="B84" s="45">
        <v>2971</v>
      </c>
      <c r="C84" s="45">
        <v>1002</v>
      </c>
      <c r="D84" s="45"/>
    </row>
    <row r="85" spans="1:4" s="1" customFormat="1" ht="13.5" thickBot="1" x14ac:dyDescent="0.25">
      <c r="A85" s="38" t="s">
        <v>46</v>
      </c>
      <c r="B85" s="45">
        <v>85460</v>
      </c>
      <c r="C85" s="45">
        <v>2602545</v>
      </c>
      <c r="D85" s="45">
        <v>2711262</v>
      </c>
    </row>
    <row r="86" spans="1:4" s="1" customFormat="1" ht="13.5" thickBot="1" x14ac:dyDescent="0.25">
      <c r="A86" s="38" t="s">
        <v>45</v>
      </c>
      <c r="B86" s="45">
        <v>41195</v>
      </c>
      <c r="C86" s="45">
        <v>303416</v>
      </c>
      <c r="D86" s="45">
        <v>1182987</v>
      </c>
    </row>
    <row r="87" spans="1:4" s="1" customFormat="1" ht="13.5" thickBot="1" x14ac:dyDescent="0.25">
      <c r="A87" s="38" t="s">
        <v>44</v>
      </c>
      <c r="B87" s="45">
        <v>33882</v>
      </c>
      <c r="C87" s="45">
        <v>225749</v>
      </c>
      <c r="D87" s="45">
        <v>1079662</v>
      </c>
    </row>
    <row r="88" spans="1:4" s="1" customFormat="1" ht="13.5" thickBot="1" x14ac:dyDescent="0.25">
      <c r="A88" s="38" t="s">
        <v>188</v>
      </c>
      <c r="B88" s="45">
        <v>6985</v>
      </c>
      <c r="C88" s="45">
        <v>576010</v>
      </c>
      <c r="D88" s="45">
        <v>497188</v>
      </c>
    </row>
    <row r="89" spans="1:4" s="1" customFormat="1" ht="13.5" thickBot="1" x14ac:dyDescent="0.25">
      <c r="A89" s="38" t="s">
        <v>195</v>
      </c>
      <c r="B89" s="45">
        <v>6710</v>
      </c>
      <c r="C89" s="45">
        <v>170519</v>
      </c>
      <c r="D89" s="45">
        <v>242275</v>
      </c>
    </row>
    <row r="90" spans="1:4" s="1" customFormat="1" ht="13.5" thickBot="1" x14ac:dyDescent="0.25">
      <c r="A90" s="38" t="s">
        <v>47</v>
      </c>
      <c r="B90" s="45"/>
      <c r="C90" s="45"/>
      <c r="D90" s="45"/>
    </row>
    <row r="91" spans="1:4" s="1" customFormat="1" ht="13.5" thickBot="1" x14ac:dyDescent="0.25">
      <c r="A91" s="38" t="s">
        <v>49</v>
      </c>
      <c r="B91" s="45">
        <v>51587</v>
      </c>
      <c r="C91" s="45">
        <v>297936</v>
      </c>
      <c r="D91" s="45">
        <v>1313548</v>
      </c>
    </row>
    <row r="92" spans="1:4" s="1" customFormat="1" ht="13.5" thickBot="1" x14ac:dyDescent="0.25">
      <c r="A92" s="38" t="s">
        <v>38</v>
      </c>
      <c r="B92" s="45">
        <v>22561</v>
      </c>
      <c r="C92" s="45">
        <v>156924</v>
      </c>
      <c r="D92" s="45">
        <v>146207</v>
      </c>
    </row>
    <row r="93" spans="1:4" s="1" customFormat="1" ht="13.5" thickBot="1" x14ac:dyDescent="0.25">
      <c r="A93" s="38" t="s">
        <v>187</v>
      </c>
      <c r="B93" s="45">
        <v>5588</v>
      </c>
      <c r="C93" s="45">
        <v>125573</v>
      </c>
      <c r="D93" s="45">
        <v>677769</v>
      </c>
    </row>
    <row r="94" spans="1:4" s="1" customFormat="1" ht="13.5" thickBot="1" x14ac:dyDescent="0.25">
      <c r="A94" s="38" t="s">
        <v>42</v>
      </c>
      <c r="B94" s="45">
        <v>5155</v>
      </c>
      <c r="C94" s="45">
        <v>123675</v>
      </c>
      <c r="D94" s="45">
        <v>146015</v>
      </c>
    </row>
    <row r="95" spans="1:4" s="1" customFormat="1" ht="13.5" thickBot="1" x14ac:dyDescent="0.25">
      <c r="A95" s="38" t="s">
        <v>41</v>
      </c>
      <c r="B95" s="45">
        <v>1342</v>
      </c>
      <c r="C95" s="45">
        <v>244</v>
      </c>
      <c r="D95" s="45">
        <v>47200</v>
      </c>
    </row>
    <row r="96" spans="1:4" s="1" customFormat="1" ht="13.5" thickBot="1" x14ac:dyDescent="0.25">
      <c r="A96" s="38" t="s">
        <v>39</v>
      </c>
      <c r="B96" s="45"/>
      <c r="C96" s="45"/>
      <c r="D96" s="45"/>
    </row>
    <row r="97" spans="1:11" s="1" customFormat="1" ht="13.5" thickBot="1" x14ac:dyDescent="0.25">
      <c r="A97" s="38" t="s">
        <v>48</v>
      </c>
      <c r="B97" s="45">
        <v>2021</v>
      </c>
      <c r="C97" s="45"/>
      <c r="D97" s="45"/>
    </row>
    <row r="98" spans="1:11" s="1" customFormat="1" ht="13.5" thickBot="1" x14ac:dyDescent="0.25">
      <c r="A98" s="38"/>
      <c r="B98" s="45"/>
      <c r="C98" s="45"/>
      <c r="D98" s="45"/>
    </row>
    <row r="99" spans="1:11" s="1" customFormat="1" x14ac:dyDescent="0.2">
      <c r="A99" s="33" t="s">
        <v>3</v>
      </c>
      <c r="B99" s="34">
        <v>427099</v>
      </c>
      <c r="C99" s="46">
        <v>7051371</v>
      </c>
      <c r="D99" s="34">
        <v>12964405</v>
      </c>
    </row>
    <row r="100" spans="1:11" x14ac:dyDescent="0.2">
      <c r="H100"/>
      <c r="I100" s="1"/>
      <c r="J100" s="1"/>
      <c r="K100"/>
    </row>
    <row r="101" spans="1:11" s="58" customFormat="1" ht="15" x14ac:dyDescent="0.25">
      <c r="A101" s="62" t="s">
        <v>214</v>
      </c>
      <c r="B101" s="62"/>
      <c r="C101" s="62"/>
      <c r="D101" s="62"/>
      <c r="E101" s="1"/>
      <c r="F101" s="1"/>
      <c r="G101" s="1"/>
      <c r="H101" s="1"/>
      <c r="I101" s="1"/>
      <c r="J101" s="1"/>
    </row>
    <row r="102" spans="1:11" customFormat="1" ht="13.5" thickBo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1" customFormat="1" ht="23.25" thickBot="1" x14ac:dyDescent="0.25">
      <c r="A103" s="82" t="s">
        <v>22</v>
      </c>
      <c r="B103" s="44" t="s">
        <v>97</v>
      </c>
      <c r="C103" s="44" t="s">
        <v>98</v>
      </c>
      <c r="D103" s="78" t="s">
        <v>99</v>
      </c>
      <c r="E103" s="1"/>
      <c r="F103" s="1"/>
      <c r="G103" s="1"/>
      <c r="H103" s="1"/>
      <c r="I103" s="1"/>
      <c r="J103" s="1"/>
    </row>
    <row r="104" spans="1:11" customFormat="1" x14ac:dyDescent="0.2">
      <c r="A104" s="78"/>
      <c r="B104" s="48" t="s">
        <v>100</v>
      </c>
      <c r="C104" s="49" t="s">
        <v>100</v>
      </c>
      <c r="D104" s="78"/>
      <c r="E104" s="1"/>
      <c r="F104" s="1"/>
      <c r="G104" s="1"/>
      <c r="H104" s="1"/>
      <c r="I104" s="1"/>
      <c r="J104" s="1"/>
    </row>
    <row r="105" spans="1:11" customFormat="1" ht="13.5" customHeight="1" thickBot="1" x14ac:dyDescent="0.25">
      <c r="A105" s="38" t="s">
        <v>101</v>
      </c>
      <c r="B105" s="45">
        <v>19</v>
      </c>
      <c r="C105" s="45">
        <v>1072</v>
      </c>
      <c r="D105" s="45">
        <v>1091</v>
      </c>
      <c r="E105" s="1"/>
      <c r="F105" s="1"/>
      <c r="G105" s="1"/>
      <c r="H105" s="1"/>
      <c r="I105" s="1"/>
      <c r="J105" s="1"/>
    </row>
    <row r="106" spans="1:11" customFormat="1" ht="13.5" customHeight="1" thickBot="1" x14ac:dyDescent="0.25">
      <c r="A106" s="38" t="s">
        <v>76</v>
      </c>
      <c r="B106" s="45"/>
      <c r="C106" s="45">
        <v>39</v>
      </c>
      <c r="D106" s="45">
        <v>39</v>
      </c>
      <c r="E106" s="1"/>
      <c r="F106" s="1"/>
      <c r="G106" s="1"/>
      <c r="H106" s="1"/>
      <c r="I106" s="1"/>
      <c r="J106" s="1"/>
    </row>
    <row r="107" spans="1:11" customFormat="1" ht="13.5" thickBot="1" x14ac:dyDescent="0.25">
      <c r="A107" s="38" t="s">
        <v>78</v>
      </c>
      <c r="B107" s="45"/>
      <c r="C107" s="45">
        <v>90</v>
      </c>
      <c r="D107" s="45">
        <v>90</v>
      </c>
      <c r="E107" s="1"/>
      <c r="F107" s="1"/>
      <c r="G107" s="1"/>
      <c r="H107" s="1"/>
      <c r="I107" s="1"/>
      <c r="J107" s="1"/>
    </row>
    <row r="108" spans="1:11" customFormat="1" ht="13.5" thickBot="1" x14ac:dyDescent="0.25">
      <c r="A108" s="38" t="s">
        <v>104</v>
      </c>
      <c r="B108" s="45">
        <v>35</v>
      </c>
      <c r="C108" s="45">
        <v>216</v>
      </c>
      <c r="D108" s="45">
        <v>251</v>
      </c>
      <c r="E108" s="1"/>
      <c r="F108" s="1"/>
      <c r="G108" s="1"/>
      <c r="H108" s="1"/>
      <c r="I108" s="1"/>
      <c r="J108" s="1"/>
    </row>
    <row r="109" spans="1:11" customFormat="1" ht="13.5" thickBot="1" x14ac:dyDescent="0.25">
      <c r="A109" s="38" t="s">
        <v>81</v>
      </c>
      <c r="B109" s="45"/>
      <c r="C109" s="45">
        <v>5</v>
      </c>
      <c r="D109" s="45">
        <v>5</v>
      </c>
      <c r="E109" s="1"/>
      <c r="F109" s="1"/>
      <c r="G109" s="1"/>
      <c r="H109" s="1"/>
      <c r="I109" s="1"/>
      <c r="J109" s="1"/>
    </row>
    <row r="110" spans="1:11" customFormat="1" ht="13.5" thickBot="1" x14ac:dyDescent="0.25">
      <c r="A110" s="38" t="s">
        <v>103</v>
      </c>
      <c r="B110" s="45">
        <v>23546</v>
      </c>
      <c r="C110" s="45">
        <v>176549</v>
      </c>
      <c r="D110" s="45">
        <v>200095</v>
      </c>
      <c r="E110" s="1"/>
      <c r="F110" s="1"/>
      <c r="G110" s="1"/>
      <c r="H110" s="1"/>
      <c r="I110" s="1"/>
      <c r="J110" s="1"/>
    </row>
    <row r="111" spans="1:11" customFormat="1" ht="13.5" thickBot="1" x14ac:dyDescent="0.25">
      <c r="A111" s="38" t="s">
        <v>105</v>
      </c>
      <c r="B111" s="45">
        <v>350</v>
      </c>
      <c r="C111" s="45">
        <v>4150</v>
      </c>
      <c r="D111" s="45">
        <v>4500</v>
      </c>
      <c r="E111" s="1"/>
      <c r="F111" s="1"/>
      <c r="G111" s="1"/>
      <c r="H111" s="1"/>
      <c r="I111" s="1"/>
      <c r="J111" s="1"/>
    </row>
    <row r="112" spans="1:11" customFormat="1" ht="13.5" thickBot="1" x14ac:dyDescent="0.25">
      <c r="A112" s="38" t="s">
        <v>91</v>
      </c>
      <c r="B112" s="45">
        <v>500</v>
      </c>
      <c r="C112" s="45">
        <v>13838</v>
      </c>
      <c r="D112" s="45">
        <v>14338</v>
      </c>
      <c r="E112" s="1"/>
      <c r="F112" s="1"/>
      <c r="G112" s="1"/>
      <c r="H112" s="1"/>
      <c r="I112" s="1"/>
      <c r="J112" s="1"/>
    </row>
    <row r="113" spans="1:11" customFormat="1" ht="13.5" thickBot="1" x14ac:dyDescent="0.25">
      <c r="A113" s="38" t="s">
        <v>102</v>
      </c>
      <c r="B113" s="45">
        <v>6833</v>
      </c>
      <c r="C113" s="45">
        <v>140052</v>
      </c>
      <c r="D113" s="45">
        <v>146885</v>
      </c>
      <c r="E113" s="1"/>
      <c r="F113" s="1"/>
      <c r="G113" s="1"/>
      <c r="H113" s="1"/>
      <c r="I113" s="1"/>
      <c r="J113" s="1"/>
    </row>
    <row r="114" spans="1:11" customFormat="1" ht="13.5" thickBot="1" x14ac:dyDescent="0.25">
      <c r="A114" s="38" t="s">
        <v>94</v>
      </c>
      <c r="B114" s="45">
        <v>25214</v>
      </c>
      <c r="C114" s="45">
        <v>56456</v>
      </c>
      <c r="D114" s="45">
        <v>81670</v>
      </c>
      <c r="E114" s="1"/>
      <c r="F114" s="1"/>
      <c r="G114" s="1"/>
      <c r="H114" s="1"/>
      <c r="I114" s="1"/>
      <c r="J114" s="1"/>
    </row>
    <row r="115" spans="1:11" customFormat="1" ht="13.5" thickBot="1" x14ac:dyDescent="0.25">
      <c r="A115" s="38" t="s">
        <v>90</v>
      </c>
      <c r="B115" s="45">
        <v>1080</v>
      </c>
      <c r="C115" s="45">
        <v>27217</v>
      </c>
      <c r="D115" s="45">
        <v>28297</v>
      </c>
      <c r="E115" s="1"/>
      <c r="F115" s="1"/>
      <c r="G115" s="1"/>
      <c r="H115" s="1"/>
      <c r="I115" s="1"/>
      <c r="J115" s="1"/>
    </row>
    <row r="116" spans="1:11" customFormat="1" ht="13.5" thickBot="1" x14ac:dyDescent="0.25">
      <c r="A116" s="38" t="s">
        <v>107</v>
      </c>
      <c r="B116" s="45">
        <v>264019</v>
      </c>
      <c r="C116" s="45">
        <v>1388874</v>
      </c>
      <c r="D116" s="45">
        <v>1652893</v>
      </c>
      <c r="E116" s="1"/>
      <c r="F116" s="1"/>
      <c r="G116" s="1"/>
      <c r="H116" s="1"/>
      <c r="I116" s="1"/>
      <c r="J116" s="1"/>
    </row>
    <row r="117" spans="1:11" customFormat="1" ht="13.5" thickBot="1" x14ac:dyDescent="0.25">
      <c r="A117" s="38" t="s">
        <v>215</v>
      </c>
      <c r="B117" s="45"/>
      <c r="C117" s="45">
        <v>355</v>
      </c>
      <c r="D117" s="45">
        <v>355</v>
      </c>
      <c r="E117" s="1"/>
      <c r="F117" s="1"/>
      <c r="G117" s="1"/>
      <c r="H117" s="1"/>
      <c r="I117" s="1"/>
      <c r="J117" s="1"/>
    </row>
    <row r="118" spans="1:11" customFormat="1" x14ac:dyDescent="0.2">
      <c r="A118" s="33" t="s">
        <v>108</v>
      </c>
      <c r="B118" s="34">
        <v>321596</v>
      </c>
      <c r="C118" s="46">
        <v>1808913</v>
      </c>
      <c r="D118" s="34">
        <v>2130509</v>
      </c>
      <c r="E118" s="1"/>
      <c r="F118" s="1"/>
      <c r="G118" s="1"/>
      <c r="H118" s="1"/>
      <c r="I118" s="1"/>
      <c r="J118" s="1"/>
      <c r="K118" s="4"/>
    </row>
    <row r="119" spans="1:11" x14ac:dyDescent="0.2">
      <c r="A119" s="3" t="s">
        <v>181</v>
      </c>
      <c r="E119" s="1"/>
      <c r="F119" s="1"/>
      <c r="G119" s="1"/>
      <c r="H119" s="1"/>
      <c r="I119" s="1"/>
      <c r="J119" s="1"/>
    </row>
    <row r="120" spans="1:11" x14ac:dyDescent="0.2">
      <c r="A120" s="8" t="s">
        <v>193</v>
      </c>
      <c r="E120" s="1"/>
      <c r="F120" s="1"/>
      <c r="G120" s="1"/>
      <c r="H120" s="1"/>
      <c r="I120" s="1"/>
      <c r="J120" s="1"/>
    </row>
    <row r="121" spans="1:11" x14ac:dyDescent="0.2">
      <c r="A121" s="8" t="s">
        <v>216</v>
      </c>
      <c r="E121" s="1"/>
      <c r="F121" s="1"/>
      <c r="G121" s="1"/>
      <c r="H121" s="1"/>
      <c r="I121" s="1"/>
      <c r="J121" s="1"/>
    </row>
    <row r="122" spans="1:11" x14ac:dyDescent="0.2">
      <c r="A122" s="8"/>
      <c r="E122" s="1"/>
      <c r="F122" s="1"/>
      <c r="G122" s="1"/>
      <c r="H122" s="1"/>
      <c r="I122" s="1"/>
      <c r="J122" s="1"/>
    </row>
    <row r="123" spans="1:11" x14ac:dyDescent="0.2">
      <c r="E123" s="1"/>
      <c r="F123" s="1"/>
      <c r="G123" s="1"/>
      <c r="H123" s="1"/>
      <c r="I123" s="1"/>
      <c r="J123" s="1"/>
    </row>
    <row r="124" spans="1:11" x14ac:dyDescent="0.2">
      <c r="E124" s="1"/>
      <c r="F124" s="1"/>
      <c r="G124" s="1"/>
      <c r="H124" s="1"/>
      <c r="I124" s="1"/>
      <c r="J124" s="1"/>
      <c r="K124"/>
    </row>
    <row r="125" spans="1:11" s="58" customFormat="1" ht="15" x14ac:dyDescent="0.25">
      <c r="A125" s="62" t="s">
        <v>217</v>
      </c>
      <c r="B125" s="62"/>
      <c r="C125" s="1"/>
      <c r="D125" s="1"/>
      <c r="E125" s="1"/>
      <c r="F125" s="1"/>
      <c r="G125" s="1"/>
      <c r="H125" s="1"/>
      <c r="I125" s="1"/>
      <c r="J125" s="1"/>
    </row>
    <row r="126" spans="1:11" customForma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1" customFormat="1" x14ac:dyDescent="0.2">
      <c r="A127" s="44" t="s">
        <v>22</v>
      </c>
      <c r="B127" s="44" t="s">
        <v>110</v>
      </c>
      <c r="C127" s="1"/>
      <c r="D127" s="1"/>
      <c r="E127" s="1"/>
      <c r="F127" s="1"/>
      <c r="G127" s="1"/>
      <c r="H127" s="1"/>
      <c r="I127" s="1"/>
      <c r="J127" s="1"/>
    </row>
    <row r="128" spans="1:11" customFormat="1" ht="13.5" thickBot="1" x14ac:dyDescent="0.25">
      <c r="A128" s="38" t="s">
        <v>101</v>
      </c>
      <c r="B128" s="45">
        <v>1954</v>
      </c>
      <c r="C128" s="1"/>
      <c r="D128" s="1"/>
      <c r="E128" s="1"/>
      <c r="F128" s="1"/>
      <c r="G128" s="1"/>
      <c r="H128" s="1"/>
      <c r="I128" s="1"/>
      <c r="J128" s="1"/>
    </row>
    <row r="129" spans="1:11" customFormat="1" ht="13.5" thickBot="1" x14ac:dyDescent="0.25">
      <c r="A129" s="38" t="s">
        <v>76</v>
      </c>
      <c r="B129" s="45">
        <v>97</v>
      </c>
      <c r="C129" s="1"/>
      <c r="D129" s="1"/>
      <c r="E129" s="1"/>
      <c r="F129" s="1"/>
      <c r="G129" s="1"/>
      <c r="H129" s="1"/>
      <c r="I129" s="1"/>
      <c r="J129" s="1"/>
    </row>
    <row r="130" spans="1:11" customFormat="1" ht="13.5" thickBot="1" x14ac:dyDescent="0.25">
      <c r="A130" s="38" t="s">
        <v>78</v>
      </c>
      <c r="B130" s="45">
        <v>147</v>
      </c>
      <c r="C130" s="1"/>
      <c r="D130" s="1"/>
      <c r="E130" s="1"/>
      <c r="F130" s="1"/>
      <c r="G130" s="1"/>
      <c r="H130" s="1"/>
      <c r="I130" s="1"/>
      <c r="J130" s="1"/>
    </row>
    <row r="131" spans="1:11" customFormat="1" ht="13.5" thickBot="1" x14ac:dyDescent="0.25">
      <c r="A131" s="38" t="s">
        <v>104</v>
      </c>
      <c r="B131" s="45">
        <v>4100</v>
      </c>
      <c r="C131" s="1"/>
      <c r="D131" s="1"/>
      <c r="E131" s="1"/>
      <c r="F131" s="1"/>
      <c r="G131" s="1"/>
      <c r="H131" s="1"/>
      <c r="I131" s="1"/>
      <c r="J131" s="1"/>
    </row>
    <row r="132" spans="1:11" customFormat="1" ht="17.25" customHeight="1" thickBot="1" x14ac:dyDescent="0.25">
      <c r="A132" s="38" t="s">
        <v>81</v>
      </c>
      <c r="B132" s="45">
        <v>574</v>
      </c>
      <c r="C132" s="1"/>
      <c r="D132" s="1"/>
      <c r="E132" s="1"/>
      <c r="F132" s="1"/>
      <c r="G132" s="1"/>
      <c r="H132" s="1"/>
      <c r="I132" s="1"/>
      <c r="J132" s="1"/>
    </row>
    <row r="133" spans="1:11" customFormat="1" ht="13.5" thickBot="1" x14ac:dyDescent="0.25">
      <c r="A133" s="38" t="s">
        <v>103</v>
      </c>
      <c r="B133" s="45">
        <v>157249</v>
      </c>
      <c r="C133" s="1"/>
      <c r="D133" s="1"/>
      <c r="E133" s="1"/>
      <c r="F133" s="1"/>
      <c r="G133" s="1"/>
      <c r="H133" s="1"/>
      <c r="I133" s="1"/>
      <c r="J133" s="1"/>
    </row>
    <row r="134" spans="1:11" customFormat="1" ht="12.75" customHeight="1" thickBot="1" x14ac:dyDescent="0.25">
      <c r="A134" s="38" t="s">
        <v>105</v>
      </c>
      <c r="B134" s="45">
        <v>4081</v>
      </c>
      <c r="C134" s="1"/>
      <c r="D134" s="1"/>
      <c r="E134" s="1"/>
      <c r="F134" s="1"/>
      <c r="G134" s="1"/>
      <c r="H134" s="1"/>
      <c r="I134" s="1"/>
      <c r="J134" s="1"/>
    </row>
    <row r="135" spans="1:11" customFormat="1" ht="13.5" thickBot="1" x14ac:dyDescent="0.25">
      <c r="A135" s="38" t="s">
        <v>102</v>
      </c>
      <c r="B135" s="45">
        <v>234013</v>
      </c>
      <c r="C135" s="1"/>
      <c r="D135" s="1"/>
      <c r="E135" s="1"/>
      <c r="F135" s="1"/>
      <c r="G135" s="1"/>
      <c r="H135" s="1"/>
      <c r="I135" s="1"/>
      <c r="J135" s="1"/>
    </row>
    <row r="136" spans="1:11" customFormat="1" ht="13.5" thickBot="1" x14ac:dyDescent="0.25">
      <c r="A136" s="38" t="s">
        <v>94</v>
      </c>
      <c r="B136" s="45">
        <v>32725</v>
      </c>
      <c r="C136" s="1"/>
      <c r="D136" s="1"/>
      <c r="E136" s="1"/>
      <c r="F136" s="1"/>
      <c r="G136" s="1"/>
      <c r="H136" s="1"/>
      <c r="I136" s="1"/>
      <c r="J136" s="1"/>
    </row>
    <row r="137" spans="1:11" customFormat="1" ht="13.5" thickBot="1" x14ac:dyDescent="0.25">
      <c r="A137" s="38" t="s">
        <v>90</v>
      </c>
      <c r="B137" s="45">
        <v>65232</v>
      </c>
      <c r="C137" s="1"/>
      <c r="D137" s="1"/>
      <c r="E137" s="1"/>
      <c r="F137" s="1"/>
      <c r="G137" s="1"/>
      <c r="H137" s="1"/>
      <c r="I137" s="1"/>
      <c r="J137" s="1"/>
    </row>
    <row r="138" spans="1:11" customFormat="1" ht="13.5" thickBot="1" x14ac:dyDescent="0.25">
      <c r="A138" s="38" t="s">
        <v>107</v>
      </c>
      <c r="B138" s="45">
        <v>1287047</v>
      </c>
      <c r="C138" s="1"/>
      <c r="D138" s="1"/>
      <c r="E138" s="1"/>
      <c r="F138" s="1"/>
      <c r="G138" s="1"/>
      <c r="H138" s="1"/>
      <c r="I138" s="1"/>
      <c r="J138" s="1"/>
      <c r="K138" s="3"/>
    </row>
    <row r="139" spans="1:11" s="3" customFormat="1" ht="15" customHeight="1" x14ac:dyDescent="0.2">
      <c r="A139" s="33" t="s">
        <v>112</v>
      </c>
      <c r="B139" s="34">
        <f>SUM(B128:B138)</f>
        <v>1787219</v>
      </c>
      <c r="C139" s="1"/>
      <c r="D139" s="1"/>
      <c r="E139" s="1"/>
      <c r="F139" s="1"/>
      <c r="G139" s="1"/>
      <c r="H139" s="1"/>
      <c r="I139" s="1"/>
      <c r="J139" s="1"/>
      <c r="K139" s="4"/>
    </row>
    <row r="140" spans="1:11" x14ac:dyDescent="0.2">
      <c r="C140" s="1"/>
      <c r="D140" s="1"/>
      <c r="E140" s="1"/>
      <c r="F140" s="1"/>
      <c r="G140" s="1"/>
      <c r="H140" s="1"/>
      <c r="I140" s="1"/>
      <c r="J140" s="1"/>
    </row>
    <row r="141" spans="1:11" x14ac:dyDescent="0.2">
      <c r="E141" s="1"/>
      <c r="F141" s="1"/>
      <c r="G141" s="1"/>
      <c r="H141" s="1"/>
      <c r="I141" s="1"/>
      <c r="J141" s="1"/>
      <c r="K141"/>
    </row>
    <row r="142" spans="1:11" s="58" customFormat="1" ht="15" x14ac:dyDescent="0.25">
      <c r="A142" s="62" t="s">
        <v>349</v>
      </c>
      <c r="B142" s="62"/>
      <c r="C142" s="62"/>
      <c r="D142" s="62"/>
      <c r="E142" s="1"/>
      <c r="F142" s="1"/>
      <c r="G142" s="1"/>
      <c r="H142" s="1"/>
      <c r="I142" s="1"/>
      <c r="J142" s="1"/>
    </row>
    <row r="143" spans="1:11" s="58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1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customFormat="1" x14ac:dyDescent="0.2">
      <c r="A145" s="44" t="s">
        <v>114</v>
      </c>
      <c r="B145" s="44" t="s">
        <v>110</v>
      </c>
      <c r="C145" s="44" t="s">
        <v>126</v>
      </c>
      <c r="D145" s="1"/>
      <c r="E145" s="1"/>
      <c r="F145" s="1"/>
      <c r="G145" s="1"/>
      <c r="H145" s="1"/>
      <c r="I145" s="1"/>
      <c r="J145" s="1"/>
    </row>
    <row r="146" spans="1:10" customFormat="1" ht="13.5" thickBot="1" x14ac:dyDescent="0.25">
      <c r="A146" s="38" t="s">
        <v>156</v>
      </c>
      <c r="B146" s="45">
        <v>3</v>
      </c>
      <c r="C146" s="51">
        <v>481</v>
      </c>
      <c r="D146" s="1"/>
      <c r="E146" s="1"/>
      <c r="F146" s="1"/>
      <c r="G146" s="1"/>
      <c r="H146" s="1"/>
      <c r="I146" s="1"/>
      <c r="J146" s="1"/>
    </row>
    <row r="147" spans="1:10" customFormat="1" ht="13.5" thickBot="1" x14ac:dyDescent="0.25">
      <c r="A147" s="38" t="s">
        <v>176</v>
      </c>
      <c r="B147" s="45">
        <v>26773</v>
      </c>
      <c r="C147" s="51">
        <v>29092280</v>
      </c>
      <c r="D147" s="1"/>
      <c r="E147" s="1"/>
      <c r="F147" s="1"/>
      <c r="G147" s="1"/>
      <c r="H147" s="1"/>
      <c r="I147" s="1"/>
      <c r="J147" s="1"/>
    </row>
    <row r="148" spans="1:10" customFormat="1" ht="13.5" thickBot="1" x14ac:dyDescent="0.25">
      <c r="A148" s="38" t="s">
        <v>177</v>
      </c>
      <c r="B148" s="45">
        <v>675</v>
      </c>
      <c r="C148" s="51">
        <v>2506395</v>
      </c>
      <c r="D148" s="1"/>
      <c r="E148" s="1"/>
      <c r="F148" s="1"/>
      <c r="G148" s="1"/>
      <c r="H148" s="1"/>
      <c r="I148" s="1"/>
      <c r="J148" s="1"/>
    </row>
    <row r="149" spans="1:10" customFormat="1" ht="13.5" thickBot="1" x14ac:dyDescent="0.25">
      <c r="A149" s="38" t="s">
        <v>159</v>
      </c>
      <c r="B149" s="45">
        <v>21</v>
      </c>
      <c r="C149" s="51">
        <v>58797</v>
      </c>
      <c r="D149" s="1"/>
      <c r="E149" s="1"/>
      <c r="F149" s="1"/>
      <c r="G149" s="1"/>
      <c r="H149" s="1"/>
      <c r="I149" s="1"/>
      <c r="J149" s="1"/>
    </row>
    <row r="150" spans="1:10" customFormat="1" ht="13.5" thickBot="1" x14ac:dyDescent="0.25">
      <c r="A150" s="38" t="s">
        <v>160</v>
      </c>
      <c r="B150" s="45">
        <v>2039</v>
      </c>
      <c r="C150" s="51">
        <v>6156572</v>
      </c>
      <c r="D150" s="1"/>
      <c r="E150" s="1"/>
      <c r="F150" s="1"/>
      <c r="G150" s="1"/>
      <c r="H150" s="1"/>
      <c r="I150" s="1"/>
      <c r="J150" s="1"/>
    </row>
    <row r="151" spans="1:10" customFormat="1" ht="13.5" thickBot="1" x14ac:dyDescent="0.25">
      <c r="A151" s="38" t="s">
        <v>161</v>
      </c>
      <c r="B151" s="45">
        <v>347</v>
      </c>
      <c r="C151" s="51">
        <v>267548</v>
      </c>
      <c r="D151" s="1"/>
      <c r="E151" s="1"/>
      <c r="F151" s="1"/>
      <c r="G151" s="1"/>
      <c r="H151" s="1"/>
      <c r="I151" s="1"/>
      <c r="J151" s="1"/>
    </row>
    <row r="152" spans="1:10" customFormat="1" ht="13.5" thickBot="1" x14ac:dyDescent="0.25">
      <c r="A152" s="38" t="s">
        <v>163</v>
      </c>
      <c r="B152" s="45">
        <v>54</v>
      </c>
      <c r="C152" s="51">
        <v>1474841</v>
      </c>
      <c r="D152" s="1"/>
      <c r="E152" s="1"/>
      <c r="F152" s="1"/>
      <c r="G152" s="1"/>
      <c r="H152" s="1"/>
      <c r="I152" s="1"/>
      <c r="J152" s="1"/>
    </row>
    <row r="153" spans="1:10" customFormat="1" ht="13.5" thickBot="1" x14ac:dyDescent="0.25">
      <c r="A153" s="38" t="s">
        <v>164</v>
      </c>
      <c r="B153" s="45">
        <v>80</v>
      </c>
      <c r="C153" s="51">
        <v>584562</v>
      </c>
      <c r="D153" s="1"/>
      <c r="E153" s="1"/>
      <c r="F153" s="1"/>
      <c r="G153" s="1"/>
      <c r="H153" s="1"/>
      <c r="I153" s="1"/>
      <c r="J153" s="1"/>
    </row>
    <row r="154" spans="1:10" customFormat="1" ht="13.5" thickBot="1" x14ac:dyDescent="0.25">
      <c r="A154" s="38" t="s">
        <v>166</v>
      </c>
      <c r="B154" s="45">
        <v>52</v>
      </c>
      <c r="C154" s="51">
        <v>23179</v>
      </c>
      <c r="D154" s="1"/>
      <c r="E154" s="1"/>
      <c r="F154" s="1"/>
      <c r="G154" s="1"/>
      <c r="H154" s="1"/>
      <c r="I154" s="1"/>
      <c r="J154" s="1"/>
    </row>
    <row r="155" spans="1:10" customFormat="1" ht="13.5" thickBot="1" x14ac:dyDescent="0.25">
      <c r="A155" s="38" t="s">
        <v>167</v>
      </c>
      <c r="B155" s="45">
        <v>615</v>
      </c>
      <c r="C155" s="51">
        <v>135119</v>
      </c>
      <c r="D155" s="1"/>
      <c r="E155" s="1"/>
      <c r="F155" s="1"/>
      <c r="G155" s="1"/>
      <c r="H155" s="1"/>
      <c r="I155" s="1"/>
      <c r="J155" s="1"/>
    </row>
    <row r="156" spans="1:10" customFormat="1" ht="13.5" thickBot="1" x14ac:dyDescent="0.25">
      <c r="A156" s="38" t="s">
        <v>184</v>
      </c>
      <c r="B156" s="45">
        <v>9</v>
      </c>
      <c r="C156" s="51">
        <v>390250</v>
      </c>
      <c r="D156" s="1"/>
      <c r="E156" s="1"/>
      <c r="F156" s="1"/>
      <c r="G156" s="1"/>
      <c r="H156" s="1"/>
      <c r="I156" s="1"/>
      <c r="J156" s="1"/>
    </row>
    <row r="157" spans="1:10" customFormat="1" ht="13.5" thickBot="1" x14ac:dyDescent="0.25">
      <c r="A157" s="38"/>
      <c r="B157" s="45"/>
      <c r="C157" s="51"/>
      <c r="D157" s="1"/>
      <c r="E157" s="1"/>
      <c r="F157" s="1"/>
      <c r="G157" s="1"/>
      <c r="H157" s="1"/>
      <c r="I157" s="1"/>
      <c r="J157" s="1"/>
    </row>
    <row r="158" spans="1:10" customFormat="1" x14ac:dyDescent="0.2">
      <c r="A158" s="33" t="s">
        <v>125</v>
      </c>
      <c r="B158" s="34">
        <v>30668</v>
      </c>
      <c r="C158" s="46">
        <v>40690024</v>
      </c>
      <c r="D158" s="1"/>
      <c r="E158" s="1"/>
      <c r="F158" s="1"/>
      <c r="G158" s="1"/>
      <c r="H158" s="1"/>
      <c r="I158" s="1"/>
      <c r="J158" s="1"/>
    </row>
    <row r="159" spans="1:10" customFormat="1" ht="13.5" thickBo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customFormat="1" x14ac:dyDescent="0.2">
      <c r="A160" s="82" t="s">
        <v>192</v>
      </c>
      <c r="B160" s="82" t="s">
        <v>110</v>
      </c>
      <c r="C160" s="82" t="s">
        <v>126</v>
      </c>
      <c r="D160" s="1"/>
      <c r="E160" s="1"/>
      <c r="F160" s="1"/>
      <c r="G160" s="1"/>
      <c r="H160" s="1"/>
      <c r="I160" s="1"/>
      <c r="J160" s="1"/>
    </row>
    <row r="161" spans="1:10" customFormat="1" x14ac:dyDescent="0.2">
      <c r="A161" s="78"/>
      <c r="B161" s="78" t="s">
        <v>110</v>
      </c>
      <c r="C161" s="78" t="s">
        <v>126</v>
      </c>
      <c r="D161" s="1"/>
      <c r="E161" s="1"/>
      <c r="F161" s="1"/>
      <c r="G161" s="1"/>
      <c r="H161" s="1"/>
      <c r="I161" s="1"/>
      <c r="J161" s="1"/>
    </row>
    <row r="162" spans="1:10" customFormat="1" ht="13.5" thickBot="1" x14ac:dyDescent="0.25">
      <c r="A162" s="38" t="s">
        <v>14</v>
      </c>
      <c r="B162" s="45">
        <v>7481</v>
      </c>
      <c r="C162" s="45">
        <v>7027739</v>
      </c>
      <c r="D162" s="1"/>
      <c r="E162" s="1"/>
      <c r="F162" s="1"/>
      <c r="G162" s="1"/>
      <c r="H162" s="1"/>
      <c r="I162" s="1"/>
      <c r="J162" s="1"/>
    </row>
    <row r="163" spans="1:10" customFormat="1" ht="13.5" thickBot="1" x14ac:dyDescent="0.25">
      <c r="A163" s="38" t="s">
        <v>8</v>
      </c>
      <c r="B163" s="45">
        <v>1409</v>
      </c>
      <c r="C163" s="45">
        <v>4470163</v>
      </c>
      <c r="D163" s="1"/>
      <c r="E163" s="1"/>
      <c r="F163" s="1"/>
      <c r="G163" s="1"/>
      <c r="H163" s="1"/>
      <c r="I163" s="1"/>
      <c r="J163" s="1"/>
    </row>
    <row r="164" spans="1:10" customFormat="1" ht="13.5" thickBot="1" x14ac:dyDescent="0.25">
      <c r="A164" s="38" t="s">
        <v>15</v>
      </c>
      <c r="B164" s="45">
        <v>98</v>
      </c>
      <c r="C164" s="45">
        <v>333657</v>
      </c>
      <c r="D164" s="1"/>
      <c r="E164" s="1"/>
      <c r="F164" s="1"/>
      <c r="G164" s="1"/>
      <c r="H164" s="1"/>
      <c r="I164" s="1"/>
      <c r="J164" s="1"/>
    </row>
    <row r="165" spans="1:10" customFormat="1" ht="13.5" thickBot="1" x14ac:dyDescent="0.25">
      <c r="A165" s="38" t="s">
        <v>5</v>
      </c>
      <c r="B165" s="45">
        <v>109</v>
      </c>
      <c r="C165" s="45">
        <v>472745</v>
      </c>
      <c r="D165" s="1"/>
      <c r="E165" s="1"/>
      <c r="F165" s="1"/>
      <c r="G165" s="1"/>
      <c r="H165" s="1"/>
      <c r="I165" s="1"/>
      <c r="J165" s="1"/>
    </row>
    <row r="166" spans="1:10" customFormat="1" ht="13.5" thickBot="1" x14ac:dyDescent="0.25">
      <c r="A166" s="38" t="s">
        <v>191</v>
      </c>
      <c r="B166" s="45">
        <v>5988</v>
      </c>
      <c r="C166" s="45">
        <v>7428544</v>
      </c>
      <c r="D166" s="1"/>
      <c r="E166" s="1"/>
      <c r="F166" s="1"/>
      <c r="G166" s="1"/>
      <c r="H166" s="1"/>
      <c r="I166" s="1"/>
      <c r="J166" s="1"/>
    </row>
    <row r="167" spans="1:10" customFormat="1" ht="13.5" thickBot="1" x14ac:dyDescent="0.25">
      <c r="A167" s="38" t="s">
        <v>10</v>
      </c>
      <c r="B167" s="45">
        <v>5660</v>
      </c>
      <c r="C167" s="45">
        <v>8489119</v>
      </c>
      <c r="D167" s="1"/>
      <c r="E167" s="1"/>
      <c r="F167" s="1"/>
      <c r="G167" s="1"/>
      <c r="H167" s="1"/>
      <c r="I167" s="1"/>
      <c r="J167" s="1"/>
    </row>
    <row r="168" spans="1:10" customFormat="1" ht="13.5" thickBot="1" x14ac:dyDescent="0.25">
      <c r="A168" s="38" t="s">
        <v>9</v>
      </c>
      <c r="B168" s="45">
        <v>1404</v>
      </c>
      <c r="C168" s="45">
        <v>2918366</v>
      </c>
      <c r="D168" s="1"/>
      <c r="E168" s="1"/>
      <c r="F168" s="1"/>
      <c r="G168" s="1"/>
      <c r="H168" s="1"/>
      <c r="I168" s="1"/>
      <c r="J168" s="1"/>
    </row>
    <row r="169" spans="1:10" customFormat="1" ht="13.5" thickBot="1" x14ac:dyDescent="0.25">
      <c r="A169" s="38" t="s">
        <v>17</v>
      </c>
      <c r="B169" s="45">
        <v>759</v>
      </c>
      <c r="C169" s="45">
        <v>581425</v>
      </c>
      <c r="D169" s="1"/>
      <c r="E169" s="1"/>
      <c r="F169" s="1"/>
      <c r="G169" s="1"/>
      <c r="H169" s="1"/>
      <c r="I169" s="1"/>
      <c r="J169" s="1"/>
    </row>
    <row r="170" spans="1:10" customFormat="1" ht="13.5" thickBot="1" x14ac:dyDescent="0.25">
      <c r="A170" s="38" t="s">
        <v>18</v>
      </c>
      <c r="B170" s="45">
        <v>247</v>
      </c>
      <c r="C170" s="45">
        <v>960254</v>
      </c>
      <c r="D170" s="1"/>
      <c r="E170" s="1"/>
      <c r="F170" s="1"/>
      <c r="G170" s="1"/>
      <c r="H170" s="1"/>
      <c r="I170" s="1"/>
      <c r="J170" s="1"/>
    </row>
    <row r="171" spans="1:10" customFormat="1" ht="13.5" thickBot="1" x14ac:dyDescent="0.25">
      <c r="A171" s="38" t="s">
        <v>12</v>
      </c>
      <c r="B171" s="45" t="s">
        <v>23</v>
      </c>
      <c r="C171" s="45" t="s">
        <v>23</v>
      </c>
      <c r="D171" s="1"/>
      <c r="E171" s="1"/>
      <c r="F171" s="1"/>
      <c r="G171" s="1"/>
      <c r="H171" s="1"/>
      <c r="I171" s="1"/>
      <c r="J171" s="1"/>
    </row>
    <row r="172" spans="1:10" customFormat="1" ht="13.5" thickBot="1" x14ac:dyDescent="0.25">
      <c r="A172" s="38" t="s">
        <v>13</v>
      </c>
      <c r="B172" s="45">
        <v>4036</v>
      </c>
      <c r="C172" s="45">
        <v>3559009</v>
      </c>
      <c r="D172" s="1"/>
      <c r="E172" s="1"/>
      <c r="F172" s="1"/>
      <c r="G172" s="1"/>
      <c r="H172" s="1"/>
      <c r="I172" s="1"/>
      <c r="J172" s="1"/>
    </row>
    <row r="173" spans="1:10" customFormat="1" ht="13.5" thickBot="1" x14ac:dyDescent="0.25">
      <c r="A173" s="38" t="s">
        <v>4</v>
      </c>
      <c r="B173" s="45">
        <v>475</v>
      </c>
      <c r="C173" s="45">
        <v>2820702</v>
      </c>
      <c r="D173" s="1"/>
      <c r="E173" s="1"/>
      <c r="F173" s="1"/>
      <c r="G173" s="1"/>
      <c r="H173" s="1"/>
      <c r="I173" s="1"/>
      <c r="J173" s="1"/>
    </row>
    <row r="174" spans="1:10" customFormat="1" ht="13.5" thickBot="1" x14ac:dyDescent="0.25">
      <c r="A174" s="38" t="s">
        <v>19</v>
      </c>
      <c r="B174" s="45">
        <v>1475</v>
      </c>
      <c r="C174" s="45">
        <v>281746</v>
      </c>
      <c r="D174" s="1"/>
      <c r="E174" s="1"/>
      <c r="F174" s="1"/>
      <c r="G174" s="1"/>
      <c r="H174" s="1"/>
      <c r="I174" s="1"/>
      <c r="J174" s="1"/>
    </row>
    <row r="175" spans="1:10" customFormat="1" ht="13.5" thickBot="1" x14ac:dyDescent="0.25">
      <c r="A175" s="38" t="s">
        <v>7</v>
      </c>
      <c r="B175" s="45">
        <v>231</v>
      </c>
      <c r="C175" s="45">
        <v>503783</v>
      </c>
      <c r="D175" s="1"/>
      <c r="E175" s="1"/>
      <c r="F175" s="1"/>
      <c r="G175" s="1"/>
      <c r="H175" s="1"/>
      <c r="I175" s="1"/>
      <c r="J175" s="1"/>
    </row>
    <row r="176" spans="1:10" customFormat="1" ht="13.5" thickBot="1" x14ac:dyDescent="0.25">
      <c r="A176" s="38" t="s">
        <v>6</v>
      </c>
      <c r="B176" s="45">
        <v>15</v>
      </c>
      <c r="C176" s="45">
        <v>74300</v>
      </c>
      <c r="D176" s="1"/>
      <c r="E176" s="1"/>
      <c r="F176" s="1"/>
      <c r="G176" s="1"/>
      <c r="H176" s="1"/>
      <c r="I176" s="1"/>
      <c r="J176" s="1"/>
    </row>
    <row r="177" spans="1:11" customFormat="1" ht="13.5" thickBot="1" x14ac:dyDescent="0.25">
      <c r="A177" s="38" t="s">
        <v>20</v>
      </c>
      <c r="B177" s="45" t="s">
        <v>23</v>
      </c>
      <c r="C177" s="45" t="s">
        <v>23</v>
      </c>
      <c r="D177" s="1"/>
      <c r="E177" s="1"/>
      <c r="F177" s="1"/>
      <c r="G177" s="1"/>
      <c r="H177" s="1"/>
      <c r="I177" s="1"/>
      <c r="J177" s="1"/>
    </row>
    <row r="178" spans="1:11" customFormat="1" ht="13.5" thickBot="1" x14ac:dyDescent="0.25">
      <c r="A178" s="38" t="s">
        <v>21</v>
      </c>
      <c r="B178" s="45">
        <v>1281</v>
      </c>
      <c r="C178" s="45">
        <v>768472</v>
      </c>
      <c r="D178" s="1"/>
      <c r="E178" s="1"/>
      <c r="F178" s="1"/>
      <c r="G178" s="1"/>
      <c r="H178" s="1"/>
      <c r="I178" s="1"/>
      <c r="J178" s="1"/>
    </row>
    <row r="179" spans="1:11" customFormat="1" ht="13.5" thickBot="1" x14ac:dyDescent="0.25">
      <c r="A179" s="38"/>
      <c r="B179" s="45"/>
      <c r="C179" s="51"/>
      <c r="D179" s="1"/>
      <c r="E179" s="1"/>
      <c r="F179" s="1"/>
      <c r="G179" s="1"/>
      <c r="H179" s="1"/>
      <c r="I179" s="1"/>
      <c r="J179" s="1"/>
    </row>
    <row r="180" spans="1:11" customFormat="1" x14ac:dyDescent="0.2">
      <c r="A180" s="33" t="s">
        <v>3</v>
      </c>
      <c r="B180" s="34">
        <v>30668</v>
      </c>
      <c r="C180" s="46">
        <v>40690024</v>
      </c>
      <c r="D180" s="1"/>
      <c r="E180" s="1"/>
      <c r="F180" s="1"/>
      <c r="G180" s="1"/>
      <c r="H180" s="1"/>
      <c r="I180" s="4"/>
      <c r="J180" s="4"/>
      <c r="K180" s="4"/>
    </row>
  </sheetData>
  <mergeCells count="19">
    <mergeCell ref="A103:A104"/>
    <mergeCell ref="C79:C80"/>
    <mergeCell ref="D79:D80"/>
    <mergeCell ref="D39:D40"/>
    <mergeCell ref="A160:A161"/>
    <mergeCell ref="B160:B161"/>
    <mergeCell ref="C160:C161"/>
    <mergeCell ref="D103:D104"/>
    <mergeCell ref="A79:A80"/>
    <mergeCell ref="B79:B80"/>
    <mergeCell ref="F39:F40"/>
    <mergeCell ref="E39:E40"/>
    <mergeCell ref="A7:A8"/>
    <mergeCell ref="B7:C7"/>
    <mergeCell ref="A14:A15"/>
    <mergeCell ref="B14:B15"/>
    <mergeCell ref="A39:A40"/>
    <mergeCell ref="B39:B40"/>
    <mergeCell ref="C39:C40"/>
  </mergeCells>
  <phoneticPr fontId="24" type="noConversion"/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100" max="9" man="1"/>
    <brk id="1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view="pageBreakPreview" zoomScale="115" zoomScaleNormal="75" zoomScaleSheetLayoutView="115" workbookViewId="0">
      <selection activeCell="H8" sqref="H8"/>
    </sheetView>
  </sheetViews>
  <sheetFormatPr baseColWidth="10" defaultColWidth="11.42578125" defaultRowHeight="12.75" x14ac:dyDescent="0.2"/>
  <cols>
    <col min="1" max="1" width="23.28515625" style="4" customWidth="1"/>
    <col min="2" max="5" width="19.5703125" style="4" customWidth="1"/>
    <col min="6" max="6" width="15" style="4" customWidth="1"/>
    <col min="7" max="7" width="11.42578125" style="4"/>
    <col min="8" max="8" width="13" style="4" customWidth="1"/>
    <col min="9" max="10" width="11.42578125" style="4"/>
    <col min="11" max="11" width="11.5703125" style="4" bestFit="1" customWidth="1"/>
    <col min="12" max="16384" width="11.42578125" style="4"/>
  </cols>
  <sheetData>
    <row r="1" spans="1:15" s="54" customFormat="1" ht="18" x14ac:dyDescent="0.25">
      <c r="B1" s="55" t="s">
        <v>365</v>
      </c>
      <c r="I1" s="56"/>
      <c r="J1" s="56"/>
      <c r="K1" s="56"/>
      <c r="L1" s="56"/>
      <c r="M1" s="56"/>
      <c r="N1" s="56"/>
      <c r="O1" s="56"/>
    </row>
    <row r="3" spans="1:15" s="13" customFormat="1" x14ac:dyDescent="0.2">
      <c r="A3" s="13" t="s">
        <v>219</v>
      </c>
    </row>
    <row r="5" spans="1:15" customFormat="1" ht="15" x14ac:dyDescent="0.25">
      <c r="A5" s="62" t="s">
        <v>218</v>
      </c>
      <c r="B5" s="62"/>
      <c r="C5" s="62"/>
      <c r="D5" s="4"/>
      <c r="E5" s="4"/>
      <c r="F5" s="4"/>
      <c r="G5" s="4"/>
      <c r="I5" s="4"/>
    </row>
    <row r="6" spans="1:15" ht="13.5" thickBot="1" x14ac:dyDescent="0.25">
      <c r="A6" s="12"/>
      <c r="B6" s="12"/>
      <c r="C6" s="12"/>
    </row>
    <row r="7" spans="1:15" s="1" customFormat="1" ht="12.75" customHeight="1" thickBot="1" x14ac:dyDescent="0.25">
      <c r="A7" s="78" t="s">
        <v>16</v>
      </c>
      <c r="B7" s="79" t="s">
        <v>32</v>
      </c>
      <c r="C7" s="80"/>
      <c r="D7" s="19"/>
    </row>
    <row r="8" spans="1:15" s="1" customFormat="1" ht="15.75" customHeight="1" x14ac:dyDescent="0.2">
      <c r="A8" s="78"/>
      <c r="B8" s="29" t="s">
        <v>33</v>
      </c>
      <c r="C8" s="28" t="s">
        <v>34</v>
      </c>
      <c r="D8" s="19"/>
    </row>
    <row r="9" spans="1:15" s="1" customFormat="1" ht="12.75" customHeight="1" thickBot="1" x14ac:dyDescent="0.25">
      <c r="A9" s="30" t="s">
        <v>35</v>
      </c>
      <c r="B9" s="31">
        <v>906437</v>
      </c>
      <c r="C9" s="32">
        <v>758126</v>
      </c>
      <c r="D9" s="19"/>
    </row>
    <row r="10" spans="1:15" s="1" customFormat="1" ht="12.75" customHeight="1" thickBot="1" x14ac:dyDescent="0.25">
      <c r="A10" s="30" t="s">
        <v>36</v>
      </c>
      <c r="B10" s="31">
        <v>19050378.804187763</v>
      </c>
      <c r="C10" s="32"/>
      <c r="D10" s="19"/>
      <c r="H10" s="23"/>
    </row>
    <row r="11" spans="1:15" s="1" customFormat="1" ht="15.6" customHeight="1" x14ac:dyDescent="0.2">
      <c r="A11" s="13"/>
      <c r="B11" s="4"/>
      <c r="C11" s="4"/>
      <c r="D11" s="4"/>
      <c r="E11" s="4"/>
    </row>
    <row r="12" spans="1:15" x14ac:dyDescent="0.2">
      <c r="A12" s="4" t="s">
        <v>220</v>
      </c>
    </row>
    <row r="14" spans="1:15" ht="12.75" customHeight="1" x14ac:dyDescent="0.2">
      <c r="A14" s="78" t="s">
        <v>192</v>
      </c>
      <c r="B14" s="78" t="s">
        <v>37</v>
      </c>
    </row>
    <row r="15" spans="1:15" x14ac:dyDescent="0.2">
      <c r="A15" s="78" t="s">
        <v>38</v>
      </c>
      <c r="B15" s="78"/>
    </row>
    <row r="16" spans="1:15" ht="13.5" thickBot="1" x14ac:dyDescent="0.25">
      <c r="A16" s="30" t="s">
        <v>50</v>
      </c>
      <c r="B16" s="36">
        <v>257054</v>
      </c>
    </row>
    <row r="17" spans="1:2" ht="13.5" thickBot="1" x14ac:dyDescent="0.25">
      <c r="A17" s="30" t="s">
        <v>43</v>
      </c>
      <c r="B17" s="36">
        <v>51321</v>
      </c>
    </row>
    <row r="18" spans="1:2" ht="13.5" thickBot="1" x14ac:dyDescent="0.25">
      <c r="A18" s="30" t="s">
        <v>51</v>
      </c>
      <c r="B18" s="36">
        <v>14929</v>
      </c>
    </row>
    <row r="19" spans="1:2" ht="13.5" thickBot="1" x14ac:dyDescent="0.25">
      <c r="A19" s="30" t="s">
        <v>40</v>
      </c>
      <c r="B19" s="36">
        <v>6617</v>
      </c>
    </row>
    <row r="20" spans="1:2" ht="13.5" thickBot="1" x14ac:dyDescent="0.25">
      <c r="A20" s="30" t="s">
        <v>46</v>
      </c>
      <c r="B20" s="36">
        <v>101050</v>
      </c>
    </row>
    <row r="21" spans="1:2" ht="13.5" thickBot="1" x14ac:dyDescent="0.25">
      <c r="A21" s="30" t="s">
        <v>45</v>
      </c>
      <c r="B21" s="36">
        <v>122690</v>
      </c>
    </row>
    <row r="22" spans="1:2" ht="13.5" thickBot="1" x14ac:dyDescent="0.25">
      <c r="A22" s="30" t="s">
        <v>44</v>
      </c>
      <c r="B22" s="36">
        <v>68828</v>
      </c>
    </row>
    <row r="23" spans="1:2" ht="13.5" thickBot="1" x14ac:dyDescent="0.25">
      <c r="A23" s="30" t="s">
        <v>188</v>
      </c>
      <c r="B23" s="36">
        <v>14196</v>
      </c>
    </row>
    <row r="24" spans="1:2" ht="23.25" thickBot="1" x14ac:dyDescent="0.25">
      <c r="A24" s="30" t="s">
        <v>196</v>
      </c>
      <c r="B24" s="36">
        <v>24484</v>
      </c>
    </row>
    <row r="25" spans="1:2" ht="13.5" thickBot="1" x14ac:dyDescent="0.25">
      <c r="A25" s="30" t="s">
        <v>189</v>
      </c>
      <c r="B25" s="36"/>
    </row>
    <row r="26" spans="1:2" ht="13.5" thickBot="1" x14ac:dyDescent="0.25">
      <c r="A26" s="30" t="s">
        <v>49</v>
      </c>
      <c r="B26" s="36">
        <v>68036</v>
      </c>
    </row>
    <row r="27" spans="1:2" ht="13.5" thickBot="1" x14ac:dyDescent="0.25">
      <c r="A27" s="30" t="s">
        <v>190</v>
      </c>
      <c r="B27" s="36">
        <v>49630</v>
      </c>
    </row>
    <row r="28" spans="1:2" ht="13.5" thickBot="1" x14ac:dyDescent="0.25">
      <c r="A28" s="30" t="s">
        <v>187</v>
      </c>
      <c r="B28" s="36">
        <v>9484</v>
      </c>
    </row>
    <row r="29" spans="1:2" ht="13.5" thickBot="1" x14ac:dyDescent="0.25">
      <c r="A29" s="30" t="s">
        <v>42</v>
      </c>
      <c r="B29" s="36">
        <v>9279</v>
      </c>
    </row>
    <row r="30" spans="1:2" ht="13.5" thickBot="1" x14ac:dyDescent="0.25">
      <c r="A30" s="30" t="s">
        <v>41</v>
      </c>
      <c r="B30" s="36">
        <v>31680</v>
      </c>
    </row>
    <row r="31" spans="1:2" ht="13.5" thickBot="1" x14ac:dyDescent="0.25">
      <c r="A31" s="30" t="s">
        <v>39</v>
      </c>
      <c r="B31" s="36"/>
    </row>
    <row r="32" spans="1:2" ht="13.5" thickBot="1" x14ac:dyDescent="0.25">
      <c r="A32" s="30" t="s">
        <v>48</v>
      </c>
      <c r="B32" s="36">
        <v>14104</v>
      </c>
    </row>
    <row r="33" spans="1:11" ht="13.5" thickBot="1" x14ac:dyDescent="0.25">
      <c r="A33" s="30"/>
      <c r="B33" s="35"/>
    </row>
    <row r="34" spans="1:11" x14ac:dyDescent="0.2">
      <c r="A34" s="33" t="s">
        <v>3</v>
      </c>
      <c r="B34" s="34">
        <v>906437</v>
      </c>
    </row>
    <row r="37" spans="1:11" customFormat="1" ht="15" x14ac:dyDescent="0.25">
      <c r="A37" s="62" t="s">
        <v>221</v>
      </c>
      <c r="B37" s="17"/>
      <c r="C37" s="17"/>
      <c r="D37" s="17"/>
      <c r="F37" s="4"/>
      <c r="G37" s="4"/>
      <c r="I37" s="4"/>
    </row>
    <row r="38" spans="1:11" s="8" customFormat="1" ht="13.5" thickBot="1" x14ac:dyDescent="0.25">
      <c r="A38" s="14"/>
      <c r="B38" s="14"/>
      <c r="C38" s="14"/>
      <c r="D38" s="14"/>
      <c r="E38" s="14"/>
      <c r="F38" s="14"/>
    </row>
    <row r="39" spans="1:11" s="1" customFormat="1" ht="15" customHeight="1" x14ac:dyDescent="0.2">
      <c r="A39" s="78" t="s">
        <v>22</v>
      </c>
      <c r="B39" s="78" t="s">
        <v>71</v>
      </c>
      <c r="C39" s="78" t="s">
        <v>199</v>
      </c>
      <c r="D39" s="78" t="s">
        <v>200</v>
      </c>
      <c r="E39" s="78" t="s">
        <v>72</v>
      </c>
      <c r="F39" s="78" t="s">
        <v>73</v>
      </c>
    </row>
    <row r="40" spans="1:11" s="1" customFormat="1" ht="25.9" customHeight="1" x14ac:dyDescent="0.2">
      <c r="A40" s="78"/>
      <c r="B40" s="78"/>
      <c r="C40" s="78"/>
      <c r="D40" s="78"/>
      <c r="E40" s="78"/>
      <c r="F40" s="78"/>
    </row>
    <row r="41" spans="1:11" s="1" customFormat="1" ht="13.15" customHeight="1" x14ac:dyDescent="0.2">
      <c r="A41" s="37" t="s">
        <v>74</v>
      </c>
      <c r="B41" s="37"/>
      <c r="C41" s="37"/>
      <c r="D41" s="37"/>
      <c r="E41" s="37"/>
      <c r="F41" s="37"/>
      <c r="G41" s="2"/>
    </row>
    <row r="42" spans="1:11" s="1" customFormat="1" ht="13.5" thickBot="1" x14ac:dyDescent="0.25">
      <c r="A42" s="38" t="s">
        <v>80</v>
      </c>
      <c r="B42" s="45">
        <v>980</v>
      </c>
      <c r="C42" s="45"/>
      <c r="D42" s="45"/>
      <c r="E42" s="45"/>
      <c r="F42" s="45"/>
      <c r="G42" s="2"/>
    </row>
    <row r="43" spans="1:11" s="1" customFormat="1" ht="13.5" thickBot="1" x14ac:dyDescent="0.25">
      <c r="A43" s="38" t="s">
        <v>211</v>
      </c>
      <c r="B43" s="45">
        <v>6000</v>
      </c>
      <c r="C43" s="45"/>
      <c r="D43" s="45"/>
      <c r="E43" s="45"/>
      <c r="F43" s="45"/>
      <c r="G43" s="2"/>
    </row>
    <row r="44" spans="1:11" s="1" customFormat="1" ht="13.5" thickBot="1" x14ac:dyDescent="0.25">
      <c r="A44" s="38" t="s">
        <v>111</v>
      </c>
      <c r="B44" s="45">
        <v>5547</v>
      </c>
      <c r="C44" s="45">
        <v>277350</v>
      </c>
      <c r="D44" s="45">
        <v>50</v>
      </c>
      <c r="E44" s="45">
        <v>277350</v>
      </c>
      <c r="F44" s="45">
        <v>50</v>
      </c>
      <c r="G44" s="2"/>
      <c r="H44" s="23"/>
      <c r="I44" s="23"/>
      <c r="J44" s="23"/>
      <c r="K44" s="23"/>
    </row>
    <row r="45" spans="1:11" s="1" customFormat="1" ht="13.5" thickBot="1" x14ac:dyDescent="0.25">
      <c r="A45" s="38" t="s">
        <v>101</v>
      </c>
      <c r="B45" s="45">
        <v>138665</v>
      </c>
      <c r="C45" s="45">
        <v>13658502.5</v>
      </c>
      <c r="D45" s="45">
        <v>98.5</v>
      </c>
      <c r="E45" s="45">
        <v>27317005</v>
      </c>
      <c r="F45" s="45">
        <v>197</v>
      </c>
      <c r="G45" s="2"/>
      <c r="H45" s="23"/>
      <c r="I45" s="23"/>
      <c r="J45" s="23"/>
      <c r="K45" s="23"/>
    </row>
    <row r="46" spans="1:11" s="1" customFormat="1" ht="13.5" thickBot="1" x14ac:dyDescent="0.25">
      <c r="A46" s="38" t="s">
        <v>76</v>
      </c>
      <c r="B46" s="45">
        <v>36628</v>
      </c>
      <c r="C46" s="45">
        <v>824130</v>
      </c>
      <c r="D46" s="45">
        <v>22.5</v>
      </c>
      <c r="E46" s="45">
        <v>2472390</v>
      </c>
      <c r="F46" s="45">
        <v>67.5</v>
      </c>
      <c r="G46" s="2"/>
      <c r="H46" s="23"/>
      <c r="I46" s="23"/>
      <c r="J46" s="23"/>
      <c r="K46" s="23"/>
    </row>
    <row r="47" spans="1:11" s="1" customFormat="1" ht="13.5" thickBot="1" x14ac:dyDescent="0.25">
      <c r="A47" s="38" t="s">
        <v>78</v>
      </c>
      <c r="B47" s="45">
        <v>15175</v>
      </c>
      <c r="C47" s="45">
        <v>743575</v>
      </c>
      <c r="D47" s="45">
        <v>49</v>
      </c>
      <c r="E47" s="45">
        <v>1338435</v>
      </c>
      <c r="F47" s="45">
        <v>88.2</v>
      </c>
      <c r="G47" s="2"/>
      <c r="H47" s="23"/>
      <c r="I47" s="23"/>
      <c r="J47" s="23"/>
      <c r="K47" s="23"/>
    </row>
    <row r="48" spans="1:11" s="1" customFormat="1" ht="13.5" thickBot="1" x14ac:dyDescent="0.25">
      <c r="A48" s="38" t="s">
        <v>104</v>
      </c>
      <c r="B48" s="45">
        <v>222692</v>
      </c>
      <c r="C48" s="45">
        <v>11914022</v>
      </c>
      <c r="D48" s="45">
        <v>53.5</v>
      </c>
      <c r="E48" s="45">
        <v>11914022</v>
      </c>
      <c r="F48" s="45">
        <v>53.5</v>
      </c>
      <c r="G48" s="2"/>
      <c r="H48" s="23"/>
      <c r="I48" s="23"/>
      <c r="J48" s="23"/>
      <c r="K48" s="23"/>
    </row>
    <row r="49" spans="1:11" s="1" customFormat="1" ht="13.5" thickBot="1" x14ac:dyDescent="0.25">
      <c r="A49" s="38" t="s">
        <v>169</v>
      </c>
      <c r="B49" s="45">
        <v>96</v>
      </c>
      <c r="C49" s="45"/>
      <c r="D49" s="45"/>
      <c r="E49" s="45"/>
      <c r="F49" s="45"/>
      <c r="G49" s="2"/>
      <c r="H49" s="23"/>
      <c r="I49" s="23"/>
      <c r="J49" s="23"/>
      <c r="K49" s="23"/>
    </row>
    <row r="50" spans="1:11" s="1" customFormat="1" ht="13.5" thickBot="1" x14ac:dyDescent="0.25">
      <c r="A50" s="38" t="s">
        <v>81</v>
      </c>
      <c r="B50" s="45">
        <v>10446</v>
      </c>
      <c r="C50" s="45">
        <v>376056</v>
      </c>
      <c r="D50" s="45">
        <v>36</v>
      </c>
      <c r="E50" s="45">
        <v>188028</v>
      </c>
      <c r="F50" s="45">
        <v>18</v>
      </c>
      <c r="G50" s="2"/>
      <c r="H50" s="23"/>
      <c r="I50" s="23"/>
      <c r="J50" s="23"/>
      <c r="K50" s="23"/>
    </row>
    <row r="51" spans="1:11" s="1" customFormat="1" ht="13.5" thickBot="1" x14ac:dyDescent="0.25">
      <c r="A51" s="38" t="s">
        <v>79</v>
      </c>
      <c r="B51" s="45">
        <v>1334</v>
      </c>
      <c r="C51" s="45"/>
      <c r="D51" s="45"/>
      <c r="E51" s="45"/>
      <c r="F51" s="45"/>
      <c r="G51" s="2"/>
      <c r="H51" s="23"/>
      <c r="I51" s="23"/>
      <c r="J51" s="23"/>
      <c r="K51" s="23"/>
    </row>
    <row r="52" spans="1:11" s="1" customFormat="1" ht="13.5" thickBot="1" x14ac:dyDescent="0.25">
      <c r="A52" s="38" t="s">
        <v>84</v>
      </c>
      <c r="B52" s="45">
        <v>28</v>
      </c>
      <c r="C52" s="45"/>
      <c r="D52" s="45"/>
      <c r="E52" s="45"/>
      <c r="F52" s="45"/>
      <c r="G52" s="2"/>
      <c r="H52" s="23"/>
      <c r="I52" s="23"/>
      <c r="J52" s="23"/>
      <c r="K52" s="23"/>
    </row>
    <row r="53" spans="1:11" s="1" customFormat="1" ht="13.5" thickBot="1" x14ac:dyDescent="0.25">
      <c r="A53" s="43" t="s">
        <v>66</v>
      </c>
      <c r="B53" s="71">
        <f>SUM(B42:B52)</f>
        <v>437591</v>
      </c>
      <c r="C53" s="71">
        <f>SUM(C42:C52)</f>
        <v>27793635.5</v>
      </c>
      <c r="D53" s="71">
        <f>C53/(B53-B51-B49-B43-B42-B52)</f>
        <v>64.763931511605421</v>
      </c>
      <c r="E53" s="71">
        <f>SUM(E42:E52)</f>
        <v>43507230</v>
      </c>
      <c r="F53" s="71">
        <f>E53/(B53-B51-B49-B43-B42-B52)</f>
        <v>101.37929829221746</v>
      </c>
      <c r="G53" s="2"/>
      <c r="H53" s="23"/>
      <c r="I53" s="23"/>
      <c r="J53" s="23"/>
      <c r="K53" s="23"/>
    </row>
    <row r="54" spans="1:11" s="1" customFormat="1" x14ac:dyDescent="0.2">
      <c r="A54" s="61"/>
      <c r="B54" s="72"/>
      <c r="C54" s="72"/>
      <c r="D54" s="72"/>
      <c r="E54" s="72"/>
      <c r="F54" s="72"/>
      <c r="G54" s="2"/>
      <c r="H54" s="23"/>
      <c r="I54" s="23"/>
      <c r="J54" s="23"/>
      <c r="K54" s="23"/>
    </row>
    <row r="55" spans="1:11" s="1" customFormat="1" x14ac:dyDescent="0.2">
      <c r="A55" s="37" t="s">
        <v>85</v>
      </c>
      <c r="B55" s="42"/>
      <c r="C55" s="42"/>
      <c r="D55" s="42"/>
      <c r="E55" s="42"/>
      <c r="F55" s="42"/>
      <c r="G55" s="2"/>
      <c r="H55" s="23"/>
      <c r="I55" s="23"/>
      <c r="J55" s="23"/>
      <c r="K55" s="23"/>
    </row>
    <row r="56" spans="1:11" s="1" customFormat="1" ht="13.5" thickBot="1" x14ac:dyDescent="0.25">
      <c r="A56" s="38" t="s">
        <v>103</v>
      </c>
      <c r="B56" s="45">
        <v>5670171</v>
      </c>
      <c r="C56" s="45">
        <v>5670171</v>
      </c>
      <c r="D56" s="45">
        <v>1</v>
      </c>
      <c r="E56" s="45">
        <v>11340342</v>
      </c>
      <c r="F56" s="45">
        <v>1.5</v>
      </c>
      <c r="G56" s="2"/>
      <c r="H56" s="23"/>
      <c r="I56" s="23"/>
      <c r="J56" s="23"/>
      <c r="K56" s="23"/>
    </row>
    <row r="57" spans="1:11" s="1" customFormat="1" ht="13.5" thickBot="1" x14ac:dyDescent="0.25">
      <c r="A57" s="38" t="s">
        <v>105</v>
      </c>
      <c r="B57" s="45">
        <v>915283</v>
      </c>
      <c r="C57" s="45">
        <v>1830566</v>
      </c>
      <c r="D57" s="45">
        <v>2</v>
      </c>
      <c r="E57" s="45">
        <v>5491698</v>
      </c>
      <c r="F57" s="45">
        <v>6</v>
      </c>
      <c r="G57" s="2"/>
      <c r="H57" s="23"/>
      <c r="I57" s="23"/>
      <c r="J57" s="23"/>
      <c r="K57" s="23"/>
    </row>
    <row r="58" spans="1:11" s="1" customFormat="1" ht="13.5" thickBot="1" x14ac:dyDescent="0.25">
      <c r="A58" s="38" t="s">
        <v>88</v>
      </c>
      <c r="B58" s="45">
        <v>225659</v>
      </c>
      <c r="C58" s="45"/>
      <c r="D58" s="45"/>
      <c r="E58" s="45"/>
      <c r="F58" s="45"/>
      <c r="G58" s="2"/>
      <c r="H58" s="23"/>
      <c r="I58" s="23"/>
      <c r="J58" s="23"/>
      <c r="K58" s="23"/>
    </row>
    <row r="59" spans="1:11" s="1" customFormat="1" ht="23.25" thickBot="1" x14ac:dyDescent="0.25">
      <c r="A59" s="43" t="s">
        <v>67</v>
      </c>
      <c r="B59" s="71">
        <f>SUM(B56:B58)</f>
        <v>6811113</v>
      </c>
      <c r="C59" s="71">
        <f>SUM(C56:C58)</f>
        <v>7500737</v>
      </c>
      <c r="D59" s="71">
        <f>C59/(B59-B58)</f>
        <v>1.1389855581710844</v>
      </c>
      <c r="E59" s="71">
        <f>SUM(E56:E58)</f>
        <v>16832040</v>
      </c>
      <c r="F59" s="71">
        <f>E59/(B59-B58)</f>
        <v>2.5559422326843375</v>
      </c>
      <c r="G59" s="2"/>
      <c r="H59" s="23"/>
      <c r="I59" s="23"/>
      <c r="J59" s="23"/>
      <c r="K59" s="23"/>
    </row>
    <row r="60" spans="1:11" s="1" customFormat="1" x14ac:dyDescent="0.2">
      <c r="A60" s="59"/>
      <c r="B60" s="72"/>
      <c r="C60" s="72"/>
      <c r="D60" s="72"/>
      <c r="E60" s="72"/>
      <c r="F60" s="72"/>
      <c r="G60" s="2"/>
      <c r="H60" s="23"/>
      <c r="I60" s="23"/>
      <c r="J60" s="23"/>
      <c r="K60" s="23"/>
    </row>
    <row r="61" spans="1:11" s="1" customFormat="1" x14ac:dyDescent="0.2">
      <c r="A61" s="37" t="s">
        <v>89</v>
      </c>
      <c r="B61" s="42"/>
      <c r="C61" s="42"/>
      <c r="D61" s="42"/>
      <c r="E61" s="42"/>
      <c r="F61" s="42"/>
      <c r="G61" s="2"/>
      <c r="H61" s="23"/>
      <c r="I61" s="23"/>
      <c r="J61" s="23"/>
      <c r="K61" s="23"/>
    </row>
    <row r="62" spans="1:11" s="1" customFormat="1" ht="13.5" thickBot="1" x14ac:dyDescent="0.25">
      <c r="A62" s="38" t="s">
        <v>91</v>
      </c>
      <c r="B62" s="45">
        <v>167876</v>
      </c>
      <c r="C62" s="45">
        <v>83938</v>
      </c>
      <c r="D62" s="45">
        <v>0.5</v>
      </c>
      <c r="E62" s="45">
        <v>1343008</v>
      </c>
      <c r="F62" s="45">
        <v>8</v>
      </c>
      <c r="G62" s="2"/>
      <c r="H62" s="23"/>
      <c r="I62" s="23"/>
      <c r="J62" s="23"/>
      <c r="K62" s="23"/>
    </row>
    <row r="63" spans="1:11" s="1" customFormat="1" ht="13.5" thickBot="1" x14ac:dyDescent="0.25">
      <c r="A63" s="38" t="s">
        <v>170</v>
      </c>
      <c r="B63" s="45">
        <v>11862</v>
      </c>
      <c r="C63" s="45"/>
      <c r="D63" s="45"/>
      <c r="E63" s="45"/>
      <c r="F63" s="45"/>
      <c r="G63" s="2"/>
      <c r="H63" s="23"/>
      <c r="I63" s="23"/>
      <c r="J63" s="23"/>
      <c r="K63" s="23"/>
    </row>
    <row r="64" spans="1:11" s="1" customFormat="1" ht="13.5" thickBot="1" x14ac:dyDescent="0.25">
      <c r="A64" s="38" t="s">
        <v>132</v>
      </c>
      <c r="B64" s="45">
        <v>99086</v>
      </c>
      <c r="C64" s="45">
        <v>29725.8</v>
      </c>
      <c r="D64" s="45">
        <v>0.3</v>
      </c>
      <c r="E64" s="45">
        <v>222943.5</v>
      </c>
      <c r="F64" s="45">
        <v>2.25</v>
      </c>
      <c r="G64" s="2"/>
      <c r="H64" s="23"/>
      <c r="I64" s="23"/>
      <c r="J64" s="23"/>
      <c r="K64" s="23"/>
    </row>
    <row r="65" spans="1:11" s="1" customFormat="1" ht="13.5" thickBot="1" x14ac:dyDescent="0.25">
      <c r="A65" s="38" t="s">
        <v>102</v>
      </c>
      <c r="B65" s="45">
        <v>1216869</v>
      </c>
      <c r="C65" s="45">
        <v>146024.28</v>
      </c>
      <c r="D65" s="45">
        <v>0.12</v>
      </c>
      <c r="E65" s="45">
        <v>1825303.5</v>
      </c>
      <c r="F65" s="45">
        <v>1.5</v>
      </c>
      <c r="G65" s="2"/>
      <c r="H65" s="23"/>
      <c r="I65" s="23"/>
      <c r="J65" s="23"/>
      <c r="K65" s="23"/>
    </row>
    <row r="66" spans="1:11" s="1" customFormat="1" ht="13.5" thickBot="1" x14ac:dyDescent="0.25">
      <c r="A66" s="38" t="s">
        <v>92</v>
      </c>
      <c r="B66" s="45">
        <v>410926</v>
      </c>
      <c r="C66" s="45">
        <v>410926</v>
      </c>
      <c r="D66" s="45">
        <v>1</v>
      </c>
      <c r="E66" s="45"/>
      <c r="F66" s="45"/>
      <c r="G66" s="2"/>
      <c r="H66" s="23"/>
      <c r="I66" s="23"/>
      <c r="J66" s="23"/>
      <c r="K66" s="23"/>
    </row>
    <row r="67" spans="1:11" s="1" customFormat="1" ht="13.5" thickBot="1" x14ac:dyDescent="0.25">
      <c r="A67" s="38" t="s">
        <v>93</v>
      </c>
      <c r="B67" s="45">
        <v>291534</v>
      </c>
      <c r="C67" s="45">
        <v>26238.06</v>
      </c>
      <c r="D67" s="45">
        <v>0.09</v>
      </c>
      <c r="E67" s="45">
        <v>145767</v>
      </c>
      <c r="F67" s="45">
        <v>0.5</v>
      </c>
      <c r="G67" s="2"/>
      <c r="H67" s="23"/>
      <c r="I67" s="23"/>
      <c r="J67" s="23"/>
      <c r="K67" s="23"/>
    </row>
    <row r="68" spans="1:11" s="1" customFormat="1" ht="13.5" thickBot="1" x14ac:dyDescent="0.25">
      <c r="A68" s="38" t="s">
        <v>94</v>
      </c>
      <c r="B68" s="45">
        <v>120488</v>
      </c>
      <c r="C68" s="45">
        <v>128922.16</v>
      </c>
      <c r="D68" s="45">
        <v>1.07</v>
      </c>
      <c r="E68" s="45">
        <v>271098</v>
      </c>
      <c r="F68" s="45">
        <v>2.25</v>
      </c>
      <c r="G68" s="2"/>
      <c r="H68" s="23"/>
      <c r="I68" s="23"/>
      <c r="J68" s="23"/>
      <c r="K68" s="23"/>
    </row>
    <row r="69" spans="1:11" s="1" customFormat="1" ht="13.5" thickBot="1" x14ac:dyDescent="0.25">
      <c r="A69" s="38" t="s">
        <v>90</v>
      </c>
      <c r="B69" s="45">
        <v>2014107</v>
      </c>
      <c r="C69" s="45">
        <v>1208464.2</v>
      </c>
      <c r="D69" s="45">
        <v>0.6</v>
      </c>
      <c r="E69" s="45">
        <v>3021160.5</v>
      </c>
      <c r="F69" s="45">
        <v>1.5</v>
      </c>
      <c r="G69" s="2"/>
      <c r="H69" s="23"/>
      <c r="I69" s="23"/>
      <c r="J69" s="23"/>
      <c r="K69" s="23"/>
    </row>
    <row r="70" spans="1:11" s="1" customFormat="1" ht="13.5" thickBot="1" x14ac:dyDescent="0.25">
      <c r="A70" s="38" t="s">
        <v>107</v>
      </c>
      <c r="B70" s="45">
        <v>2661174</v>
      </c>
      <c r="C70" s="45">
        <v>958022.64</v>
      </c>
      <c r="D70" s="45">
        <v>0.36</v>
      </c>
      <c r="E70" s="45">
        <v>5322348</v>
      </c>
      <c r="F70" s="45">
        <v>2</v>
      </c>
      <c r="G70" s="2"/>
      <c r="H70" s="23"/>
      <c r="I70" s="23"/>
      <c r="J70" s="23"/>
      <c r="K70" s="23"/>
    </row>
    <row r="71" spans="1:11" s="1" customFormat="1" ht="13.5" thickBot="1" x14ac:dyDescent="0.25">
      <c r="A71" s="38" t="s">
        <v>171</v>
      </c>
      <c r="B71" s="45">
        <v>778361</v>
      </c>
      <c r="C71" s="45">
        <v>140104.98000000001</v>
      </c>
      <c r="D71" s="45">
        <v>0.18</v>
      </c>
      <c r="E71" s="45">
        <v>778361</v>
      </c>
      <c r="F71" s="45">
        <v>1</v>
      </c>
      <c r="G71" s="2"/>
      <c r="H71" s="23"/>
      <c r="I71" s="23"/>
      <c r="J71" s="23"/>
      <c r="K71" s="23"/>
    </row>
    <row r="72" spans="1:11" s="1" customFormat="1" ht="13.5" thickBot="1" x14ac:dyDescent="0.25">
      <c r="A72" s="38" t="s">
        <v>96</v>
      </c>
      <c r="B72" s="45">
        <v>4689342</v>
      </c>
      <c r="C72" s="45">
        <v>468934.2</v>
      </c>
      <c r="D72" s="45">
        <v>0.1</v>
      </c>
      <c r="E72" s="45">
        <v>2344671</v>
      </c>
      <c r="F72" s="45">
        <v>0.5</v>
      </c>
      <c r="G72" s="2"/>
      <c r="H72" s="23"/>
      <c r="I72" s="23"/>
      <c r="J72" s="23"/>
      <c r="K72" s="23"/>
    </row>
    <row r="73" spans="1:11" s="1" customFormat="1" ht="13.5" thickBot="1" x14ac:dyDescent="0.25">
      <c r="A73" s="38" t="s">
        <v>84</v>
      </c>
      <c r="B73" s="45">
        <v>226927</v>
      </c>
      <c r="C73" s="45"/>
      <c r="D73" s="45"/>
      <c r="E73" s="45"/>
      <c r="F73" s="45"/>
      <c r="G73" s="2"/>
      <c r="H73" s="23"/>
      <c r="I73" s="23"/>
      <c r="J73" s="23"/>
      <c r="K73" s="23"/>
    </row>
    <row r="74" spans="1:11" s="1" customFormat="1" ht="13.5" thickBot="1" x14ac:dyDescent="0.25">
      <c r="A74" s="43" t="s">
        <v>68</v>
      </c>
      <c r="B74" s="71">
        <f>SUM(B62:B73)</f>
        <v>12688552</v>
      </c>
      <c r="C74" s="71">
        <f>SUM(C62:C73)</f>
        <v>3601300.3200000003</v>
      </c>
      <c r="D74" s="71">
        <f>C74/(B74-B73-B63)</f>
        <v>0.28926657639988812</v>
      </c>
      <c r="E74" s="71">
        <f>SUM(E62:E73)</f>
        <v>15274660.5</v>
      </c>
      <c r="F74" s="71">
        <f>E74/(B74-B73-B66-B63)</f>
        <v>1.2687820675701482</v>
      </c>
      <c r="G74" s="2"/>
      <c r="H74" s="23"/>
      <c r="I74" s="23"/>
      <c r="J74" s="23"/>
      <c r="K74" s="23"/>
    </row>
    <row r="75" spans="1:11" s="1" customFormat="1" x14ac:dyDescent="0.2">
      <c r="A75" s="61"/>
      <c r="B75" s="72"/>
      <c r="C75" s="72"/>
      <c r="D75" s="72"/>
      <c r="E75" s="72"/>
      <c r="F75" s="72"/>
      <c r="G75" s="2"/>
      <c r="H75" s="23"/>
      <c r="I75" s="23"/>
      <c r="J75" s="23"/>
      <c r="K75" s="23"/>
    </row>
    <row r="76" spans="1:11" s="1" customFormat="1" x14ac:dyDescent="0.2">
      <c r="A76" s="33" t="s">
        <v>2</v>
      </c>
      <c r="B76" s="34">
        <f>B53+B59+B74</f>
        <v>19937256</v>
      </c>
      <c r="C76" s="46">
        <f>C53+C59+C74</f>
        <v>38895672.82</v>
      </c>
      <c r="D76" s="34"/>
      <c r="E76" s="46">
        <f>E53+E59+E74</f>
        <v>75613930.5</v>
      </c>
      <c r="F76" s="34"/>
      <c r="H76" s="23"/>
      <c r="I76" s="23"/>
      <c r="J76" s="23"/>
      <c r="K76" s="23"/>
    </row>
    <row r="78" spans="1:11" s="1" customFormat="1" ht="15" customHeight="1" x14ac:dyDescent="0.2">
      <c r="A78" s="78" t="s">
        <v>192</v>
      </c>
      <c r="B78" s="78" t="s">
        <v>66</v>
      </c>
      <c r="C78" s="78" t="s">
        <v>67</v>
      </c>
      <c r="D78" s="78" t="s">
        <v>68</v>
      </c>
    </row>
    <row r="79" spans="1:11" s="1" customFormat="1" ht="13.5" customHeight="1" x14ac:dyDescent="0.2">
      <c r="A79" s="78"/>
      <c r="B79" s="78"/>
      <c r="C79" s="78"/>
      <c r="D79" s="78"/>
    </row>
    <row r="80" spans="1:11" s="1" customFormat="1" ht="13.15" customHeight="1" thickBot="1" x14ac:dyDescent="0.25">
      <c r="A80" s="38" t="s">
        <v>50</v>
      </c>
      <c r="B80" s="45">
        <v>112414</v>
      </c>
      <c r="C80" s="45">
        <v>2024068</v>
      </c>
      <c r="D80" s="45">
        <v>3819202</v>
      </c>
    </row>
    <row r="81" spans="1:4" s="1" customFormat="1" ht="13.5" thickBot="1" x14ac:dyDescent="0.25">
      <c r="A81" s="38" t="s">
        <v>43</v>
      </c>
      <c r="B81" s="45">
        <v>45493</v>
      </c>
      <c r="C81" s="45">
        <v>493663</v>
      </c>
      <c r="D81" s="45">
        <v>1094617</v>
      </c>
    </row>
    <row r="82" spans="1:4" s="1" customFormat="1" ht="13.5" thickBot="1" x14ac:dyDescent="0.25">
      <c r="A82" s="38" t="s">
        <v>51</v>
      </c>
      <c r="B82" s="45">
        <v>67</v>
      </c>
      <c r="C82" s="45"/>
      <c r="D82" s="45"/>
    </row>
    <row r="83" spans="1:4" s="1" customFormat="1" ht="13.5" thickBot="1" x14ac:dyDescent="0.25">
      <c r="A83" s="38" t="s">
        <v>40</v>
      </c>
      <c r="B83" s="45">
        <v>3782</v>
      </c>
      <c r="C83" s="45">
        <v>1463</v>
      </c>
      <c r="D83" s="45"/>
    </row>
    <row r="84" spans="1:4" s="1" customFormat="1" ht="13.5" thickBot="1" x14ac:dyDescent="0.25">
      <c r="A84" s="38" t="s">
        <v>46</v>
      </c>
      <c r="B84" s="45">
        <v>91356</v>
      </c>
      <c r="C84" s="45">
        <v>2386078</v>
      </c>
      <c r="D84" s="45">
        <v>2482470</v>
      </c>
    </row>
    <row r="85" spans="1:4" s="1" customFormat="1" ht="13.5" thickBot="1" x14ac:dyDescent="0.25">
      <c r="A85" s="38" t="s">
        <v>45</v>
      </c>
      <c r="B85" s="45">
        <v>45821</v>
      </c>
      <c r="C85" s="45">
        <v>372860</v>
      </c>
      <c r="D85" s="45">
        <v>998983</v>
      </c>
    </row>
    <row r="86" spans="1:4" s="1" customFormat="1" ht="13.5" thickBot="1" x14ac:dyDescent="0.25">
      <c r="A86" s="38" t="s">
        <v>44</v>
      </c>
      <c r="B86" s="45">
        <v>37097</v>
      </c>
      <c r="C86" s="45">
        <v>207888</v>
      </c>
      <c r="D86" s="45">
        <v>1368701</v>
      </c>
    </row>
    <row r="87" spans="1:4" s="1" customFormat="1" ht="13.5" thickBot="1" x14ac:dyDescent="0.25">
      <c r="A87" s="38" t="s">
        <v>188</v>
      </c>
      <c r="B87" s="45">
        <v>6985</v>
      </c>
      <c r="C87" s="45">
        <v>576010</v>
      </c>
      <c r="D87" s="45">
        <v>497188</v>
      </c>
    </row>
    <row r="88" spans="1:4" s="1" customFormat="1" ht="23.25" thickBot="1" x14ac:dyDescent="0.25">
      <c r="A88" s="38" t="s">
        <v>195</v>
      </c>
      <c r="B88" s="45">
        <v>4691</v>
      </c>
      <c r="C88" s="45">
        <v>152164</v>
      </c>
      <c r="D88" s="45">
        <v>222939</v>
      </c>
    </row>
    <row r="89" spans="1:4" s="1" customFormat="1" ht="13.5" thickBot="1" x14ac:dyDescent="0.25">
      <c r="A89" s="38" t="s">
        <v>47</v>
      </c>
      <c r="B89" s="45"/>
      <c r="C89" s="45"/>
      <c r="D89" s="45"/>
    </row>
    <row r="90" spans="1:4" s="1" customFormat="1" ht="13.5" thickBot="1" x14ac:dyDescent="0.25">
      <c r="A90" s="38" t="s">
        <v>49</v>
      </c>
      <c r="B90" s="45">
        <v>49936</v>
      </c>
      <c r="C90" s="45">
        <v>304873</v>
      </c>
      <c r="D90" s="45">
        <v>1296600</v>
      </c>
    </row>
    <row r="91" spans="1:4" s="1" customFormat="1" ht="13.5" thickBot="1" x14ac:dyDescent="0.25">
      <c r="A91" s="38" t="s">
        <v>38</v>
      </c>
      <c r="B91" s="45">
        <v>22874</v>
      </c>
      <c r="C91" s="45">
        <v>96196</v>
      </c>
      <c r="D91" s="45">
        <v>59580</v>
      </c>
    </row>
    <row r="92" spans="1:4" s="1" customFormat="1" ht="13.5" thickBot="1" x14ac:dyDescent="0.25">
      <c r="A92" s="38" t="s">
        <v>187</v>
      </c>
      <c r="B92" s="45">
        <v>6028</v>
      </c>
      <c r="C92" s="45">
        <v>130000</v>
      </c>
      <c r="D92" s="45">
        <v>678000</v>
      </c>
    </row>
    <row r="93" spans="1:4" s="1" customFormat="1" ht="13.5" thickBot="1" x14ac:dyDescent="0.25">
      <c r="A93" s="38" t="s">
        <v>42</v>
      </c>
      <c r="B93" s="45">
        <v>5046</v>
      </c>
      <c r="C93" s="45">
        <v>65406</v>
      </c>
      <c r="D93" s="45">
        <v>119094</v>
      </c>
    </row>
    <row r="94" spans="1:4" s="1" customFormat="1" ht="13.5" thickBot="1" x14ac:dyDescent="0.25">
      <c r="A94" s="38" t="s">
        <v>41</v>
      </c>
      <c r="B94" s="45">
        <v>3546</v>
      </c>
      <c r="C94" s="45">
        <v>444</v>
      </c>
      <c r="D94" s="45">
        <v>51178</v>
      </c>
    </row>
    <row r="95" spans="1:4" s="1" customFormat="1" ht="13.5" thickBot="1" x14ac:dyDescent="0.25">
      <c r="A95" s="38" t="s">
        <v>39</v>
      </c>
      <c r="B95" s="45"/>
      <c r="C95" s="45"/>
      <c r="D95" s="45"/>
    </row>
    <row r="96" spans="1:4" s="1" customFormat="1" ht="13.5" thickBot="1" x14ac:dyDescent="0.25">
      <c r="A96" s="38" t="s">
        <v>48</v>
      </c>
      <c r="B96" s="45">
        <v>2455</v>
      </c>
      <c r="C96" s="45"/>
      <c r="D96" s="45"/>
    </row>
    <row r="97" spans="1:11" s="1" customFormat="1" ht="13.5" thickBot="1" x14ac:dyDescent="0.25">
      <c r="A97" s="38"/>
      <c r="B97" s="45"/>
      <c r="C97" s="45"/>
      <c r="D97" s="45"/>
    </row>
    <row r="98" spans="1:11" s="1" customFormat="1" x14ac:dyDescent="0.2">
      <c r="A98" s="33" t="s">
        <v>3</v>
      </c>
      <c r="B98" s="34">
        <v>437591</v>
      </c>
      <c r="C98" s="46">
        <v>6811113</v>
      </c>
      <c r="D98" s="34">
        <v>12688552</v>
      </c>
    </row>
    <row r="99" spans="1:11" x14ac:dyDescent="0.2">
      <c r="H99" s="1"/>
      <c r="I99" s="1"/>
      <c r="J99"/>
      <c r="K99"/>
    </row>
    <row r="100" spans="1:11" s="68" customFormat="1" ht="15" x14ac:dyDescent="0.25">
      <c r="A100" s="68" t="s">
        <v>222</v>
      </c>
      <c r="D100" s="1"/>
      <c r="E100" s="1"/>
      <c r="F100" s="1"/>
      <c r="G100" s="1"/>
      <c r="H100" s="1"/>
      <c r="I100" s="1"/>
    </row>
    <row r="101" spans="1:11" customFormat="1" ht="13.5" thickBot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11" customFormat="1" ht="23.25" thickBot="1" x14ac:dyDescent="0.25">
      <c r="A102" s="82" t="s">
        <v>22</v>
      </c>
      <c r="B102" s="44" t="s">
        <v>97</v>
      </c>
      <c r="C102" s="44" t="s">
        <v>98</v>
      </c>
      <c r="D102" s="78" t="s">
        <v>99</v>
      </c>
      <c r="E102" s="1"/>
      <c r="F102" s="1"/>
      <c r="G102" s="1"/>
      <c r="H102" s="1"/>
      <c r="I102" s="1"/>
    </row>
    <row r="103" spans="1:11" customFormat="1" x14ac:dyDescent="0.2">
      <c r="A103" s="78"/>
      <c r="B103" s="48" t="s">
        <v>100</v>
      </c>
      <c r="C103" s="49" t="s">
        <v>100</v>
      </c>
      <c r="D103" s="78"/>
      <c r="E103" s="1"/>
      <c r="F103" s="1"/>
      <c r="G103" s="1"/>
      <c r="H103" s="1"/>
      <c r="I103" s="1"/>
    </row>
    <row r="104" spans="1:11" customFormat="1" ht="13.5" customHeight="1" thickBot="1" x14ac:dyDescent="0.25">
      <c r="A104" s="38" t="s">
        <v>101</v>
      </c>
      <c r="B104" s="45"/>
      <c r="C104" s="45">
        <v>947</v>
      </c>
      <c r="D104" s="45">
        <v>947</v>
      </c>
      <c r="E104" s="1"/>
      <c r="F104" s="1"/>
      <c r="G104" s="1"/>
      <c r="H104" s="1"/>
      <c r="I104" s="1"/>
    </row>
    <row r="105" spans="1:11" customFormat="1" ht="13.5" customHeight="1" thickBot="1" x14ac:dyDescent="0.25">
      <c r="A105" s="38" t="s">
        <v>76</v>
      </c>
      <c r="B105" s="45"/>
      <c r="C105" s="45">
        <v>70</v>
      </c>
      <c r="D105" s="45">
        <v>70</v>
      </c>
      <c r="E105" s="1"/>
      <c r="F105" s="1"/>
      <c r="G105" s="1"/>
      <c r="H105" s="1"/>
      <c r="I105" s="1"/>
    </row>
    <row r="106" spans="1:11" customFormat="1" ht="13.5" thickBot="1" x14ac:dyDescent="0.25">
      <c r="A106" s="38" t="s">
        <v>78</v>
      </c>
      <c r="B106" s="45"/>
      <c r="C106" s="45">
        <v>10</v>
      </c>
      <c r="D106" s="45">
        <v>10</v>
      </c>
      <c r="E106" s="1"/>
      <c r="F106" s="1"/>
      <c r="G106" s="1"/>
      <c r="H106" s="1"/>
      <c r="I106" s="1"/>
    </row>
    <row r="107" spans="1:11" customFormat="1" ht="13.5" thickBot="1" x14ac:dyDescent="0.25">
      <c r="A107" s="38" t="s">
        <v>104</v>
      </c>
      <c r="B107" s="45"/>
      <c r="C107" s="45">
        <v>453</v>
      </c>
      <c r="D107" s="45">
        <v>453</v>
      </c>
      <c r="E107" s="1"/>
      <c r="F107" s="1"/>
      <c r="G107" s="1"/>
      <c r="H107" s="1"/>
      <c r="I107" s="1"/>
    </row>
    <row r="108" spans="1:11" customFormat="1" ht="13.5" thickBot="1" x14ac:dyDescent="0.25">
      <c r="A108" s="38" t="s">
        <v>81</v>
      </c>
      <c r="B108" s="45"/>
      <c r="C108" s="45">
        <v>40</v>
      </c>
      <c r="D108" s="45">
        <v>40</v>
      </c>
      <c r="E108" s="1"/>
      <c r="F108" s="1"/>
      <c r="G108" s="1"/>
      <c r="H108" s="1"/>
      <c r="I108" s="1"/>
    </row>
    <row r="109" spans="1:11" customFormat="1" ht="13.5" thickBot="1" x14ac:dyDescent="0.25">
      <c r="A109" s="38" t="s">
        <v>103</v>
      </c>
      <c r="B109" s="45">
        <v>8511</v>
      </c>
      <c r="C109" s="45">
        <v>85389</v>
      </c>
      <c r="D109" s="45">
        <v>93900</v>
      </c>
      <c r="E109" s="1"/>
      <c r="F109" s="1"/>
      <c r="G109" s="1"/>
      <c r="H109" s="1"/>
      <c r="I109" s="1"/>
    </row>
    <row r="110" spans="1:11" customFormat="1" ht="13.5" thickBot="1" x14ac:dyDescent="0.25">
      <c r="A110" s="38" t="s">
        <v>105</v>
      </c>
      <c r="B110" s="45">
        <v>89</v>
      </c>
      <c r="C110" s="45">
        <v>1400</v>
      </c>
      <c r="D110" s="45">
        <v>1489</v>
      </c>
      <c r="E110" s="1"/>
      <c r="F110" s="1"/>
      <c r="G110" s="1"/>
      <c r="H110" s="1"/>
      <c r="I110" s="1"/>
    </row>
    <row r="111" spans="1:11" customFormat="1" ht="13.5" thickBot="1" x14ac:dyDescent="0.25">
      <c r="A111" s="38" t="s">
        <v>91</v>
      </c>
      <c r="B111" s="45"/>
      <c r="C111" s="45">
        <v>13120</v>
      </c>
      <c r="D111" s="45">
        <v>13120</v>
      </c>
      <c r="E111" s="1"/>
      <c r="F111" s="1"/>
      <c r="G111" s="1"/>
      <c r="H111" s="1"/>
      <c r="I111" s="1"/>
    </row>
    <row r="112" spans="1:11" customFormat="1" ht="13.5" thickBot="1" x14ac:dyDescent="0.25">
      <c r="A112" s="38" t="s">
        <v>102</v>
      </c>
      <c r="B112" s="45">
        <v>12920</v>
      </c>
      <c r="C112" s="45">
        <v>41652</v>
      </c>
      <c r="D112" s="45">
        <v>54572</v>
      </c>
      <c r="E112" s="1"/>
      <c r="F112" s="1"/>
      <c r="G112" s="1"/>
      <c r="H112" s="1"/>
      <c r="I112" s="1"/>
    </row>
    <row r="113" spans="1:11" customFormat="1" ht="13.5" thickBot="1" x14ac:dyDescent="0.25">
      <c r="A113" s="38" t="s">
        <v>94</v>
      </c>
      <c r="B113" s="45">
        <v>20984</v>
      </c>
      <c r="C113" s="45">
        <v>99658</v>
      </c>
      <c r="D113" s="45">
        <v>120642</v>
      </c>
      <c r="E113" s="1"/>
      <c r="F113" s="1"/>
      <c r="G113" s="1"/>
      <c r="H113" s="1"/>
      <c r="I113" s="1"/>
    </row>
    <row r="114" spans="1:11" customFormat="1" ht="13.5" thickBot="1" x14ac:dyDescent="0.25">
      <c r="A114" s="38" t="s">
        <v>90</v>
      </c>
      <c r="B114" s="45"/>
      <c r="C114" s="45">
        <v>25396</v>
      </c>
      <c r="D114" s="45">
        <v>25396</v>
      </c>
      <c r="E114" s="1"/>
      <c r="F114" s="1"/>
      <c r="G114" s="1"/>
      <c r="H114" s="1"/>
      <c r="I114" s="1"/>
    </row>
    <row r="115" spans="1:11" customFormat="1" ht="13.5" thickBot="1" x14ac:dyDescent="0.25">
      <c r="A115" s="38" t="s">
        <v>107</v>
      </c>
      <c r="B115" s="45">
        <v>138589</v>
      </c>
      <c r="C115" s="45">
        <v>1690935</v>
      </c>
      <c r="D115" s="45">
        <v>1829524</v>
      </c>
      <c r="E115" s="1"/>
      <c r="F115" s="1"/>
      <c r="G115" s="1"/>
      <c r="H115" s="1"/>
      <c r="I115" s="1"/>
    </row>
    <row r="116" spans="1:11" customFormat="1" x14ac:dyDescent="0.2">
      <c r="A116" s="33" t="s">
        <v>108</v>
      </c>
      <c r="B116" s="34">
        <f>SUM(B104:B115)</f>
        <v>181093</v>
      </c>
      <c r="C116" s="46">
        <f>SUM(C104:C115)</f>
        <v>1959070</v>
      </c>
      <c r="D116" s="34">
        <f>SUM(D104:D115)</f>
        <v>2140163</v>
      </c>
      <c r="E116" s="1"/>
      <c r="F116" s="1"/>
      <c r="G116" s="1"/>
      <c r="H116" s="1"/>
      <c r="I116" s="1"/>
    </row>
    <row r="117" spans="1:11" x14ac:dyDescent="0.2">
      <c r="A117" s="8"/>
      <c r="E117" s="1"/>
      <c r="F117" s="1"/>
      <c r="G117" s="1"/>
      <c r="H117" s="1"/>
      <c r="I117" s="1"/>
    </row>
    <row r="118" spans="1:11" x14ac:dyDescent="0.2">
      <c r="E118" s="1"/>
      <c r="F118" s="1"/>
      <c r="G118" s="1"/>
      <c r="H118" s="1"/>
      <c r="I118" s="1"/>
    </row>
    <row r="119" spans="1:11" x14ac:dyDescent="0.2">
      <c r="C119" s="1"/>
      <c r="D119" s="1"/>
      <c r="E119" s="1"/>
      <c r="F119" s="1"/>
      <c r="G119" s="1"/>
      <c r="H119" s="1"/>
      <c r="I119" s="1"/>
      <c r="J119"/>
      <c r="K119"/>
    </row>
    <row r="120" spans="1:11" customFormat="1" ht="15" x14ac:dyDescent="0.25">
      <c r="A120" s="87" t="s">
        <v>223</v>
      </c>
      <c r="B120" s="87"/>
      <c r="C120" s="87"/>
      <c r="D120" s="1"/>
      <c r="E120" s="1"/>
      <c r="F120" s="1"/>
      <c r="G120" s="1"/>
      <c r="H120" s="1"/>
      <c r="I120" s="1"/>
    </row>
    <row r="121" spans="1:11" customFormat="1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11" customFormat="1" x14ac:dyDescent="0.2">
      <c r="A122" s="44" t="s">
        <v>22</v>
      </c>
      <c r="B122" s="44" t="s">
        <v>110</v>
      </c>
      <c r="C122" s="1"/>
      <c r="D122" s="1"/>
      <c r="E122" s="1"/>
      <c r="F122" s="1"/>
      <c r="G122" s="1"/>
      <c r="H122" s="1"/>
      <c r="I122" s="1"/>
    </row>
    <row r="123" spans="1:11" customFormat="1" ht="13.5" thickBot="1" x14ac:dyDescent="0.25">
      <c r="A123" s="38" t="s">
        <v>101</v>
      </c>
      <c r="B123" s="45">
        <v>2189</v>
      </c>
      <c r="C123" s="1"/>
      <c r="D123" s="1"/>
      <c r="E123" s="1"/>
      <c r="F123" s="1"/>
      <c r="G123" s="1"/>
      <c r="H123" s="1"/>
      <c r="I123" s="1"/>
    </row>
    <row r="124" spans="1:11" customFormat="1" ht="13.5" thickBot="1" x14ac:dyDescent="0.25">
      <c r="A124" s="38" t="s">
        <v>76</v>
      </c>
      <c r="B124" s="45">
        <v>61</v>
      </c>
      <c r="C124" s="1"/>
      <c r="D124" s="1"/>
      <c r="E124" s="1"/>
      <c r="F124" s="1"/>
      <c r="G124" s="1"/>
      <c r="H124" s="1"/>
      <c r="I124" s="1"/>
    </row>
    <row r="125" spans="1:11" customFormat="1" ht="13.5" thickBot="1" x14ac:dyDescent="0.25">
      <c r="A125" s="38" t="s">
        <v>78</v>
      </c>
      <c r="B125" s="45">
        <v>143</v>
      </c>
      <c r="C125" s="1"/>
      <c r="D125" s="1"/>
      <c r="E125" s="1"/>
      <c r="F125" s="1"/>
      <c r="G125" s="1"/>
      <c r="H125" s="1"/>
      <c r="I125" s="1"/>
    </row>
    <row r="126" spans="1:11" customFormat="1" ht="13.5" thickBot="1" x14ac:dyDescent="0.25">
      <c r="A126" s="38" t="s">
        <v>104</v>
      </c>
      <c r="B126" s="45">
        <v>3856</v>
      </c>
      <c r="C126" s="1"/>
      <c r="D126" s="1"/>
      <c r="E126" s="1"/>
      <c r="F126" s="1"/>
      <c r="G126" s="1"/>
      <c r="H126" s="1"/>
      <c r="I126" s="1"/>
    </row>
    <row r="127" spans="1:11" customFormat="1" ht="17.25" customHeight="1" thickBot="1" x14ac:dyDescent="0.25">
      <c r="A127" s="38" t="s">
        <v>81</v>
      </c>
      <c r="B127" s="45">
        <v>553</v>
      </c>
      <c r="C127" s="1"/>
      <c r="D127" s="1"/>
      <c r="E127" s="1"/>
      <c r="F127" s="1"/>
      <c r="G127" s="1"/>
      <c r="H127" s="1"/>
      <c r="I127" s="1"/>
    </row>
    <row r="128" spans="1:11" customFormat="1" ht="13.5" thickBot="1" x14ac:dyDescent="0.25">
      <c r="A128" s="38" t="s">
        <v>103</v>
      </c>
      <c r="B128" s="45">
        <v>98699</v>
      </c>
      <c r="C128" s="1"/>
      <c r="D128" s="1"/>
      <c r="E128" s="1"/>
      <c r="F128" s="1"/>
      <c r="G128" s="1"/>
      <c r="H128" s="1"/>
      <c r="I128" s="1"/>
    </row>
    <row r="129" spans="1:11" customFormat="1" ht="12.75" customHeight="1" thickBot="1" x14ac:dyDescent="0.25">
      <c r="A129" s="38" t="s">
        <v>105</v>
      </c>
      <c r="B129" s="45">
        <v>4150</v>
      </c>
      <c r="C129" s="1"/>
      <c r="D129" s="1"/>
      <c r="E129" s="1"/>
      <c r="F129" s="1"/>
      <c r="G129" s="1"/>
      <c r="H129" s="1"/>
      <c r="I129" s="1"/>
    </row>
    <row r="130" spans="1:11" customFormat="1" ht="13.5" thickBot="1" x14ac:dyDescent="0.25">
      <c r="A130" s="38" t="s">
        <v>102</v>
      </c>
      <c r="B130" s="45">
        <v>196380</v>
      </c>
      <c r="C130" s="1"/>
      <c r="D130" s="1"/>
      <c r="E130" s="1"/>
      <c r="F130" s="1"/>
      <c r="G130" s="1"/>
      <c r="H130" s="1"/>
      <c r="I130" s="1"/>
    </row>
    <row r="131" spans="1:11" customFormat="1" ht="13.5" thickBot="1" x14ac:dyDescent="0.25">
      <c r="A131" s="38" t="s">
        <v>94</v>
      </c>
      <c r="B131" s="45">
        <v>18746</v>
      </c>
      <c r="C131" s="1"/>
      <c r="D131" s="1"/>
      <c r="E131" s="1"/>
      <c r="F131" s="1"/>
      <c r="G131" s="1"/>
      <c r="H131" s="1"/>
      <c r="I131" s="1"/>
    </row>
    <row r="132" spans="1:11" customFormat="1" ht="13.5" thickBot="1" x14ac:dyDescent="0.25">
      <c r="A132" s="38" t="s">
        <v>90</v>
      </c>
      <c r="B132" s="45">
        <v>65012</v>
      </c>
      <c r="C132" s="1"/>
      <c r="D132" s="1"/>
      <c r="E132" s="1"/>
      <c r="F132" s="1"/>
      <c r="G132" s="1"/>
      <c r="H132" s="1"/>
      <c r="I132" s="1"/>
    </row>
    <row r="133" spans="1:11" customFormat="1" ht="13.5" thickBot="1" x14ac:dyDescent="0.25">
      <c r="A133" s="38" t="s">
        <v>107</v>
      </c>
      <c r="B133" s="45">
        <v>1559528</v>
      </c>
      <c r="C133" s="1"/>
      <c r="D133" s="1"/>
      <c r="E133" s="1"/>
      <c r="F133" s="1"/>
      <c r="G133" s="1"/>
      <c r="H133" s="1"/>
      <c r="I133" s="1"/>
      <c r="J133" s="3"/>
      <c r="K133" s="3"/>
    </row>
    <row r="134" spans="1:11" s="3" customFormat="1" ht="25.5" customHeight="1" x14ac:dyDescent="0.2">
      <c r="A134" s="33" t="s">
        <v>112</v>
      </c>
      <c r="B134" s="34">
        <f>SUM(B123:B133)</f>
        <v>1949317</v>
      </c>
      <c r="C134" s="1"/>
      <c r="D134" s="1"/>
      <c r="E134" s="1"/>
      <c r="F134" s="1"/>
      <c r="G134" s="1"/>
      <c r="H134" s="1"/>
      <c r="I134" s="1"/>
      <c r="J134" s="4"/>
      <c r="K134" s="4"/>
    </row>
    <row r="135" spans="1:11" x14ac:dyDescent="0.2">
      <c r="E135" s="1"/>
      <c r="F135" s="1"/>
      <c r="G135" s="1"/>
      <c r="H135" s="1"/>
      <c r="I135" s="1"/>
    </row>
    <row r="136" spans="1:11" x14ac:dyDescent="0.2">
      <c r="E136" s="1"/>
      <c r="F136" s="1"/>
      <c r="G136" s="1"/>
      <c r="H136" s="1"/>
      <c r="I136" s="1"/>
      <c r="J136"/>
      <c r="K136"/>
    </row>
    <row r="137" spans="1:11" s="58" customFormat="1" ht="15" x14ac:dyDescent="0.25">
      <c r="A137" s="87" t="s">
        <v>350</v>
      </c>
      <c r="B137" s="87"/>
      <c r="C137" s="87"/>
      <c r="D137" s="87"/>
      <c r="E137" s="1"/>
      <c r="F137" s="1"/>
      <c r="G137" s="1"/>
      <c r="H137" s="1"/>
      <c r="I137" s="1"/>
    </row>
    <row r="138" spans="1:11" customFormat="1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11" customFormat="1" x14ac:dyDescent="0.2">
      <c r="A139" s="44" t="s">
        <v>114</v>
      </c>
      <c r="B139" s="44" t="s">
        <v>110</v>
      </c>
      <c r="C139" s="44" t="s">
        <v>126</v>
      </c>
      <c r="D139" s="1"/>
      <c r="E139" s="1"/>
      <c r="F139" s="1"/>
      <c r="G139" s="1"/>
      <c r="H139" s="1"/>
      <c r="I139" s="1"/>
    </row>
    <row r="140" spans="1:11" customFormat="1" ht="13.5" thickBot="1" x14ac:dyDescent="0.25">
      <c r="A140" s="38" t="s">
        <v>163</v>
      </c>
      <c r="B140" s="45">
        <v>53</v>
      </c>
      <c r="C140" s="51">
        <v>1476701</v>
      </c>
      <c r="D140" s="1"/>
      <c r="E140" s="1"/>
      <c r="F140" s="1"/>
      <c r="G140" s="1"/>
      <c r="H140" s="1"/>
      <c r="I140" s="1"/>
    </row>
    <row r="141" spans="1:11" customFormat="1" ht="13.5" thickBot="1" x14ac:dyDescent="0.25">
      <c r="A141" s="38" t="s">
        <v>224</v>
      </c>
      <c r="B141" s="45">
        <v>11</v>
      </c>
      <c r="C141" s="51">
        <v>10257</v>
      </c>
      <c r="D141" s="1"/>
      <c r="E141" s="1"/>
      <c r="F141" s="1"/>
      <c r="G141" s="1"/>
      <c r="H141" s="1"/>
      <c r="I141" s="1"/>
    </row>
    <row r="142" spans="1:11" customFormat="1" ht="13.5" thickBot="1" x14ac:dyDescent="0.25">
      <c r="A142" s="38" t="s">
        <v>159</v>
      </c>
      <c r="B142" s="45">
        <v>12</v>
      </c>
      <c r="C142" s="51">
        <v>39186</v>
      </c>
      <c r="D142" s="1"/>
      <c r="E142" s="1"/>
      <c r="F142" s="1"/>
      <c r="G142" s="1"/>
      <c r="H142" s="1"/>
      <c r="I142" s="1"/>
    </row>
    <row r="143" spans="1:11" customFormat="1" ht="23.25" thickBot="1" x14ac:dyDescent="0.25">
      <c r="A143" s="38" t="s">
        <v>164</v>
      </c>
      <c r="B143" s="45">
        <v>613</v>
      </c>
      <c r="C143" s="51">
        <v>825913</v>
      </c>
      <c r="D143" s="1"/>
      <c r="E143" s="1"/>
      <c r="F143" s="1"/>
      <c r="G143" s="1"/>
      <c r="H143" s="1"/>
      <c r="I143" s="1"/>
    </row>
    <row r="144" spans="1:11" customFormat="1" ht="23.25" thickBot="1" x14ac:dyDescent="0.25">
      <c r="A144" s="38" t="s">
        <v>225</v>
      </c>
      <c r="B144" s="45">
        <v>668</v>
      </c>
      <c r="C144" s="51">
        <v>2466476</v>
      </c>
      <c r="D144" s="1"/>
      <c r="E144" s="1"/>
      <c r="F144" s="1"/>
      <c r="G144" s="1"/>
      <c r="H144" s="1"/>
      <c r="I144" s="1"/>
    </row>
    <row r="145" spans="1:9" customFormat="1" ht="13.5" thickBot="1" x14ac:dyDescent="0.25">
      <c r="A145" s="38" t="s">
        <v>176</v>
      </c>
      <c r="B145" s="45">
        <v>26269</v>
      </c>
      <c r="C145" s="51">
        <v>28167338</v>
      </c>
      <c r="D145" s="1"/>
      <c r="E145" s="1"/>
      <c r="F145" s="1"/>
      <c r="G145" s="1"/>
      <c r="H145" s="1"/>
      <c r="I145" s="1"/>
    </row>
    <row r="146" spans="1:9" customFormat="1" ht="13.5" thickBot="1" x14ac:dyDescent="0.25">
      <c r="A146" s="38" t="s">
        <v>160</v>
      </c>
      <c r="B146" s="45">
        <v>2085</v>
      </c>
      <c r="C146" s="51">
        <v>6114621</v>
      </c>
      <c r="D146" s="1"/>
      <c r="E146" s="1"/>
      <c r="F146" s="1"/>
      <c r="G146" s="1"/>
      <c r="H146" s="1"/>
      <c r="I146" s="1"/>
    </row>
    <row r="147" spans="1:9" customFormat="1" ht="13.5" thickBot="1" x14ac:dyDescent="0.25">
      <c r="A147" s="38" t="s">
        <v>161</v>
      </c>
      <c r="B147" s="45">
        <v>541</v>
      </c>
      <c r="C147" s="51">
        <v>565946</v>
      </c>
      <c r="D147" s="1"/>
      <c r="E147" s="1"/>
      <c r="F147" s="1"/>
      <c r="G147" s="1"/>
      <c r="H147" s="1"/>
      <c r="I147" s="1"/>
    </row>
    <row r="148" spans="1:9" customFormat="1" ht="13.5" thickBot="1" x14ac:dyDescent="0.25">
      <c r="A148" s="38" t="s">
        <v>166</v>
      </c>
      <c r="B148" s="45">
        <v>40</v>
      </c>
      <c r="C148" s="51">
        <v>16177</v>
      </c>
      <c r="D148" s="1"/>
      <c r="E148" s="1"/>
      <c r="F148" s="1"/>
      <c r="G148" s="1"/>
      <c r="H148" s="1"/>
      <c r="I148" s="1"/>
    </row>
    <row r="149" spans="1:9" customFormat="1" ht="34.5" thickBot="1" x14ac:dyDescent="0.25">
      <c r="A149" s="38" t="s">
        <v>226</v>
      </c>
      <c r="B149" s="45">
        <v>78</v>
      </c>
      <c r="C149" s="51">
        <v>65493</v>
      </c>
      <c r="D149" s="1"/>
      <c r="E149" s="1"/>
      <c r="F149" s="1"/>
      <c r="G149" s="1"/>
      <c r="H149" s="1"/>
      <c r="I149" s="1"/>
    </row>
    <row r="150" spans="1:9" customFormat="1" ht="13.5" thickBot="1" x14ac:dyDescent="0.25">
      <c r="A150" s="38" t="s">
        <v>184</v>
      </c>
      <c r="B150" s="45">
        <v>1</v>
      </c>
      <c r="C150" s="51">
        <v>282870</v>
      </c>
      <c r="D150" s="1"/>
      <c r="E150" s="1"/>
      <c r="F150" s="1"/>
      <c r="G150" s="1"/>
      <c r="H150" s="1"/>
      <c r="I150" s="1"/>
    </row>
    <row r="151" spans="1:9" customFormat="1" ht="13.5" thickBot="1" x14ac:dyDescent="0.25">
      <c r="A151" s="38"/>
      <c r="B151" s="45"/>
      <c r="C151" s="51"/>
      <c r="D151" s="1"/>
      <c r="E151" s="1"/>
      <c r="F151" s="1"/>
      <c r="G151" s="1"/>
      <c r="H151" s="1"/>
      <c r="I151" s="1"/>
    </row>
    <row r="152" spans="1:9" customFormat="1" x14ac:dyDescent="0.2">
      <c r="A152" s="33" t="s">
        <v>16</v>
      </c>
      <c r="B152" s="34">
        <f>SUM(B140:B151)</f>
        <v>30371</v>
      </c>
      <c r="C152" s="46">
        <f>SUM(C140:C151)</f>
        <v>40030978</v>
      </c>
      <c r="D152" s="1"/>
      <c r="E152" s="1"/>
      <c r="F152" s="1"/>
      <c r="G152" s="1"/>
      <c r="H152" s="1"/>
      <c r="I152" s="1"/>
    </row>
    <row r="153" spans="1:9" customFormat="1" ht="13.5" thickBot="1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customFormat="1" x14ac:dyDescent="0.2">
      <c r="A154" s="82" t="s">
        <v>192</v>
      </c>
      <c r="B154" s="82" t="s">
        <v>110</v>
      </c>
      <c r="C154" s="82" t="s">
        <v>126</v>
      </c>
      <c r="D154" s="1"/>
      <c r="E154" s="1"/>
      <c r="F154" s="1"/>
      <c r="G154" s="1"/>
      <c r="H154" s="1"/>
      <c r="I154" s="1"/>
    </row>
    <row r="155" spans="1:9" customFormat="1" x14ac:dyDescent="0.2">
      <c r="A155" s="78"/>
      <c r="B155" s="78" t="s">
        <v>110</v>
      </c>
      <c r="C155" s="78" t="s">
        <v>126</v>
      </c>
      <c r="D155" s="1"/>
      <c r="E155" s="1"/>
      <c r="F155" s="1"/>
      <c r="G155" s="1"/>
      <c r="H155" s="1"/>
      <c r="I155" s="1"/>
    </row>
    <row r="156" spans="1:9" customFormat="1" ht="13.5" thickBot="1" x14ac:dyDescent="0.25">
      <c r="A156" s="38" t="s">
        <v>14</v>
      </c>
      <c r="B156" s="45">
        <v>7505</v>
      </c>
      <c r="C156" s="51">
        <v>6487378</v>
      </c>
      <c r="D156" s="1"/>
      <c r="E156" s="1"/>
      <c r="F156" s="1"/>
      <c r="G156" s="1"/>
      <c r="H156" s="1"/>
      <c r="I156" s="1"/>
    </row>
    <row r="157" spans="1:9" customFormat="1" ht="13.5" thickBot="1" x14ac:dyDescent="0.25">
      <c r="A157" s="38" t="s">
        <v>8</v>
      </c>
      <c r="B157" s="45">
        <v>1380</v>
      </c>
      <c r="C157" s="51">
        <v>4427884</v>
      </c>
      <c r="D157" s="1"/>
      <c r="E157" s="1"/>
      <c r="F157" s="1"/>
      <c r="G157" s="1"/>
      <c r="H157" s="1"/>
      <c r="I157" s="1"/>
    </row>
    <row r="158" spans="1:9" customFormat="1" ht="13.5" thickBot="1" x14ac:dyDescent="0.25">
      <c r="A158" s="38" t="s">
        <v>15</v>
      </c>
      <c r="B158" s="45">
        <v>107</v>
      </c>
      <c r="C158" s="51">
        <v>327324</v>
      </c>
      <c r="D158" s="1"/>
      <c r="E158" s="1"/>
      <c r="F158" s="1"/>
      <c r="G158" s="1"/>
      <c r="H158" s="1"/>
      <c r="I158" s="1"/>
    </row>
    <row r="159" spans="1:9" customFormat="1" ht="13.5" thickBot="1" x14ac:dyDescent="0.25">
      <c r="A159" s="38" t="s">
        <v>5</v>
      </c>
      <c r="B159" s="45">
        <v>109</v>
      </c>
      <c r="C159" s="51">
        <v>474207</v>
      </c>
      <c r="D159" s="1"/>
      <c r="E159" s="1"/>
      <c r="F159" s="1"/>
      <c r="G159" s="1"/>
      <c r="H159" s="1"/>
      <c r="I159" s="1"/>
    </row>
    <row r="160" spans="1:9" customFormat="1" ht="13.5" thickBot="1" x14ac:dyDescent="0.25">
      <c r="A160" s="38" t="s">
        <v>191</v>
      </c>
      <c r="B160" s="45">
        <v>5913</v>
      </c>
      <c r="C160" s="51">
        <v>7474598</v>
      </c>
      <c r="D160" s="1"/>
      <c r="E160" s="1"/>
      <c r="F160" s="1"/>
      <c r="G160" s="1"/>
      <c r="H160" s="1"/>
      <c r="I160" s="1"/>
    </row>
    <row r="161" spans="1:11" customFormat="1" ht="13.5" thickBot="1" x14ac:dyDescent="0.25">
      <c r="A161" s="38" t="s">
        <v>10</v>
      </c>
      <c r="B161" s="45">
        <v>5615</v>
      </c>
      <c r="C161" s="51">
        <v>8433368</v>
      </c>
      <c r="D161" s="1"/>
      <c r="E161" s="1"/>
      <c r="F161" s="1"/>
      <c r="G161" s="1"/>
      <c r="H161" s="1"/>
      <c r="I161" s="1"/>
    </row>
    <row r="162" spans="1:11" customFormat="1" ht="13.5" thickBot="1" x14ac:dyDescent="0.25">
      <c r="A162" s="38" t="s">
        <v>9</v>
      </c>
      <c r="B162" s="45">
        <v>1412</v>
      </c>
      <c r="C162" s="51">
        <v>2960478</v>
      </c>
      <c r="D162" s="1"/>
      <c r="E162" s="1"/>
      <c r="F162" s="1"/>
      <c r="G162" s="1"/>
      <c r="H162" s="1"/>
      <c r="I162" s="1"/>
    </row>
    <row r="163" spans="1:11" customFormat="1" ht="13.5" thickBot="1" x14ac:dyDescent="0.25">
      <c r="A163" s="38" t="s">
        <v>17</v>
      </c>
      <c r="B163" s="45">
        <v>760</v>
      </c>
      <c r="C163" s="51">
        <v>581434</v>
      </c>
      <c r="D163" s="1"/>
      <c r="E163" s="1"/>
      <c r="F163" s="1"/>
      <c r="G163" s="1"/>
      <c r="H163" s="1"/>
      <c r="I163" s="1"/>
    </row>
    <row r="164" spans="1:11" customFormat="1" ht="13.5" thickBot="1" x14ac:dyDescent="0.25">
      <c r="A164" s="38" t="s">
        <v>18</v>
      </c>
      <c r="B164" s="45">
        <v>247</v>
      </c>
      <c r="C164" s="51">
        <v>960254</v>
      </c>
      <c r="D164" s="1"/>
      <c r="E164" s="1"/>
      <c r="F164" s="1"/>
      <c r="G164" s="1"/>
      <c r="H164" s="1"/>
      <c r="I164" s="1"/>
    </row>
    <row r="165" spans="1:11" customFormat="1" ht="13.5" thickBot="1" x14ac:dyDescent="0.25">
      <c r="A165" s="38" t="s">
        <v>12</v>
      </c>
      <c r="B165" s="45" t="s">
        <v>23</v>
      </c>
      <c r="C165" s="45" t="s">
        <v>23</v>
      </c>
      <c r="D165" s="1"/>
      <c r="E165" s="1"/>
      <c r="F165" s="1"/>
      <c r="G165" s="1"/>
      <c r="H165" s="1"/>
      <c r="I165" s="1"/>
    </row>
    <row r="166" spans="1:11" customFormat="1" ht="13.5" thickBot="1" x14ac:dyDescent="0.25">
      <c r="A166" s="38" t="s">
        <v>13</v>
      </c>
      <c r="B166" s="45">
        <v>3849</v>
      </c>
      <c r="C166" s="51">
        <v>3404121</v>
      </c>
      <c r="D166" s="1"/>
      <c r="E166" s="1"/>
      <c r="F166" s="1"/>
      <c r="G166" s="1"/>
      <c r="H166" s="1"/>
      <c r="I166" s="1"/>
    </row>
    <row r="167" spans="1:11" customFormat="1" ht="13.5" thickBot="1" x14ac:dyDescent="0.25">
      <c r="A167" s="38" t="s">
        <v>4</v>
      </c>
      <c r="B167" s="45">
        <v>475</v>
      </c>
      <c r="C167" s="51">
        <v>2683705</v>
      </c>
      <c r="D167" s="1"/>
      <c r="E167" s="1"/>
      <c r="F167" s="1"/>
      <c r="G167" s="1"/>
      <c r="H167" s="1"/>
      <c r="I167" s="1"/>
    </row>
    <row r="168" spans="1:11" customFormat="1" ht="13.5" thickBot="1" x14ac:dyDescent="0.25">
      <c r="A168" s="38" t="s">
        <v>19</v>
      </c>
      <c r="B168" s="45">
        <v>1494</v>
      </c>
      <c r="C168" s="51">
        <v>283234</v>
      </c>
      <c r="D168" s="1"/>
      <c r="E168" s="1"/>
      <c r="F168" s="1"/>
      <c r="G168" s="1"/>
      <c r="H168" s="1"/>
      <c r="I168" s="1"/>
    </row>
    <row r="169" spans="1:11" customFormat="1" ht="13.5" thickBot="1" x14ac:dyDescent="0.25">
      <c r="A169" s="38" t="s">
        <v>7</v>
      </c>
      <c r="B169" s="45">
        <v>229</v>
      </c>
      <c r="C169" s="51">
        <v>503388</v>
      </c>
      <c r="D169" s="1"/>
      <c r="E169" s="1"/>
      <c r="F169" s="1"/>
      <c r="G169" s="1"/>
      <c r="H169" s="1"/>
      <c r="I169" s="1"/>
    </row>
    <row r="170" spans="1:11" customFormat="1" ht="13.5" thickBot="1" x14ac:dyDescent="0.25">
      <c r="A170" s="38" t="s">
        <v>6</v>
      </c>
      <c r="B170" s="45">
        <v>30</v>
      </c>
      <c r="C170" s="51">
        <v>270389</v>
      </c>
      <c r="D170" s="1"/>
      <c r="E170" s="1"/>
      <c r="F170" s="1"/>
      <c r="G170" s="1"/>
      <c r="H170" s="1"/>
      <c r="I170" s="1"/>
    </row>
    <row r="171" spans="1:11" customFormat="1" ht="13.5" thickBot="1" x14ac:dyDescent="0.25">
      <c r="A171" s="38" t="s">
        <v>20</v>
      </c>
      <c r="B171" s="45" t="s">
        <v>23</v>
      </c>
      <c r="C171" s="45" t="s">
        <v>23</v>
      </c>
      <c r="D171" s="1"/>
      <c r="E171" s="1"/>
      <c r="F171" s="1"/>
      <c r="G171" s="1"/>
      <c r="H171" s="1"/>
      <c r="I171" s="1"/>
    </row>
    <row r="172" spans="1:11" customFormat="1" ht="13.5" thickBot="1" x14ac:dyDescent="0.25">
      <c r="A172" s="38" t="s">
        <v>21</v>
      </c>
      <c r="B172" s="45">
        <v>1246</v>
      </c>
      <c r="C172" s="51">
        <v>759216</v>
      </c>
      <c r="D172" s="1"/>
      <c r="E172" s="1"/>
      <c r="F172" s="1"/>
      <c r="G172" s="1"/>
      <c r="H172" s="1"/>
      <c r="I172" s="1"/>
    </row>
    <row r="173" spans="1:11" customFormat="1" ht="13.5" thickBot="1" x14ac:dyDescent="0.25">
      <c r="A173" s="38"/>
      <c r="B173" s="45"/>
      <c r="C173" s="51"/>
      <c r="D173" s="1"/>
      <c r="E173" s="1"/>
      <c r="F173" s="1"/>
      <c r="G173" s="1"/>
      <c r="H173" s="1"/>
      <c r="I173" s="1"/>
    </row>
    <row r="174" spans="1:11" customFormat="1" x14ac:dyDescent="0.2">
      <c r="A174" s="33" t="s">
        <v>3</v>
      </c>
      <c r="B174" s="34">
        <f>SUM(B156:B172)</f>
        <v>30371</v>
      </c>
      <c r="C174" s="46">
        <f>SUM(C156:C172)</f>
        <v>40030978</v>
      </c>
      <c r="D174" s="1"/>
      <c r="E174" s="1"/>
      <c r="F174" s="1"/>
      <c r="G174" s="1"/>
      <c r="H174" s="1"/>
      <c r="I174" s="4"/>
      <c r="J174" s="4"/>
      <c r="K174" s="4"/>
    </row>
  </sheetData>
  <mergeCells count="21">
    <mergeCell ref="E39:E40"/>
    <mergeCell ref="F39:F40"/>
    <mergeCell ref="A7:A8"/>
    <mergeCell ref="B7:C7"/>
    <mergeCell ref="A14:A15"/>
    <mergeCell ref="B14:B15"/>
    <mergeCell ref="A102:A103"/>
    <mergeCell ref="D102:D103"/>
    <mergeCell ref="A39:A40"/>
    <mergeCell ref="B39:B40"/>
    <mergeCell ref="C39:C40"/>
    <mergeCell ref="D39:D40"/>
    <mergeCell ref="A78:A79"/>
    <mergeCell ref="B78:B79"/>
    <mergeCell ref="C78:C79"/>
    <mergeCell ref="D78:D79"/>
    <mergeCell ref="A120:C120"/>
    <mergeCell ref="A137:D137"/>
    <mergeCell ref="A154:A155"/>
    <mergeCell ref="B154:B155"/>
    <mergeCell ref="C154:C155"/>
  </mergeCells>
  <printOptions horizontalCentered="1"/>
  <pageMargins left="0.78740157480314965" right="0.78740157480314965" top="0.59055118110236227" bottom="0.98425196850393704" header="0" footer="0"/>
  <pageSetup paperSize="9" scale="53" orientation="portrait" horizontalDpi="300" verticalDpi="300" r:id="rId1"/>
  <headerFooter alignWithMargins="0">
    <oddFooter>&amp;A</oddFooter>
  </headerFooter>
  <rowBreaks count="2" manualBreakCount="2">
    <brk id="99" max="8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'2022'!_Toc170472653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Raw Villarino, Cristina Silvia</cp:lastModifiedBy>
  <cp:lastPrinted>2013-01-24T13:08:39Z</cp:lastPrinted>
  <dcterms:created xsi:type="dcterms:W3CDTF">2012-11-15T11:23:52Z</dcterms:created>
  <dcterms:modified xsi:type="dcterms:W3CDTF">2024-11-22T12:22:11Z</dcterms:modified>
</cp:coreProperties>
</file>