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_disco_160gb\trabajo\oficina\CRISTINA\web\DATOS RESUMIDOS POR OPERACION ESTADISTICA\2019\"/>
    </mc:Choice>
  </mc:AlternateContent>
  <xr:revisionPtr revIDLastSave="0" documentId="13_ncr:1_{D51E3EBF-C766-497B-A782-B42EBE659BBD}" xr6:coauthVersionLast="47" xr6:coauthVersionMax="47" xr10:uidLastSave="{00000000-0000-0000-0000-000000000000}"/>
  <bookViews>
    <workbookView xWindow="10230" yWindow="-15" windowWidth="10275" windowHeight="10950" tabRatio="921" firstSheet="8" activeTab="15" xr2:uid="{00000000-000D-0000-FFFF-FFFF00000000}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18" r:id="rId12"/>
    <sheet name="2016" sheetId="19" r:id="rId13"/>
    <sheet name="2017" sheetId="20" r:id="rId14"/>
    <sheet name="2018" sheetId="21" r:id="rId15"/>
    <sheet name="2019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>#REF!</definedName>
    <definedName name="\T" localSheetId="4">'[1]19.18-19'!#REF!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hidden="1">'[2]19.14-15'!#REF!</definedName>
    <definedName name="_opf2">'[1]19.11-12'!$B$51</definedName>
    <definedName name="_p421" localSheetId="4">[4]CARNE1!$B$44</definedName>
    <definedName name="_p421">[5]CARNE1!$B$44</definedName>
    <definedName name="_p431" localSheetId="4" hidden="1">[4]CARNE7!$G$11:$G$93</definedName>
    <definedName name="_p431" hidden="1">[5]CARNE7!$G$11:$G$93</definedName>
    <definedName name="_p7" localSheetId="8" hidden="1">'[6]19.14-15'!#REF!</definedName>
    <definedName name="_p7" localSheetId="9" hidden="1">'[6]19.14-15'!#REF!</definedName>
    <definedName name="_p7" localSheetId="10" hidden="1">'[6]19.14-15'!#REF!</definedName>
    <definedName name="_p7" localSheetId="11" hidden="1">'[6]19.14-15'!#REF!</definedName>
    <definedName name="_p7" localSheetId="12" hidden="1">'[6]19.14-15'!#REF!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hidden="1">'[6]19.14-15'!#REF!</definedName>
    <definedName name="_PEP1" localSheetId="4">'[7]19.11-12'!$B$51</definedName>
    <definedName name="_PEP1">'[8]19.11-12'!$B$51</definedName>
    <definedName name="_PEP2" localSheetId="4">[9]GANADE1!$B$75</definedName>
    <definedName name="_PEP2">[10]GANADE1!$B$75</definedName>
    <definedName name="_PEP3" localSheetId="4">'[7]19.11-12'!$B$53</definedName>
    <definedName name="_PEP3">'[8]19.11-12'!$B$53</definedName>
    <definedName name="_PEP4" localSheetId="4" hidden="1">'[7]19.14-15'!$B$34:$B$37</definedName>
    <definedName name="_PEP4" hidden="1">'[8]19.14-15'!$B$34:$B$37</definedName>
    <definedName name="_PP1" localSheetId="4">[9]GANADE1!$B$77</definedName>
    <definedName name="_PP1">[10]GANADE1!$B$77</definedName>
    <definedName name="_PP10" localSheetId="4" hidden="1">'[7]19.14-15'!$C$34:$C$37</definedName>
    <definedName name="_PP10" hidden="1">'[8]19.14-15'!$C$34:$C$37</definedName>
    <definedName name="_PP11" localSheetId="4" hidden="1">'[7]19.14-15'!$C$34:$C$37</definedName>
    <definedName name="_PP11" hidden="1">'[8]19.14-15'!$C$34:$C$37</definedName>
    <definedName name="_PP12" localSheetId="4" hidden="1">'[7]19.14-15'!$C$34:$C$37</definedName>
    <definedName name="_PP12" hidden="1">'[8]19.14-15'!$C$34:$C$37</definedName>
    <definedName name="_PP13" localSheetId="4" hidden="1">'[7]19.14-15'!#REF!</definedName>
    <definedName name="_PP13" localSheetId="8" hidden="1">'[8]19.14-15'!#REF!</definedName>
    <definedName name="_PP13" localSheetId="9" hidden="1">'[8]19.14-15'!#REF!</definedName>
    <definedName name="_PP13" localSheetId="10" hidden="1">'[8]19.14-15'!#REF!</definedName>
    <definedName name="_PP13" localSheetId="11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hidden="1">'[8]19.14-15'!#REF!</definedName>
    <definedName name="_PP14" localSheetId="4" hidden="1">'[7]19.14-15'!#REF!</definedName>
    <definedName name="_PP14" localSheetId="8" hidden="1">'[8]19.14-15'!#REF!</definedName>
    <definedName name="_PP14" localSheetId="9" hidden="1">'[8]19.14-15'!#REF!</definedName>
    <definedName name="_PP14" localSheetId="10" hidden="1">'[8]19.14-15'!#REF!</definedName>
    <definedName name="_PP14" localSheetId="11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hidden="1">'[8]19.14-15'!#REF!</definedName>
    <definedName name="_PP15" localSheetId="4" hidden="1">'[7]19.14-15'!#REF!</definedName>
    <definedName name="_PP15" localSheetId="8" hidden="1">'[8]19.14-15'!#REF!</definedName>
    <definedName name="_PP15" localSheetId="9" hidden="1">'[8]19.14-15'!#REF!</definedName>
    <definedName name="_PP15" localSheetId="10" hidden="1">'[8]19.14-15'!#REF!</definedName>
    <definedName name="_PP15" localSheetId="11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hidden="1">'[8]19.14-15'!#REF!</definedName>
    <definedName name="_PP16" localSheetId="4" hidden="1">'[7]19.14-15'!$D$34:$D$37</definedName>
    <definedName name="_PP16" hidden="1">'[8]19.14-15'!$D$34:$D$37</definedName>
    <definedName name="_PP17" localSheetId="4" hidden="1">'[7]19.14-15'!$D$34:$D$37</definedName>
    <definedName name="_PP17" hidden="1">'[8]19.14-15'!$D$34:$D$37</definedName>
    <definedName name="_pp18" localSheetId="4" hidden="1">'[7]19.14-15'!$D$34:$D$37</definedName>
    <definedName name="_pp18" hidden="1">'[8]19.14-15'!$D$34:$D$37</definedName>
    <definedName name="_pp19" localSheetId="4" hidden="1">'[7]19.14-15'!#REF!</definedName>
    <definedName name="_pp19" localSheetId="8" hidden="1">'[8]19.14-15'!#REF!</definedName>
    <definedName name="_pp19" localSheetId="9" hidden="1">'[8]19.14-15'!#REF!</definedName>
    <definedName name="_pp19" localSheetId="10" hidden="1">'[8]19.14-15'!#REF!</definedName>
    <definedName name="_pp19" localSheetId="11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hidden="1">'[8]19.14-15'!#REF!</definedName>
    <definedName name="_PP2" localSheetId="4">'[7]19.22'!#REF!</definedName>
    <definedName name="_PP2" localSheetId="8">'[8]19.22'!#REF!</definedName>
    <definedName name="_PP2" localSheetId="9">'[8]19.22'!#REF!</definedName>
    <definedName name="_PP2" localSheetId="10">'[8]19.22'!#REF!</definedName>
    <definedName name="_PP2" localSheetId="11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>'[8]19.22'!#REF!</definedName>
    <definedName name="_PP20" localSheetId="4" hidden="1">'[7]19.14-15'!#REF!</definedName>
    <definedName name="_PP20" localSheetId="8" hidden="1">'[8]19.14-15'!#REF!</definedName>
    <definedName name="_PP20" localSheetId="9" hidden="1">'[8]19.14-15'!#REF!</definedName>
    <definedName name="_PP20" localSheetId="10" hidden="1">'[8]19.14-15'!#REF!</definedName>
    <definedName name="_PP20" localSheetId="11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hidden="1">'[8]19.14-15'!#REF!</definedName>
    <definedName name="_PP21" localSheetId="4" hidden="1">'[7]19.14-15'!#REF!</definedName>
    <definedName name="_PP21" localSheetId="8" hidden="1">'[8]19.14-15'!#REF!</definedName>
    <definedName name="_PP21" localSheetId="9" hidden="1">'[8]19.14-15'!#REF!</definedName>
    <definedName name="_PP21" localSheetId="10" hidden="1">'[8]19.14-15'!#REF!</definedName>
    <definedName name="_PP21" localSheetId="11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hidden="1">'[8]19.14-15'!#REF!</definedName>
    <definedName name="_PP22" localSheetId="4" hidden="1">'[7]19.14-15'!#REF!</definedName>
    <definedName name="_PP22" localSheetId="8" hidden="1">'[8]19.14-15'!#REF!</definedName>
    <definedName name="_PP22" localSheetId="9" hidden="1">'[8]19.14-15'!#REF!</definedName>
    <definedName name="_PP22" localSheetId="10" hidden="1">'[8]19.14-15'!#REF!</definedName>
    <definedName name="_PP22" localSheetId="11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hidden="1">'[8]19.14-15'!#REF!</definedName>
    <definedName name="_pp23" localSheetId="4" hidden="1">'[7]19.14-15'!#REF!</definedName>
    <definedName name="_pp23" localSheetId="8" hidden="1">'[8]19.14-15'!#REF!</definedName>
    <definedName name="_pp23" localSheetId="9" hidden="1">'[8]19.14-15'!#REF!</definedName>
    <definedName name="_pp23" localSheetId="10" hidden="1">'[8]19.14-15'!#REF!</definedName>
    <definedName name="_pp23" localSheetId="11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hidden="1">'[8]19.14-15'!#REF!</definedName>
    <definedName name="_pp24" localSheetId="4" hidden="1">'[7]19.14-15'!#REF!</definedName>
    <definedName name="_pp24" localSheetId="8" hidden="1">'[8]19.14-15'!#REF!</definedName>
    <definedName name="_pp24" localSheetId="9" hidden="1">'[8]19.14-15'!#REF!</definedName>
    <definedName name="_pp24" localSheetId="10" hidden="1">'[8]19.14-15'!#REF!</definedName>
    <definedName name="_pp24" localSheetId="11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hidden="1">'[8]19.14-15'!#REF!</definedName>
    <definedName name="_pp25" localSheetId="4" hidden="1">'[7]19.14-15'!#REF!</definedName>
    <definedName name="_pp25" localSheetId="8" hidden="1">'[8]19.14-15'!#REF!</definedName>
    <definedName name="_pp25" localSheetId="9" hidden="1">'[8]19.14-15'!#REF!</definedName>
    <definedName name="_pp25" localSheetId="10" hidden="1">'[8]19.14-15'!#REF!</definedName>
    <definedName name="_pp25" localSheetId="11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hidden="1">'[8]19.14-15'!#REF!</definedName>
    <definedName name="_pp26" localSheetId="4" hidden="1">'[7]19.14-15'!#REF!</definedName>
    <definedName name="_pp26" localSheetId="8" hidden="1">'[8]19.14-15'!#REF!</definedName>
    <definedName name="_pp26" localSheetId="9" hidden="1">'[8]19.14-15'!#REF!</definedName>
    <definedName name="_pp26" localSheetId="10" hidden="1">'[8]19.14-15'!#REF!</definedName>
    <definedName name="_pp26" localSheetId="11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hidden="1">'[8]19.14-15'!#REF!</definedName>
    <definedName name="_pp27" localSheetId="4" hidden="1">'[7]19.14-15'!#REF!</definedName>
    <definedName name="_pp27" localSheetId="8" hidden="1">'[8]19.14-15'!#REF!</definedName>
    <definedName name="_pp27" localSheetId="9" hidden="1">'[8]19.14-15'!#REF!</definedName>
    <definedName name="_pp27" localSheetId="10" hidden="1">'[8]19.14-15'!#REF!</definedName>
    <definedName name="_pp27" localSheetId="11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hidden="1">'[8]19.14-15'!#REF!</definedName>
    <definedName name="_PP3" localSheetId="4">[9]GANADE1!$B$79</definedName>
    <definedName name="_PP3">[10]GANADE1!$B$79</definedName>
    <definedName name="_PP4" localSheetId="4">'[7]19.11-12'!$B$51</definedName>
    <definedName name="_PP4">'[8]19.11-12'!$B$51</definedName>
    <definedName name="_PP5" localSheetId="4" hidden="1">'[7]19.14-15'!$B$34:$B$37</definedName>
    <definedName name="_PP5" hidden="1">'[8]19.14-15'!$B$34:$B$37</definedName>
    <definedName name="_PP6" localSheetId="4" hidden="1">'[7]19.14-15'!$B$34:$B$37</definedName>
    <definedName name="_PP6" hidden="1">'[8]19.14-15'!$B$34:$B$37</definedName>
    <definedName name="_PP7" localSheetId="4" hidden="1">'[7]19.14-15'!#REF!</definedName>
    <definedName name="_PP7" localSheetId="8" hidden="1">'[8]19.14-15'!#REF!</definedName>
    <definedName name="_PP7" localSheetId="9" hidden="1">'[8]19.14-15'!#REF!</definedName>
    <definedName name="_PP7" localSheetId="10" hidden="1">'[8]19.14-15'!#REF!</definedName>
    <definedName name="_PP7" localSheetId="11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hidden="1">'[8]19.14-15'!#REF!</definedName>
    <definedName name="_PP8" localSheetId="4" hidden="1">'[7]19.14-15'!#REF!</definedName>
    <definedName name="_PP8" localSheetId="8" hidden="1">'[8]19.14-15'!#REF!</definedName>
    <definedName name="_PP8" localSheetId="9" hidden="1">'[8]19.14-15'!#REF!</definedName>
    <definedName name="_PP8" localSheetId="10" hidden="1">'[8]19.14-15'!#REF!</definedName>
    <definedName name="_PP8" localSheetId="11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hidden="1">'[8]19.14-15'!#REF!</definedName>
    <definedName name="_PP9" localSheetId="4" hidden="1">'[7]19.14-15'!#REF!</definedName>
    <definedName name="_PP9" localSheetId="8" hidden="1">'[8]19.14-15'!#REF!</definedName>
    <definedName name="_PP9" localSheetId="9" hidden="1">'[8]19.14-15'!#REF!</definedName>
    <definedName name="_PP9" localSheetId="10" hidden="1">'[8]19.14-15'!#REF!</definedName>
    <definedName name="_PP9" localSheetId="11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hidden="1">'[8]19.14-15'!#REF!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'2005'!$A$1:$F$96</definedName>
    <definedName name="_xlnm.Print_Area" localSheetId="2">'2006'!$A$1:$F$171</definedName>
    <definedName name="_xlnm.Print_Area" localSheetId="3">'2007'!$A$1:$F$172</definedName>
    <definedName name="_xlnm.Print_Area" localSheetId="4">'2008'!$A$1:$F$177</definedName>
    <definedName name="_xlnm.Print_Area" localSheetId="5">'2009'!$A$1:$F$180</definedName>
    <definedName name="_xlnm.Print_Area" localSheetId="6">'2010'!$A$1:$F$179</definedName>
    <definedName name="_xlnm.Print_Area" localSheetId="7">'2011'!$A$1:$F$181</definedName>
    <definedName name="_xlnm.Print_Area" localSheetId="8">'2012'!$A$1:$F$176</definedName>
    <definedName name="_xlnm.Print_Area" localSheetId="9">'2013'!$A$1:$F$174</definedName>
    <definedName name="_xlnm.Print_Area" localSheetId="10">'2014'!$A$1:$F$180</definedName>
    <definedName name="_xlnm.Print_Area" localSheetId="11">'2015'!$A$1:$F$181</definedName>
    <definedName name="_xlnm.Print_Area" localSheetId="12">'2016'!$A$1:$F$179</definedName>
    <definedName name="_xlnm.Print_Area" localSheetId="13">'2017'!$A$1:$F$179</definedName>
    <definedName name="_xlnm.Print_Area" localSheetId="14">'2018'!$A$1:$F$177</definedName>
    <definedName name="_xlnm.Print_Area" localSheetId="15">'2019'!$A$1:$F$178</definedName>
    <definedName name="balan.xls" hidden="1">'[13]7.24'!$D$6:$D$27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>#REF!</definedName>
    <definedName name="kk" localSheetId="8" hidden="1">'[6]19.14-15'!#REF!</definedName>
    <definedName name="kk" localSheetId="9" hidden="1">'[6]19.14-15'!#REF!</definedName>
    <definedName name="kk" localSheetId="10" hidden="1">'[6]19.14-15'!#REF!</definedName>
    <definedName name="kk" localSheetId="11" hidden="1">'[6]19.14-15'!#REF!</definedName>
    <definedName name="kk" localSheetId="12" hidden="1">'[6]19.14-15'!#REF!</definedName>
    <definedName name="kk" localSheetId="13" hidden="1">'[6]19.14-15'!#REF!</definedName>
    <definedName name="kk" localSheetId="14" hidden="1">'[6]19.14-15'!#REF!</definedName>
    <definedName name="kk" localSheetId="15" hidden="1">'[6]19.14-15'!#REF!</definedName>
    <definedName name="kk" hidden="1">'[6]19.14-15'!#REF!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>#REF!</definedName>
    <definedName name="PEP" localSheetId="4">[9]GANADE1!$B$79</definedName>
    <definedName name="PEP">[10]GANADE1!$B$79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8" i="22" l="1"/>
  <c r="B178" i="22"/>
  <c r="C156" i="22"/>
  <c r="B156" i="22"/>
  <c r="E99" i="22"/>
  <c r="D99" i="22"/>
  <c r="C99" i="22"/>
  <c r="B99" i="22"/>
  <c r="B35" i="22"/>
  <c r="B177" i="21"/>
  <c r="C177" i="21"/>
  <c r="B155" i="21"/>
  <c r="E98" i="21"/>
  <c r="D76" i="22" l="1"/>
  <c r="F76" i="22"/>
  <c r="B76" i="22"/>
  <c r="F71" i="21"/>
  <c r="D71" i="21"/>
  <c r="F70" i="21"/>
  <c r="D70" i="21"/>
  <c r="F69" i="21"/>
  <c r="D69" i="21"/>
  <c r="F68" i="21"/>
  <c r="D68" i="21"/>
  <c r="F67" i="21"/>
  <c r="D67" i="21"/>
  <c r="F66" i="21"/>
  <c r="D66" i="21"/>
  <c r="D65" i="21"/>
  <c r="F64" i="21"/>
  <c r="D64" i="21"/>
  <c r="F63" i="21"/>
  <c r="D63" i="21"/>
  <c r="D62" i="21"/>
  <c r="F61" i="21"/>
  <c r="D61" i="21"/>
  <c r="D57" i="21"/>
  <c r="F56" i="21"/>
  <c r="D56" i="21"/>
  <c r="F55" i="21"/>
  <c r="D55" i="21"/>
  <c r="F50" i="21"/>
  <c r="D50" i="21"/>
  <c r="F49" i="21"/>
  <c r="D49" i="21"/>
  <c r="F48" i="21"/>
  <c r="D48" i="21"/>
  <c r="F47" i="21"/>
  <c r="D47" i="21"/>
  <c r="F46" i="21"/>
  <c r="D46" i="21"/>
  <c r="F45" i="21"/>
  <c r="D45" i="21"/>
  <c r="D43" i="21"/>
  <c r="C155" i="21" l="1"/>
  <c r="D98" i="21"/>
  <c r="C98" i="21"/>
  <c r="B98" i="21"/>
  <c r="B73" i="21"/>
  <c r="F58" i="21"/>
  <c r="B58" i="21"/>
  <c r="D58" i="21"/>
  <c r="B52" i="21"/>
  <c r="F52" i="21"/>
  <c r="B35" i="21"/>
  <c r="B75" i="21" l="1"/>
  <c r="D52" i="21"/>
  <c r="F73" i="21"/>
  <c r="F75" i="21" s="1"/>
  <c r="D73" i="21"/>
  <c r="C179" i="20"/>
  <c r="C157" i="20"/>
  <c r="D75" i="21" l="1"/>
  <c r="C100" i="20"/>
  <c r="B74" i="20" l="1"/>
  <c r="F72" i="20"/>
  <c r="D72" i="20"/>
  <c r="F71" i="20"/>
  <c r="D71" i="20"/>
  <c r="F70" i="20"/>
  <c r="D70" i="20"/>
  <c r="F69" i="20"/>
  <c r="D69" i="20"/>
  <c r="F68" i="20"/>
  <c r="D68" i="20"/>
  <c r="F67" i="20"/>
  <c r="D67" i="20"/>
  <c r="D66" i="20"/>
  <c r="F65" i="20"/>
  <c r="D65" i="20"/>
  <c r="F64" i="20"/>
  <c r="D64" i="20"/>
  <c r="D63" i="20"/>
  <c r="F62" i="20"/>
  <c r="D62" i="20"/>
  <c r="B59" i="20"/>
  <c r="D58" i="20"/>
  <c r="F57" i="20"/>
  <c r="D57" i="20"/>
  <c r="F56" i="20"/>
  <c r="D56" i="20"/>
  <c r="B53" i="20"/>
  <c r="F51" i="20"/>
  <c r="D51" i="20"/>
  <c r="F49" i="20"/>
  <c r="D49" i="20"/>
  <c r="F48" i="20"/>
  <c r="D48" i="20"/>
  <c r="F47" i="20"/>
  <c r="D47" i="20"/>
  <c r="F46" i="20"/>
  <c r="D46" i="20"/>
  <c r="F45" i="20"/>
  <c r="D45" i="20"/>
  <c r="D43" i="20"/>
  <c r="D100" i="20"/>
  <c r="B100" i="20"/>
  <c r="B35" i="20"/>
  <c r="C100" i="19"/>
  <c r="D100" i="19"/>
  <c r="B100" i="19"/>
  <c r="B35" i="19"/>
  <c r="C152" i="16"/>
  <c r="B152" i="16"/>
  <c r="B134" i="16"/>
  <c r="D116" i="16"/>
  <c r="C116" i="16"/>
  <c r="B116" i="16"/>
  <c r="B75" i="16"/>
  <c r="E73" i="16"/>
  <c r="C73" i="16"/>
  <c r="E72" i="16"/>
  <c r="C72" i="16"/>
  <c r="E71" i="16"/>
  <c r="C71" i="16"/>
  <c r="E70" i="16"/>
  <c r="C70" i="16"/>
  <c r="E69" i="16"/>
  <c r="C69" i="16"/>
  <c r="E68" i="16"/>
  <c r="C68" i="16"/>
  <c r="C67" i="16"/>
  <c r="E66" i="16"/>
  <c r="C66" i="16"/>
  <c r="E65" i="16"/>
  <c r="C65" i="16"/>
  <c r="C75" i="16" s="1"/>
  <c r="D75" i="16" s="1"/>
  <c r="E63" i="16"/>
  <c r="C63" i="16"/>
  <c r="B60" i="16"/>
  <c r="C59" i="16"/>
  <c r="E58" i="16"/>
  <c r="C58" i="16"/>
  <c r="E57" i="16"/>
  <c r="E60" i="16" s="1"/>
  <c r="F60" i="16" s="1"/>
  <c r="C57" i="16"/>
  <c r="C60" i="16" s="1"/>
  <c r="D60" i="16" s="1"/>
  <c r="B54" i="16"/>
  <c r="C53" i="16"/>
  <c r="E51" i="16"/>
  <c r="C51" i="16"/>
  <c r="E49" i="16"/>
  <c r="C49" i="16"/>
  <c r="E48" i="16"/>
  <c r="C48" i="16"/>
  <c r="E47" i="16"/>
  <c r="C47" i="16"/>
  <c r="E46" i="16"/>
  <c r="C46" i="16"/>
  <c r="E45" i="16"/>
  <c r="C45" i="16"/>
  <c r="C54" i="16" s="1"/>
  <c r="C44" i="16"/>
  <c r="C176" i="15"/>
  <c r="B176" i="15"/>
  <c r="C154" i="15"/>
  <c r="B154" i="15"/>
  <c r="B135" i="15"/>
  <c r="D117" i="15"/>
  <c r="C117" i="15"/>
  <c r="B117" i="15"/>
  <c r="E75" i="15"/>
  <c r="C75" i="15"/>
  <c r="B75" i="15"/>
  <c r="F75" i="15" s="1"/>
  <c r="E60" i="15"/>
  <c r="C60" i="15"/>
  <c r="C77" i="15" s="1"/>
  <c r="B60" i="15"/>
  <c r="E54" i="15"/>
  <c r="F54" i="15" s="1"/>
  <c r="C54" i="15"/>
  <c r="B54" i="15"/>
  <c r="B140" i="14"/>
  <c r="E61" i="14"/>
  <c r="B61" i="14"/>
  <c r="C61" i="14"/>
  <c r="D61" i="14" s="1"/>
  <c r="E54" i="14"/>
  <c r="F54" i="14" s="1"/>
  <c r="B54" i="14"/>
  <c r="C54" i="14"/>
  <c r="D54" i="14" s="1"/>
  <c r="B52" i="11"/>
  <c r="E54" i="16" l="1"/>
  <c r="E77" i="15"/>
  <c r="F61" i="14"/>
  <c r="F60" i="15"/>
  <c r="B77" i="15"/>
  <c r="D75" i="15"/>
  <c r="D54" i="15"/>
  <c r="B77" i="16"/>
  <c r="E75" i="16"/>
  <c r="F75" i="16" s="1"/>
  <c r="C77" i="16"/>
  <c r="E77" i="16"/>
  <c r="F54" i="16"/>
  <c r="D54" i="16"/>
  <c r="D60" i="15"/>
  <c r="D53" i="20"/>
  <c r="B76" i="20"/>
  <c r="F74" i="20"/>
  <c r="F53" i="20"/>
  <c r="D74" i="20"/>
  <c r="F59" i="20"/>
  <c r="D59" i="20"/>
  <c r="F76" i="20" l="1"/>
  <c r="D76" i="20"/>
</calcChain>
</file>

<file path=xl/sharedStrings.xml><?xml version="1.0" encoding="utf-8"?>
<sst xmlns="http://schemas.openxmlformats.org/spreadsheetml/2006/main" count="2492" uniqueCount="335">
  <si>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</si>
  <si>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</si>
  <si>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TOTAL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</si>
  <si>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</si>
  <si>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</si>
  <si>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</si>
  <si>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</si>
  <si>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</si>
  <si>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</si>
  <si>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</si>
  <si>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</si>
  <si>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</si>
  <si>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</si>
  <si>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</si>
  <si>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</si>
  <si>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</si>
  <si>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</si>
  <si>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</si>
  <si>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</si>
  <si>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</si>
  <si>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</si>
  <si>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</si>
  <si>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</si>
  <si>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s.d.</t>
  </si>
  <si>
    <t xml:space="preserve">La operación de Estadística Anual de Caza recoge: </t>
  </si>
  <si>
    <t>Licencias expedidas</t>
  </si>
  <si>
    <t>Número, peso y valor de las capturas por especie. Resumen nacional</t>
  </si>
  <si>
    <t>Númeo de capturas por tipo de caza y comunidad autónoma</t>
  </si>
  <si>
    <t>Producción de especies cinegéticas</t>
  </si>
  <si>
    <t>Sueltas de especies cinegéticas</t>
  </si>
  <si>
    <t>Número y superficie de terrenos cinegéticos, por tipología de terreno y por comunidad autónoma</t>
  </si>
  <si>
    <t>Número de licencias expedidas y vigentes y valor económico, 2005</t>
  </si>
  <si>
    <t>Caza</t>
  </si>
  <si>
    <t>Expedidas</t>
  </si>
  <si>
    <t>Vigentes</t>
  </si>
  <si>
    <t xml:space="preserve">Número de licencias </t>
  </si>
  <si>
    <t>Valor económico (euros)</t>
  </si>
  <si>
    <t>Caza: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</si>
  <si>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</si>
  <si>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</si>
  <si>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</si>
  <si>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</si>
  <si>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</si>
  <si>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</si>
  <si>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</si>
  <si>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</si>
  <si>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</si>
  <si>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</si>
  <si>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</si>
  <si>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</si>
  <si>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</si>
  <si>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</si>
  <si>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Número de capturas, peso total, peso medio, valor económico</t>
  </si>
  <si>
    <t xml:space="preserve">Número de </t>
  </si>
  <si>
    <t>Peso total</t>
  </si>
  <si>
    <t>Peso medio</t>
  </si>
  <si>
    <t>Valor</t>
  </si>
  <si>
    <t>Precio</t>
  </si>
  <si>
    <t>capturas</t>
  </si>
  <si>
    <t>(kg)</t>
  </si>
  <si>
    <t>(kg/pieza)</t>
  </si>
  <si>
    <t>(euros)</t>
  </si>
  <si>
    <t>(euros/pieza)</t>
  </si>
  <si>
    <t>CAZA MAYOR</t>
  </si>
  <si>
    <r>
      <t xml:space="preserve"> Ciervo (</t>
    </r>
    <r>
      <rPr>
        <i/>
        <sz val="10"/>
        <rFont val="Arial"/>
        <family val="2"/>
      </rPr>
      <t>Cervus elaphus</t>
    </r>
    <r>
      <rPr>
        <sz val="10"/>
        <rFont val="Arial"/>
        <family val="2"/>
      </rPr>
      <t>)</t>
    </r>
  </si>
  <si>
    <r>
      <t>Corzo (</t>
    </r>
    <r>
      <rPr>
        <i/>
        <sz val="10"/>
        <rFont val="Arial"/>
        <family val="2"/>
      </rPr>
      <t>Capreolus capreolus</t>
    </r>
    <r>
      <rPr>
        <sz val="10"/>
        <rFont val="Arial"/>
        <family val="2"/>
      </rPr>
      <t>)</t>
    </r>
  </si>
  <si>
    <r>
      <t>Cabra montés (</t>
    </r>
    <r>
      <rPr>
        <i/>
        <sz val="10"/>
        <rFont val="Arial"/>
        <family val="2"/>
      </rPr>
      <t>Capra pyrenaica</t>
    </r>
    <r>
      <rPr>
        <sz val="10"/>
        <rFont val="Arial"/>
        <family val="2"/>
      </rPr>
      <t>)</t>
    </r>
  </si>
  <si>
    <r>
      <t>Gamo (</t>
    </r>
    <r>
      <rPr>
        <i/>
        <sz val="10"/>
        <rFont val="Arial"/>
        <family val="2"/>
      </rPr>
      <t>Dama dama</t>
    </r>
    <r>
      <rPr>
        <sz val="10"/>
        <rFont val="Arial"/>
        <family val="2"/>
      </rPr>
      <t>)</t>
    </r>
  </si>
  <si>
    <r>
      <t>Rebeco (</t>
    </r>
    <r>
      <rPr>
        <i/>
        <sz val="10"/>
        <rFont val="Arial"/>
        <family val="2"/>
      </rPr>
      <t>Rupicapra rupicapra</t>
    </r>
    <r>
      <rPr>
        <sz val="10"/>
        <rFont val="Arial"/>
        <family val="2"/>
      </rPr>
      <t>)</t>
    </r>
  </si>
  <si>
    <r>
      <t>Arruí (</t>
    </r>
    <r>
      <rPr>
        <i/>
        <sz val="10"/>
        <rFont val="Arial"/>
        <family val="2"/>
      </rPr>
      <t>Ammotragus lervia</t>
    </r>
    <r>
      <rPr>
        <sz val="10"/>
        <rFont val="Arial"/>
        <family val="2"/>
      </rPr>
      <t>)</t>
    </r>
  </si>
  <si>
    <r>
      <t>Muflón (</t>
    </r>
    <r>
      <rPr>
        <i/>
        <sz val="10"/>
        <rFont val="Arial"/>
        <family val="2"/>
      </rPr>
      <t>Ovis musimon</t>
    </r>
    <r>
      <rPr>
        <sz val="10"/>
        <rFont val="Arial"/>
        <family val="2"/>
      </rPr>
      <t>)</t>
    </r>
  </si>
  <si>
    <r>
      <t xml:space="preserve"> Jabalí (</t>
    </r>
    <r>
      <rPr>
        <i/>
        <sz val="10"/>
        <rFont val="Arial"/>
        <family val="2"/>
      </rPr>
      <t>Sus srofa</t>
    </r>
    <r>
      <rPr>
        <sz val="10"/>
        <rFont val="Arial"/>
        <family val="2"/>
      </rPr>
      <t>)</t>
    </r>
  </si>
  <si>
    <t xml:space="preserve"> Otros</t>
  </si>
  <si>
    <t>TOTAL CAZA MAYOR</t>
  </si>
  <si>
    <t>CAZA MENOR DE MAMÍFEROS</t>
  </si>
  <si>
    <r>
      <t xml:space="preserve"> Liebre (</t>
    </r>
    <r>
      <rPr>
        <i/>
        <sz val="10"/>
        <rFont val="Arial"/>
        <family val="2"/>
      </rPr>
      <t>Lepus spp.</t>
    </r>
    <r>
      <rPr>
        <sz val="10"/>
        <rFont val="Arial"/>
        <family val="2"/>
      </rPr>
      <t>)</t>
    </r>
  </si>
  <si>
    <r>
      <t xml:space="preserve"> Conejo (</t>
    </r>
    <r>
      <rPr>
        <i/>
        <sz val="10"/>
        <rFont val="Arial"/>
        <family val="2"/>
      </rPr>
      <t>Oryctolagus cuniculos</t>
    </r>
    <r>
      <rPr>
        <sz val="10"/>
        <rFont val="Arial"/>
        <family val="2"/>
      </rPr>
      <t>)</t>
    </r>
  </si>
  <si>
    <t xml:space="preserve"> Otra caza menor (mamíferos)</t>
  </si>
  <si>
    <t>TOTAL CAZA MENOR DE MAMÍFEROS</t>
  </si>
  <si>
    <t>CAZA MENOR DE AVES</t>
  </si>
  <si>
    <r>
      <t xml:space="preserve"> Perdiz (</t>
    </r>
    <r>
      <rPr>
        <i/>
        <sz val="10"/>
        <rFont val="Arial"/>
        <family val="2"/>
      </rPr>
      <t>Alectoris rufa</t>
    </r>
    <r>
      <rPr>
        <sz val="10"/>
        <rFont val="Arial"/>
        <family val="2"/>
      </rPr>
      <t>)</t>
    </r>
  </si>
  <si>
    <r>
      <t xml:space="preserve"> Codorniz (</t>
    </r>
    <r>
      <rPr>
        <i/>
        <sz val="10"/>
        <rFont val="Arial"/>
        <family val="2"/>
      </rPr>
      <t>Coturnix coturnix</t>
    </r>
    <r>
      <rPr>
        <sz val="10"/>
        <rFont val="Arial"/>
        <family val="2"/>
      </rPr>
      <t>)</t>
    </r>
  </si>
  <si>
    <t xml:space="preserve"> Otra caza volatil</t>
  </si>
  <si>
    <t>TOTAL CAZA MENOR DE AVES</t>
  </si>
  <si>
    <t>Total caza mayor</t>
  </si>
  <si>
    <t>Total caza menor de mamíferos</t>
  </si>
  <si>
    <t>Total caza menor de aves</t>
  </si>
  <si>
    <t>Comunidades Autónomas</t>
  </si>
  <si>
    <t>Número de licencias expedidas y vigentes y valor económico, 2006</t>
  </si>
  <si>
    <t>y precio medio según especie cinegéticas, 2006</t>
  </si>
  <si>
    <t>Número de capturas</t>
  </si>
  <si>
    <t>Valor (euros)</t>
  </si>
  <si>
    <t>Precio medio       (euros/ud)</t>
  </si>
  <si>
    <t>Caza mayor</t>
  </si>
  <si>
    <t xml:space="preserve"> Ciervo</t>
  </si>
  <si>
    <t>Corzo</t>
  </si>
  <si>
    <t>Cabra montés</t>
  </si>
  <si>
    <t>Gamo</t>
  </si>
  <si>
    <t>Rebeco</t>
  </si>
  <si>
    <t>Arruí</t>
  </si>
  <si>
    <t>Muflón</t>
  </si>
  <si>
    <t xml:space="preserve"> Jabalí</t>
  </si>
  <si>
    <t xml:space="preserve">Lobo </t>
  </si>
  <si>
    <t>Otros</t>
  </si>
  <si>
    <t>Caza menor de mamíferos</t>
  </si>
  <si>
    <t xml:space="preserve"> Liebre</t>
  </si>
  <si>
    <t xml:space="preserve"> Conejo</t>
  </si>
  <si>
    <t>Zorro</t>
  </si>
  <si>
    <t xml:space="preserve"> Otra caza menor de mamíferos</t>
  </si>
  <si>
    <t>Caza menor de aves</t>
  </si>
  <si>
    <t xml:space="preserve"> Perdiz</t>
  </si>
  <si>
    <t xml:space="preserve"> Codorniz</t>
  </si>
  <si>
    <t>Paloma</t>
  </si>
  <si>
    <t>Acuáticas y anátidas</t>
  </si>
  <si>
    <t>Córvidos</t>
  </si>
  <si>
    <t>Estornino</t>
  </si>
  <si>
    <t>Faisán</t>
  </si>
  <si>
    <t>Tórtola común</t>
  </si>
  <si>
    <t>Zorzal</t>
  </si>
  <si>
    <t xml:space="preserve"> Otras caza menor de aves</t>
  </si>
  <si>
    <t>Realizadas por la Administración</t>
  </si>
  <si>
    <t>De otras procedencias</t>
  </si>
  <si>
    <t>Total (número)</t>
  </si>
  <si>
    <t>Número de ejemplares</t>
  </si>
  <si>
    <t>Ciervo</t>
  </si>
  <si>
    <t>Codorniz</t>
  </si>
  <si>
    <t>Conejo</t>
  </si>
  <si>
    <t>Jabalí</t>
  </si>
  <si>
    <t>Liebre</t>
  </si>
  <si>
    <t>Paloma zurita</t>
  </si>
  <si>
    <t>Perdiz</t>
  </si>
  <si>
    <t>Total especies cinegéticas</t>
  </si>
  <si>
    <t>Sueltas de especies cinegéticas (nº de ejemplares soltados), 2006</t>
  </si>
  <si>
    <t xml:space="preserve">Número </t>
  </si>
  <si>
    <t>Cabra Montés</t>
  </si>
  <si>
    <t>TOTAL ESPECIES CINEGÉTICAS</t>
  </si>
  <si>
    <t>Producción en granjas cinegéticas para repoblación, 2006</t>
  </si>
  <si>
    <t xml:space="preserve">Número y superficie de terrenos cinegéticos por tipología del terreno </t>
  </si>
  <si>
    <t>Tipo de terreno</t>
  </si>
  <si>
    <t>Cercado / vallado</t>
  </si>
  <si>
    <t>Coto Privado de Caza</t>
  </si>
  <si>
    <t>Coto Regional de Caza / Coto Municipal</t>
  </si>
  <si>
    <t>Coto Social / Coto Deportivo</t>
  </si>
  <si>
    <t>Cotos Intensivos de Caza</t>
  </si>
  <si>
    <t>Refugio de Caza</t>
  </si>
  <si>
    <t>Refugio de fauna</t>
  </si>
  <si>
    <t>Reserva de Caza</t>
  </si>
  <si>
    <t>Zona de Caza Controlada</t>
  </si>
  <si>
    <t>Zonas de seguridad</t>
  </si>
  <si>
    <t>Total Terrenos Cinegéticos</t>
  </si>
  <si>
    <t>Superficie (ha)</t>
  </si>
  <si>
    <t xml:space="preserve"> y total por comunidad autónoma, 2006</t>
  </si>
  <si>
    <t>Número de licencias expedidas y vigentes y valor económico, 2007</t>
  </si>
  <si>
    <t>Licencias caza expedidas</t>
  </si>
  <si>
    <t>Total general</t>
  </si>
  <si>
    <t xml:space="preserve">Total caza menor de mamíferos </t>
  </si>
  <si>
    <t>Acuáticas + anátidas</t>
  </si>
  <si>
    <t>Becada</t>
  </si>
  <si>
    <t>Otra caza volatil</t>
  </si>
  <si>
    <t>Número de capturas, peso total, peso medio, valor económico y precio medio según especie cinegéticas, 2007</t>
  </si>
  <si>
    <t>Caza menor de mamíferos sin especificar</t>
  </si>
  <si>
    <t>Caza menro de aves sin especificar</t>
  </si>
  <si>
    <t>Sueltas de especies cinegéticas (nº de ejemplares soltados), 2007</t>
  </si>
  <si>
    <t>Producción en granjas cinegéticas para repoblación, 2007</t>
  </si>
  <si>
    <t>y total por comunidad autónoma, 2007</t>
  </si>
  <si>
    <t>Número de licencias expedidas y vigentes y valor económico, 2008</t>
  </si>
  <si>
    <r>
      <t>Ciervo (</t>
    </r>
    <r>
      <rPr>
        <i/>
        <sz val="10"/>
        <rFont val="Arial"/>
        <family val="2"/>
      </rPr>
      <t>Cervus elaphus</t>
    </r>
    <r>
      <rPr>
        <sz val="10"/>
        <rFont val="Arial"/>
        <family val="2"/>
      </rPr>
      <t>)</t>
    </r>
  </si>
  <si>
    <t xml:space="preserve">– </t>
  </si>
  <si>
    <t xml:space="preserve"> ARAGÓN </t>
  </si>
  <si>
    <r>
      <t>Jabalí (</t>
    </r>
    <r>
      <rPr>
        <i/>
        <sz val="10"/>
        <rFont val="Arial"/>
        <family val="2"/>
      </rPr>
      <t>Sus srofa</t>
    </r>
    <r>
      <rPr>
        <sz val="10"/>
        <rFont val="Arial"/>
        <family val="2"/>
      </rPr>
      <t>)</t>
    </r>
  </si>
  <si>
    <r>
      <t>Lobo (</t>
    </r>
    <r>
      <rPr>
        <i/>
        <sz val="10"/>
        <rFont val="Arial"/>
        <family val="2"/>
      </rPr>
      <t>Canis lupus</t>
    </r>
    <r>
      <rPr>
        <sz val="10"/>
        <rFont val="Arial"/>
        <family val="2"/>
      </rPr>
      <t>)</t>
    </r>
  </si>
  <si>
    <r>
      <t>Liebre (</t>
    </r>
    <r>
      <rPr>
        <i/>
        <sz val="10"/>
        <rFont val="Arial"/>
        <family val="2"/>
      </rPr>
      <t>Lepus spp.</t>
    </r>
    <r>
      <rPr>
        <sz val="10"/>
        <rFont val="Arial"/>
        <family val="2"/>
      </rPr>
      <t>)</t>
    </r>
  </si>
  <si>
    <r>
      <t>Conejo (</t>
    </r>
    <r>
      <rPr>
        <i/>
        <sz val="10"/>
        <rFont val="Arial"/>
        <family val="2"/>
      </rPr>
      <t>Oryctolagus cuniculos</t>
    </r>
    <r>
      <rPr>
        <sz val="10"/>
        <rFont val="Arial"/>
        <family val="2"/>
      </rPr>
      <t>)</t>
    </r>
  </si>
  <si>
    <r>
      <t>Zorro (</t>
    </r>
    <r>
      <rPr>
        <i/>
        <sz val="10"/>
        <rFont val="Arial"/>
        <family val="2"/>
      </rPr>
      <t>Vulpes vulpes</t>
    </r>
    <r>
      <rPr>
        <sz val="10"/>
        <rFont val="Arial"/>
        <family val="2"/>
      </rPr>
      <t>)</t>
    </r>
  </si>
  <si>
    <r>
      <t>Perdiz (</t>
    </r>
    <r>
      <rPr>
        <i/>
        <sz val="10"/>
        <rFont val="Arial"/>
        <family val="2"/>
      </rPr>
      <t>Alectoris rufa</t>
    </r>
    <r>
      <rPr>
        <sz val="10"/>
        <rFont val="Arial"/>
        <family val="2"/>
      </rPr>
      <t>)</t>
    </r>
  </si>
  <si>
    <r>
      <t>Codorniz (</t>
    </r>
    <r>
      <rPr>
        <i/>
        <sz val="10"/>
        <rFont val="Arial"/>
        <family val="2"/>
      </rPr>
      <t>Coturnix coturnix</t>
    </r>
    <r>
      <rPr>
        <sz val="10"/>
        <rFont val="Arial"/>
        <family val="2"/>
      </rPr>
      <t>)</t>
    </r>
  </si>
  <si>
    <r>
      <t>Paloma (</t>
    </r>
    <r>
      <rPr>
        <i/>
        <sz val="10"/>
        <rFont val="Arial"/>
        <family val="2"/>
      </rPr>
      <t>Columba spp.</t>
    </r>
    <r>
      <rPr>
        <sz val="10"/>
        <rFont val="Arial"/>
        <family val="2"/>
      </rPr>
      <t>)</t>
    </r>
  </si>
  <si>
    <t>Acuáticas (incluye anátidas)</t>
  </si>
  <si>
    <r>
      <t>Becada (</t>
    </r>
    <r>
      <rPr>
        <i/>
        <sz val="10"/>
        <rFont val="Arial"/>
        <family val="2"/>
      </rPr>
      <t>Scolopax rusticola</t>
    </r>
    <r>
      <rPr>
        <sz val="10"/>
        <rFont val="Arial"/>
        <family val="2"/>
      </rPr>
      <t>)</t>
    </r>
  </si>
  <si>
    <r>
      <t>Estornino (</t>
    </r>
    <r>
      <rPr>
        <i/>
        <sz val="10"/>
        <rFont val="Arial"/>
        <family val="2"/>
      </rPr>
      <t>Sturnus spp.</t>
    </r>
    <r>
      <rPr>
        <sz val="10"/>
        <rFont val="Arial"/>
        <family val="2"/>
      </rPr>
      <t>)</t>
    </r>
  </si>
  <si>
    <r>
      <t>Faisán (</t>
    </r>
    <r>
      <rPr>
        <i/>
        <sz val="10"/>
        <rFont val="Arial"/>
        <family val="2"/>
      </rPr>
      <t>Phasianus colchicus</t>
    </r>
    <r>
      <rPr>
        <sz val="10"/>
        <rFont val="Arial"/>
        <family val="2"/>
      </rPr>
      <t xml:space="preserve">) </t>
    </r>
  </si>
  <si>
    <r>
      <t>Tórtola común (</t>
    </r>
    <r>
      <rPr>
        <i/>
        <sz val="10"/>
        <rFont val="Arial"/>
        <family val="2"/>
      </rPr>
      <t>Streptopelia turtur</t>
    </r>
    <r>
      <rPr>
        <sz val="10"/>
        <rFont val="Arial"/>
        <family val="2"/>
      </rPr>
      <t>)</t>
    </r>
  </si>
  <si>
    <r>
      <t>Zorzal (</t>
    </r>
    <r>
      <rPr>
        <i/>
        <sz val="10"/>
        <rFont val="Arial"/>
        <family val="2"/>
      </rPr>
      <t>Turdus spp.</t>
    </r>
    <r>
      <rPr>
        <sz val="10"/>
        <rFont val="Arial"/>
        <family val="2"/>
      </rPr>
      <t>)</t>
    </r>
  </si>
  <si>
    <t>Otra caza volátil</t>
  </si>
  <si>
    <t>Número de capturas, peso total, peso medio, valor económico y precio medio según especie cinegéticas, 2008</t>
  </si>
  <si>
    <t>Sueltas realizadas por la Administración</t>
  </si>
  <si>
    <t>Sueltas de otras procedencias</t>
  </si>
  <si>
    <t>Peso (kilogramos)</t>
  </si>
  <si>
    <t>Acuáticas</t>
  </si>
  <si>
    <t>Sueltas de especies cinegéticas, 2008</t>
  </si>
  <si>
    <t>Total Caza Mayor</t>
  </si>
  <si>
    <t xml:space="preserve">Conejo </t>
  </si>
  <si>
    <t>Total Caza Menor</t>
  </si>
  <si>
    <t>Anátidas</t>
  </si>
  <si>
    <t>Total Caza Volátil</t>
  </si>
  <si>
    <t>Producción en granjas cinegéticas para repoblación, 2008</t>
  </si>
  <si>
    <t>y total por comunidad autónoma, 2008</t>
  </si>
  <si>
    <t>Tipo de terreno / masa</t>
  </si>
  <si>
    <t>TERRENOS CERCADOS</t>
  </si>
  <si>
    <t>COTO PRIVADO</t>
  </si>
  <si>
    <t>COTO LOCAL (Coto Municipal)</t>
  </si>
  <si>
    <t>COTO SOCIAL</t>
  </si>
  <si>
    <t>COTO DEPORTIVO</t>
  </si>
  <si>
    <t>COTO INTENSIVO DE CAZA</t>
  </si>
  <si>
    <t>EXPLOTACIONES CINEGÉTICAS COMERCIALES</t>
  </si>
  <si>
    <t>RESERVA DE CAZA</t>
  </si>
  <si>
    <t>ZONA DE CAZA CONTROLADA</t>
  </si>
  <si>
    <t>ZONA DE SEGURIDAD</t>
  </si>
  <si>
    <t>REFUGIO DE CAZA / FAUNA</t>
  </si>
  <si>
    <t>TERRENOS NO CINEGÉTICOS</t>
  </si>
  <si>
    <t>Número de licencias expedidas y vigentes y valor económico, 2009</t>
  </si>
  <si>
    <t>Lobo</t>
  </si>
  <si>
    <t>Avefría</t>
  </si>
  <si>
    <t>Tórtola comun</t>
  </si>
  <si>
    <t>Número de capturas, peso total, peso medio, valor económico y precio medio según especie cinegéticas, 2009</t>
  </si>
  <si>
    <t>Otras_caza volátil</t>
  </si>
  <si>
    <t>Sueltas de especies cinegéticas (nº de ejemplares soltados), 2009</t>
  </si>
  <si>
    <t>Producción en granjas cinegéticas para repoblación, 2009</t>
  </si>
  <si>
    <t>y total por comunidad autónoma, 2009</t>
  </si>
  <si>
    <t>COTO PRIVADO DE CAZA</t>
  </si>
  <si>
    <t>COTO LOCAL (COTO MUNICIPAL)</t>
  </si>
  <si>
    <t>Número de licencias expedidas y vigentes y valor económico, 2010</t>
  </si>
  <si>
    <t xml:space="preserve"> ARAGÓN (solo Teruel)</t>
  </si>
  <si>
    <t>Número de capturas, peso total, peso medio, valor económico y precio medio según especie cinegéticas, 2010</t>
  </si>
  <si>
    <t>Notas:</t>
  </si>
  <si>
    <t>Aragón (solo Zaragoza y Huesca),  Extremadura, Galicia, Principado de Asturias.</t>
  </si>
  <si>
    <t>Sueltas de especies cinegéticas (nº de ejemplares soltados), 2010</t>
  </si>
  <si>
    <t>y total por comunidad autónoma, 2010</t>
  </si>
  <si>
    <t>OTROS</t>
  </si>
  <si>
    <t>EN 2005 NO SE RECOGÍA INFORMACIÓN SOBRE SUELTAS NI PRODUCCIÓN DE ESPECIES CINEGÉTICAS NI TERRENOS CINEGÉTICOS</t>
  </si>
  <si>
    <t>Producción en granjas cinegéticas para repoblación, 2010</t>
  </si>
  <si>
    <t xml:space="preserve"> ISLAS BALEARES</t>
  </si>
  <si>
    <t xml:space="preserve"> COMUNIDAD DE MADRID</t>
  </si>
  <si>
    <t xml:space="preserve"> COMUNIDAD VALENCIANA</t>
  </si>
  <si>
    <t>GALICIA</t>
  </si>
  <si>
    <t>Castilla - La Mancha</t>
  </si>
  <si>
    <t>Comunidades autónomas</t>
  </si>
  <si>
    <t>Faltan las cifras de las siguientes comunidades autónomas:</t>
  </si>
  <si>
    <t>ISLAS BALEARES</t>
  </si>
  <si>
    <t>COMUNIDAD FORAL DE NAVARRA</t>
  </si>
  <si>
    <t xml:space="preserve"> COMUNIDAD FORAL DE NAVARRA</t>
  </si>
  <si>
    <t>COMUNIDAD DE MADRID</t>
  </si>
  <si>
    <t>La información ha sido suministrada por las comunidades autónomas</t>
  </si>
  <si>
    <t>y precio medio según especie cinegética, 2005</t>
  </si>
  <si>
    <t>Peso total (kg)</t>
  </si>
  <si>
    <t>Peso medio (kg/ud)</t>
  </si>
  <si>
    <t>NOTA: FALTA LOS DATOS DE LA COMUNIDAD VALENCIANA</t>
  </si>
  <si>
    <t>Cifras estimadas ya que se han completado con las licencias de años anteriores de las comunidades autónomas que no han proporcionado la información en 2008</t>
  </si>
  <si>
    <t>NOTA - FALTAN LOS DATOS DE LAS SIGUIENTES COMUNIDADES AUTÓNOMAS: Aragón,  Extremadura, Comunidad Valenciana, Canarias, País Vasco, Principado de Asturias.</t>
  </si>
  <si>
    <t>NOTA - FALTAN LOS DATOS DE LAS SIGUIENTES COMUNIDADES AUTÓNOMAS: Aragón,  Extremadura, Comunidad Valenciana, Principado de Asturias</t>
  </si>
  <si>
    <t>NOTA - FALTAN LOS DATOS DE LAS SIGUIENTES COMUNIDADES AUTÓNOMAS: Galicia, Extremadura, Asturias y parte de Aragón.</t>
  </si>
  <si>
    <t>Cifras estimadas ya que se han completado con las licencias de años anteriores de las comunidades autónomas que no han proporcionado la información en 2010</t>
  </si>
  <si>
    <t>Cifras estimadas ya que se han completado con las licencias de años anteriores de las comunidades autónomas que no han proporcionado la información en 2009</t>
  </si>
  <si>
    <t>NOTA - FALTAN LOS DATOS DE LAS SIGUIENTES COMUNIDADES AUTÓNOMAS: Asturias, Comunidad Valenciana y las provincias de Álava y Guipuzcoa</t>
  </si>
  <si>
    <t>Cifras estimadas ya que se han completado con las licencias de años anteriores de las comunidades autónomas que no han proporcionado la información en 2011</t>
  </si>
  <si>
    <t xml:space="preserve"> PAÍS VASCO (solo Vizcaya)</t>
  </si>
  <si>
    <t>Cabra asilvestrada</t>
  </si>
  <si>
    <t>Número de capturas, peso total, peso medio, valor económico y precio medio según especie cinegéticas, 2011</t>
  </si>
  <si>
    <t>Número de licencias expedidas y vigentes y valor económico, 2011</t>
  </si>
  <si>
    <t>Sueltas de especies cinegéticas (nº de ejemplares soltados), 2011</t>
  </si>
  <si>
    <t>Otras caza menor de aves</t>
  </si>
  <si>
    <t>Comunidad Valenciana, Principado de Asturias y las provincias de Álava y Guipuzcoa</t>
  </si>
  <si>
    <t>Producción en granjas cinegéticas para repoblación, 2011</t>
  </si>
  <si>
    <t>y total por comunidad autónoma, 2011</t>
  </si>
  <si>
    <t>Número de licencias expedidas y vigentes y valor económico, 2012</t>
  </si>
  <si>
    <t>NOTA - FALTAN LOS DATOS DE LAS SIGUIENTES COMUNIDADES AUTÓNOMAS: Asturias, Comunidad Valenciana y la provincia de Álava</t>
  </si>
  <si>
    <t>Cifras estimadas ya que se han completado con las licencias de años anteriores de las comunidades autónomas que no han proporcionado la información en 2012</t>
  </si>
  <si>
    <t>Número de capturas, peso total, peso medio, valor económico y precio medio según especie cinegéticas, 2012</t>
  </si>
  <si>
    <t>Sueltas de especies cinegéticas (nº de ejemplares soltados), 2012</t>
  </si>
  <si>
    <t>Producción en granjas cinegéticas para repoblación, 2012</t>
  </si>
  <si>
    <t>y total por comunidad autónoma, 2012</t>
  </si>
  <si>
    <t>COTO REGIONAL</t>
  </si>
  <si>
    <t>COTO LOCAL / COTO MUNICIPAL</t>
  </si>
  <si>
    <t>TERRENOS NO CINEGÉTICOS (Vedados, Terrenos Cercados y Zonas de Seguridad)</t>
  </si>
  <si>
    <t>Número de licencias expedidas y vigentes y valor económico, 2013</t>
  </si>
  <si>
    <t>Número de capturas, peso total, peso medio, valor económico y precio medio según especie cinegéticas, 2013</t>
  </si>
  <si>
    <t>Sueltas de especies cinegéticas (nº de ejemplares soltados), 2013</t>
  </si>
  <si>
    <t>Producción en granjas cinegéticas para repoblación, 2013</t>
  </si>
  <si>
    <t>y total por comunidad autónoma, 2013</t>
  </si>
  <si>
    <t>COTO REGIONAL O AUTONÓMICO</t>
  </si>
  <si>
    <t>COTO MUNICIPAL</t>
  </si>
  <si>
    <t>Número de licencias expedidas y vigentes y valor económico, 2014</t>
  </si>
  <si>
    <t>Número de capturas, peso total, peso medio, valor económico y precio medio según especie cinegéticas, 2014</t>
  </si>
  <si>
    <t>Sueltas de especies cinegéticas (nº de ejemplares soltados), 2014</t>
  </si>
  <si>
    <t>Producción en granjas cinegéticas para repoblación, 2014</t>
  </si>
  <si>
    <t>y total por comunidad autónoma, 2014</t>
  </si>
  <si>
    <t>Número de licencias expedidas y vigentes y valor económico, 2015</t>
  </si>
  <si>
    <t>Número de capturas, peso total, peso medio, valor económico y precio medio según especie cinegéticas, 2015</t>
  </si>
  <si>
    <t>Sueltas de especies cinegéticas (nº de ejemplares soltados), 2015</t>
  </si>
  <si>
    <t>Producción en granjas cinegéticas para repoblación, 2015</t>
  </si>
  <si>
    <t>y total por comunidad autónoma, 2015</t>
  </si>
  <si>
    <t>Peso medio        (kg/ud)</t>
  </si>
  <si>
    <t>Peso total        (kg)</t>
  </si>
  <si>
    <t>Precio medio       (€/ud)</t>
  </si>
  <si>
    <t>Valor económico      (€/ud)</t>
  </si>
  <si>
    <t>Cabra salvaje mallorquina (Boc)</t>
  </si>
  <si>
    <t>Varias especies (Baleares)</t>
  </si>
  <si>
    <t>CAZA MENOR</t>
  </si>
  <si>
    <t>INTERAUTONÓMICAS</t>
  </si>
  <si>
    <t>Peso total    (kg)</t>
  </si>
  <si>
    <t>Valor económico       (€/ud)</t>
  </si>
  <si>
    <t>Número de licencias expedidas y vigentes y valor económico, 2016</t>
  </si>
  <si>
    <t>Número de capturas, peso total, peso medio, valor económico y precio medio según especie cinegéticas, 2016</t>
  </si>
  <si>
    <t>Sueltas de especies cinegéticas (nº de ejemplares soltados), 2016</t>
  </si>
  <si>
    <t>Producción en granjas cinegéticas para repoblación, 2016</t>
  </si>
  <si>
    <t>y total por comunidad autónoma, 2016</t>
  </si>
  <si>
    <t>Número de licencias expedidas y vigentes y valor económico, 2017</t>
  </si>
  <si>
    <t>Número de capturas, peso total, peso medio, valor económico y precio medio según especie cinegéticas, 2017</t>
  </si>
  <si>
    <t>Sueltas de especies cinegéticas (nº de ejemplares soltados), 2017</t>
  </si>
  <si>
    <t>Producción en granjas cinegéticas para repoblación, 2017</t>
  </si>
  <si>
    <t>Nota: no se han recogido las estadísticas de caza de Asturias de 2017. Se han sumado los valores de 2016 en licencias y terrenos cinegéticos</t>
  </si>
  <si>
    <t>y total por comunidad autónoma, 2017</t>
  </si>
  <si>
    <t xml:space="preserve"> P. DE ASTURIAS (2016)</t>
  </si>
  <si>
    <t>Principado de Asturias (2016)</t>
  </si>
  <si>
    <t>Número de licencias expedidas y vigentes y valor económico, 2018</t>
  </si>
  <si>
    <t xml:space="preserve"> CANARIAS (2017-2018)</t>
  </si>
  <si>
    <t xml:space="preserve"> CANTABRIA (2017)</t>
  </si>
  <si>
    <t>Número de capturas, peso total, peso medio, valor económico y precio medio según especie cinegéticas, 2018</t>
  </si>
  <si>
    <t>Precio medio (€/ud)</t>
  </si>
  <si>
    <t>Valor económico (€/ud)</t>
  </si>
  <si>
    <t>Total capturas</t>
  </si>
  <si>
    <t>Sueltas de especies cinegéticas (nº de ejemplares soltados), 2018</t>
  </si>
  <si>
    <t>Producción en granjas cinegéticas para repoblación, 2018</t>
  </si>
  <si>
    <t>y total por comunidad autónoma, 2018</t>
  </si>
  <si>
    <t>Canarias (2017)</t>
  </si>
  <si>
    <t>Cantabria (2017)</t>
  </si>
  <si>
    <t>Nota: no se han recogido las estadísticas de caza de Cantabria, Principado de Asturias, ni las de Canarias. Se han sumado los valores de 2017 en licencias y terrenos cinegéticos o los de 2018 en el caso de Principado de Asturias.</t>
  </si>
  <si>
    <t>Número de licencias expedidas y vigentes y valor económico, 2019</t>
  </si>
  <si>
    <t>Número de capturas, peso total, peso medio, valor económico y precio medio según especie cinegéticas, 2019</t>
  </si>
  <si>
    <t>Sueltas de especies cinegéticas (nº de ejemplares soltados), 2019</t>
  </si>
  <si>
    <t>Producción en granjas cinegéticas para repoblación, 2019</t>
  </si>
  <si>
    <t>y total por comunidad autónoma, 2019</t>
  </si>
  <si>
    <t>Nota: no se han recogido las estadísticas de caza de Cantabria ni las de Canarias. Se han sumado los valores de 2017 en licencias y terrenos cinegéticos.</t>
  </si>
  <si>
    <t xml:space="preserve"> P. DE ASTURIAS (2018)</t>
  </si>
  <si>
    <t>Principado de Asturias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</si>
</sst>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.0"/>
    <numFmt numFmtId="166" formatCode="#,##0_);\(#,##0\)"/>
    <numFmt numFmtId="167" formatCode="0.00_)"/>
    <numFmt numFmtId="168" formatCode="#,##0;\(0.0\)"/>
    <numFmt numFmtId="169" formatCode="#,##0__;\–#,##0__;0__;@__"/>
    <numFmt numFmtId="170" formatCode="_-* #,##0.00\ [$€]_-;\-* #,##0.00\ [$€]_-;_-* &quot;-&quot;??\ [$€]_-;_-@_-"/>
    <numFmt numFmtId="171" formatCode="#,##0.00_);\(#,##0.00\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5" tint="-0.249977111117893"/>
      <name val="Arial"/>
      <family val="2"/>
    </font>
    <font>
      <sz val="10"/>
      <color rgb="FF0070C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22"/>
      </bottom>
      <diagonal/>
    </border>
    <border>
      <left style="thin">
        <color indexed="17"/>
      </left>
      <right/>
      <top style="thin">
        <color indexed="22"/>
      </top>
      <bottom style="medium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22"/>
      </top>
      <bottom style="medium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22"/>
      </top>
      <bottom style="medium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22"/>
      </top>
      <bottom/>
      <diagonal/>
    </border>
    <border>
      <left style="thin">
        <color indexed="17"/>
      </left>
      <right style="thin">
        <color indexed="17"/>
      </right>
      <top style="medium">
        <color indexed="22"/>
      </top>
      <bottom/>
      <diagonal/>
    </border>
    <border>
      <left style="thin">
        <color indexed="17"/>
      </left>
      <right style="medium">
        <color indexed="17"/>
      </right>
      <top style="medium">
        <color indexed="22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/>
      <top style="thin">
        <color indexed="22"/>
      </top>
      <bottom/>
      <diagonal/>
    </border>
    <border>
      <left style="thin">
        <color indexed="17"/>
      </left>
      <right style="medium">
        <color indexed="17"/>
      </right>
      <top style="thin">
        <color indexed="22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 style="thin">
        <color indexed="22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/>
      <top style="thin">
        <color rgb="FFC0C0C0"/>
      </top>
      <bottom style="thin">
        <color rgb="FFC0C0C0"/>
      </bottom>
      <diagonal/>
    </border>
    <border>
      <left style="medium">
        <color rgb="FF008000"/>
      </left>
      <right style="thin">
        <color rgb="FF008000"/>
      </right>
      <top style="medium">
        <color rgb="FFC0C0C0"/>
      </top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 style="medium">
        <color rgb="FFC0C0C0"/>
      </top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 style="medium">
        <color rgb="FFC0C0C0"/>
      </top>
      <bottom style="medium">
        <color rgb="FFC0C0C0"/>
      </bottom>
      <diagonal/>
    </border>
    <border>
      <left style="medium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thin">
        <color rgb="FF008000"/>
      </right>
      <top style="medium">
        <color rgb="FFC0C0C0"/>
      </top>
      <bottom/>
      <diagonal/>
    </border>
    <border>
      <left style="thin">
        <color rgb="FF008000"/>
      </left>
      <right style="thin">
        <color rgb="FF008000"/>
      </right>
      <top style="medium">
        <color rgb="FFC0C0C0"/>
      </top>
      <bottom/>
      <diagonal/>
    </border>
    <border>
      <left style="thin">
        <color rgb="FF008000"/>
      </left>
      <right style="medium">
        <color rgb="FF008000"/>
      </right>
      <top style="medium">
        <color rgb="FFC0C0C0"/>
      </top>
      <bottom/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medium">
        <color rgb="FF008000"/>
      </left>
      <right style="thin">
        <color rgb="FF008000"/>
      </right>
      <top/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/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/>
      <bottom style="medium">
        <color rgb="FFC0C0C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medium">
        <color rgb="FFC0C0C0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70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167" fontId="14" fillId="0" borderId="0"/>
    <xf numFmtId="0" fontId="14" fillId="0" borderId="0"/>
    <xf numFmtId="171" fontId="14" fillId="0" borderId="0"/>
    <xf numFmtId="0" fontId="1" fillId="24" borderId="4" applyNumberFormat="0" applyFont="0" applyAlignment="0" applyProtection="0"/>
    <xf numFmtId="168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</cellStyleXfs>
  <cellXfs count="370">
    <xf numFmtId="0" fontId="0" fillId="0" borderId="0" xfId="0"/>
    <xf numFmtId="0" fontId="12" fillId="23" borderId="10" xfId="43" applyFont="1" applyFill="1" applyBorder="1" applyProtection="1"/>
    <xf numFmtId="0" fontId="12" fillId="23" borderId="0" xfId="43" applyFont="1" applyFill="1" applyProtection="1"/>
    <xf numFmtId="0" fontId="12" fillId="23" borderId="0" xfId="43" applyFont="1" applyFill="1"/>
    <xf numFmtId="0" fontId="12" fillId="23" borderId="11" xfId="43" applyFont="1" applyFill="1" applyBorder="1" applyProtection="1"/>
    <xf numFmtId="3" fontId="12" fillId="23" borderId="12" xfId="42" applyNumberFormat="1" applyFont="1" applyFill="1" applyBorder="1" applyAlignment="1" applyProtection="1">
      <alignment horizontal="right"/>
    </xf>
    <xf numFmtId="3" fontId="12" fillId="23" borderId="13" xfId="44" applyNumberFormat="1" applyFont="1" applyFill="1" applyBorder="1"/>
    <xf numFmtId="3" fontId="12" fillId="23" borderId="14" xfId="42" applyNumberFormat="1" applyFont="1" applyFill="1" applyBorder="1" applyAlignment="1" applyProtection="1">
      <alignment horizontal="right"/>
    </xf>
    <xf numFmtId="3" fontId="12" fillId="23" borderId="15" xfId="44" applyNumberFormat="1" applyFont="1" applyFill="1" applyBorder="1"/>
    <xf numFmtId="166" fontId="12" fillId="23" borderId="0" xfId="43" applyNumberFormat="1" applyFont="1" applyFill="1" applyProtection="1"/>
    <xf numFmtId="0" fontId="12" fillId="23" borderId="16" xfId="43" applyFont="1" applyFill="1" applyBorder="1" applyProtection="1"/>
    <xf numFmtId="3" fontId="12" fillId="23" borderId="17" xfId="43" applyNumberFormat="1" applyFont="1" applyFill="1" applyBorder="1" applyProtection="1"/>
    <xf numFmtId="3" fontId="12" fillId="23" borderId="18" xfId="44" applyNumberFormat="1" applyFont="1" applyFill="1" applyBorder="1"/>
    <xf numFmtId="0" fontId="23" fillId="23" borderId="19" xfId="43" applyFont="1" applyFill="1" applyBorder="1" applyProtection="1"/>
    <xf numFmtId="3" fontId="23" fillId="23" borderId="20" xfId="43" applyNumberFormat="1" applyFont="1" applyFill="1" applyBorder="1" applyProtection="1"/>
    <xf numFmtId="0" fontId="23" fillId="0" borderId="0" xfId="0" applyFont="1"/>
    <xf numFmtId="3" fontId="23" fillId="23" borderId="21" xfId="43" applyNumberFormat="1" applyFont="1" applyFill="1" applyBorder="1" applyProtection="1"/>
    <xf numFmtId="0" fontId="12" fillId="25" borderId="22" xfId="43" applyFont="1" applyFill="1" applyBorder="1" applyAlignment="1" applyProtection="1">
      <alignment horizontal="center" vertical="center" wrapText="1"/>
    </xf>
    <xf numFmtId="0" fontId="23" fillId="23" borderId="23" xfId="43" applyFont="1" applyFill="1" applyBorder="1" applyProtection="1"/>
    <xf numFmtId="0" fontId="12" fillId="25" borderId="24" xfId="43" applyFont="1" applyFill="1" applyBorder="1" applyAlignment="1" applyProtection="1">
      <alignment horizontal="center" vertical="center" wrapText="1"/>
    </xf>
    <xf numFmtId="3" fontId="12" fillId="23" borderId="25" xfId="42" applyNumberFormat="1" applyFont="1" applyFill="1" applyBorder="1" applyAlignment="1" applyProtection="1">
      <alignment horizontal="right"/>
    </xf>
    <xf numFmtId="3" fontId="12" fillId="23" borderId="17" xfId="42" applyNumberFormat="1" applyFont="1" applyFill="1" applyBorder="1" applyAlignment="1" applyProtection="1">
      <alignment horizontal="right"/>
    </xf>
    <xf numFmtId="3" fontId="12" fillId="23" borderId="17" xfId="42" applyNumberFormat="1" applyFont="1" applyFill="1" applyBorder="1" applyAlignment="1" applyProtection="1">
      <alignment horizontal="left"/>
    </xf>
    <xf numFmtId="3" fontId="23" fillId="23" borderId="26" xfId="43" applyNumberFormat="1" applyFont="1" applyFill="1" applyBorder="1" applyProtection="1"/>
    <xf numFmtId="0" fontId="12" fillId="23" borderId="27" xfId="43" applyFont="1" applyFill="1" applyBorder="1" applyProtection="1"/>
    <xf numFmtId="3" fontId="12" fillId="23" borderId="28" xfId="44" applyNumberFormat="1" applyFont="1" applyFill="1" applyBorder="1"/>
    <xf numFmtId="0" fontId="23" fillId="23" borderId="29" xfId="43" applyFont="1" applyFill="1" applyBorder="1" applyProtection="1"/>
    <xf numFmtId="3" fontId="23" fillId="23" borderId="30" xfId="43" applyNumberFormat="1" applyFont="1" applyFill="1" applyBorder="1" applyProtection="1"/>
    <xf numFmtId="0" fontId="12" fillId="23" borderId="0" xfId="36" applyFill="1"/>
    <xf numFmtId="0" fontId="12" fillId="23" borderId="0" xfId="36"/>
    <xf numFmtId="3" fontId="12" fillId="23" borderId="14" xfId="42" applyNumberFormat="1" applyFont="1" applyFill="1" applyBorder="1" applyAlignment="1" applyProtection="1">
      <alignment horizontal="left"/>
    </xf>
    <xf numFmtId="0" fontId="22" fillId="23" borderId="0" xfId="40" quotePrefix="1" applyFont="1" applyFill="1" applyAlignment="1"/>
    <xf numFmtId="0" fontId="22" fillId="23" borderId="0" xfId="40" applyFont="1" applyFill="1" applyAlignment="1"/>
    <xf numFmtId="0" fontId="0" fillId="23" borderId="0" xfId="40" applyFont="1" applyFill="1"/>
    <xf numFmtId="0" fontId="0" fillId="23" borderId="31" xfId="40" applyFont="1" applyFill="1" applyBorder="1"/>
    <xf numFmtId="0" fontId="12" fillId="23" borderId="27" xfId="43" applyFont="1" applyFill="1" applyBorder="1" applyAlignment="1" applyProtection="1">
      <alignment horizontal="center" vertical="center" wrapText="1"/>
    </xf>
    <xf numFmtId="169" fontId="12" fillId="23" borderId="25" xfId="40" applyNumberFormat="1" applyFont="1" applyFill="1" applyBorder="1" applyAlignment="1" applyProtection="1">
      <alignment horizontal="right"/>
    </xf>
    <xf numFmtId="169" fontId="12" fillId="23" borderId="28" xfId="40" applyNumberFormat="1" applyFont="1" applyFill="1" applyBorder="1" applyAlignment="1" applyProtection="1">
      <alignment horizontal="right"/>
    </xf>
    <xf numFmtId="0" fontId="12" fillId="23" borderId="16" xfId="43" applyFont="1" applyFill="1" applyBorder="1" applyAlignment="1" applyProtection="1">
      <alignment horizontal="left" vertical="center" wrapText="1"/>
    </xf>
    <xf numFmtId="169" fontId="12" fillId="23" borderId="17" xfId="40" applyNumberFormat="1" applyFont="1" applyFill="1" applyBorder="1" applyAlignment="1" applyProtection="1">
      <alignment horizontal="right"/>
    </xf>
    <xf numFmtId="169" fontId="12" fillId="23" borderId="18" xfId="40" applyNumberFormat="1" applyFont="1" applyFill="1" applyBorder="1" applyAlignment="1" applyProtection="1">
      <alignment horizontal="right"/>
    </xf>
    <xf numFmtId="169" fontId="12" fillId="23" borderId="26" xfId="40" applyNumberFormat="1" applyFont="1" applyFill="1" applyBorder="1" applyAlignment="1" applyProtection="1">
      <alignment horizontal="right"/>
    </xf>
    <xf numFmtId="169" fontId="12" fillId="23" borderId="30" xfId="40" applyNumberFormat="1" applyFont="1" applyFill="1" applyBorder="1" applyAlignment="1" applyProtection="1">
      <alignment horizontal="right"/>
    </xf>
    <xf numFmtId="0" fontId="23" fillId="23" borderId="0" xfId="40" applyFont="1"/>
    <xf numFmtId="0" fontId="0" fillId="23" borderId="0" xfId="40" applyFont="1"/>
    <xf numFmtId="0" fontId="22" fillId="23" borderId="0" xfId="0" quotePrefix="1" applyFont="1" applyFill="1" applyAlignment="1"/>
    <xf numFmtId="0" fontId="0" fillId="23" borderId="0" xfId="0" applyFill="1"/>
    <xf numFmtId="0" fontId="12" fillId="23" borderId="32" xfId="0" applyFont="1" applyFill="1" applyBorder="1"/>
    <xf numFmtId="0" fontId="12" fillId="23" borderId="33" xfId="0" applyFont="1" applyFill="1" applyBorder="1" applyAlignment="1">
      <alignment horizontal="center"/>
    </xf>
    <xf numFmtId="0" fontId="12" fillId="23" borderId="34" xfId="0" applyFont="1" applyFill="1" applyBorder="1" applyAlignment="1">
      <alignment horizontal="center"/>
    </xf>
    <xf numFmtId="0" fontId="12" fillId="23" borderId="0" xfId="0" applyFont="1" applyFill="1" applyBorder="1" applyAlignment="1">
      <alignment horizontal="center"/>
    </xf>
    <xf numFmtId="0" fontId="12" fillId="23" borderId="35" xfId="0" applyFont="1" applyFill="1" applyBorder="1" applyAlignment="1">
      <alignment horizontal="center"/>
    </xf>
    <xf numFmtId="0" fontId="12" fillId="23" borderId="35" xfId="0" quotePrefix="1" applyFont="1" applyFill="1" applyBorder="1" applyAlignment="1">
      <alignment horizontal="center"/>
    </xf>
    <xf numFmtId="0" fontId="12" fillId="23" borderId="5" xfId="0" quotePrefix="1" applyFont="1" applyFill="1" applyBorder="1" applyAlignment="1">
      <alignment horizontal="center"/>
    </xf>
    <xf numFmtId="0" fontId="12" fillId="23" borderId="36" xfId="0" applyFont="1" applyFill="1" applyBorder="1"/>
    <xf numFmtId="0" fontId="12" fillId="23" borderId="37" xfId="0" applyFont="1" applyFill="1" applyBorder="1" applyAlignment="1">
      <alignment horizontal="center"/>
    </xf>
    <xf numFmtId="0" fontId="12" fillId="23" borderId="38" xfId="0" applyFont="1" applyFill="1" applyBorder="1" applyAlignment="1">
      <alignment horizontal="center"/>
    </xf>
    <xf numFmtId="0" fontId="23" fillId="26" borderId="32" xfId="0" applyFont="1" applyFill="1" applyBorder="1"/>
    <xf numFmtId="4" fontId="12" fillId="26" borderId="34" xfId="0" applyNumberFormat="1" applyFont="1" applyFill="1" applyBorder="1" applyAlignment="1">
      <alignment horizontal="center"/>
    </xf>
    <xf numFmtId="0" fontId="12" fillId="23" borderId="0" xfId="0" applyFont="1" applyFill="1" applyBorder="1"/>
    <xf numFmtId="3" fontId="12" fillId="23" borderId="5" xfId="0" applyNumberFormat="1" applyFont="1" applyFill="1" applyBorder="1"/>
    <xf numFmtId="4" fontId="12" fillId="23" borderId="5" xfId="0" applyNumberFormat="1" applyFont="1" applyFill="1" applyBorder="1"/>
    <xf numFmtId="0" fontId="12" fillId="27" borderId="0" xfId="0" applyFont="1" applyFill="1" applyBorder="1"/>
    <xf numFmtId="3" fontId="12" fillId="27" borderId="5" xfId="0" applyNumberFormat="1" applyFont="1" applyFill="1" applyBorder="1" applyProtection="1"/>
    <xf numFmtId="4" fontId="12" fillId="27" borderId="5" xfId="0" applyNumberFormat="1" applyFont="1" applyFill="1" applyBorder="1" applyProtection="1"/>
    <xf numFmtId="3" fontId="12" fillId="23" borderId="5" xfId="0" applyNumberFormat="1" applyFont="1" applyFill="1" applyBorder="1" applyProtection="1"/>
    <xf numFmtId="4" fontId="12" fillId="23" borderId="5" xfId="0" applyNumberFormat="1" applyFont="1" applyFill="1" applyBorder="1" applyProtection="1"/>
    <xf numFmtId="0" fontId="23" fillId="26" borderId="0" xfId="0" applyFont="1" applyFill="1" applyBorder="1"/>
    <xf numFmtId="3" fontId="12" fillId="26" borderId="5" xfId="0" applyNumberFormat="1" applyFont="1" applyFill="1" applyBorder="1" applyProtection="1"/>
    <xf numFmtId="4" fontId="12" fillId="26" borderId="5" xfId="0" applyNumberFormat="1" applyFont="1" applyFill="1" applyBorder="1" applyProtection="1"/>
    <xf numFmtId="0" fontId="23" fillId="28" borderId="36" xfId="0" applyFont="1" applyFill="1" applyBorder="1"/>
    <xf numFmtId="3" fontId="23" fillId="28" borderId="38" xfId="0" applyNumberFormat="1" applyFont="1" applyFill="1" applyBorder="1"/>
    <xf numFmtId="4" fontId="23" fillId="28" borderId="38" xfId="0" applyNumberFormat="1" applyFont="1" applyFill="1" applyBorder="1"/>
    <xf numFmtId="0" fontId="12" fillId="23" borderId="32" xfId="0" applyFont="1" applyFill="1" applyBorder="1" applyAlignment="1">
      <alignment horizontal="center"/>
    </xf>
    <xf numFmtId="0" fontId="12" fillId="23" borderId="36" xfId="0" applyFont="1" applyFill="1" applyBorder="1" applyAlignment="1">
      <alignment horizontal="center"/>
    </xf>
    <xf numFmtId="4" fontId="12" fillId="27" borderId="0" xfId="0" applyNumberFormat="1" applyFont="1" applyFill="1" applyBorder="1"/>
    <xf numFmtId="3" fontId="12" fillId="27" borderId="35" xfId="0" applyNumberFormat="1" applyFont="1" applyFill="1" applyBorder="1" applyAlignment="1">
      <alignment horizontal="right"/>
    </xf>
    <xf numFmtId="3" fontId="12" fillId="27" borderId="5" xfId="0" applyNumberFormat="1" applyFont="1" applyFill="1" applyBorder="1" applyAlignment="1">
      <alignment horizontal="right"/>
    </xf>
    <xf numFmtId="4" fontId="12" fillId="23" borderId="0" xfId="0" applyNumberFormat="1" applyFont="1" applyFill="1" applyBorder="1"/>
    <xf numFmtId="3" fontId="12" fillId="23" borderId="35" xfId="0" applyNumberFormat="1" applyFont="1" applyFill="1" applyBorder="1" applyAlignment="1">
      <alignment horizontal="right"/>
    </xf>
    <xf numFmtId="3" fontId="12" fillId="23" borderId="5" xfId="0" applyNumberFormat="1" applyFont="1" applyFill="1" applyBorder="1" applyAlignment="1">
      <alignment horizontal="right"/>
    </xf>
    <xf numFmtId="4" fontId="23" fillId="28" borderId="36" xfId="0" applyNumberFormat="1" applyFont="1" applyFill="1" applyBorder="1"/>
    <xf numFmtId="3" fontId="23" fillId="28" borderId="37" xfId="0" applyNumberFormat="1" applyFont="1" applyFill="1" applyBorder="1" applyAlignment="1">
      <alignment horizontal="right"/>
    </xf>
    <xf numFmtId="3" fontId="23" fillId="28" borderId="38" xfId="0" applyNumberFormat="1" applyFont="1" applyFill="1" applyBorder="1" applyAlignment="1">
      <alignment horizontal="right"/>
    </xf>
    <xf numFmtId="0" fontId="12" fillId="0" borderId="0" xfId="0" applyFont="1"/>
    <xf numFmtId="0" fontId="22" fillId="23" borderId="0" xfId="36" quotePrefix="1" applyFont="1" applyFill="1" applyAlignment="1"/>
    <xf numFmtId="0" fontId="22" fillId="23" borderId="0" xfId="36" applyFont="1" applyFill="1" applyAlignment="1"/>
    <xf numFmtId="0" fontId="12" fillId="23" borderId="31" xfId="36" applyFill="1" applyBorder="1"/>
    <xf numFmtId="169" fontId="12" fillId="23" borderId="25" xfId="36" applyNumberFormat="1" applyFont="1" applyFill="1" applyBorder="1" applyAlignment="1" applyProtection="1">
      <alignment horizontal="right"/>
    </xf>
    <xf numFmtId="169" fontId="12" fillId="23" borderId="17" xfId="36" applyNumberFormat="1" applyFont="1" applyFill="1" applyBorder="1" applyAlignment="1" applyProtection="1">
      <alignment horizontal="right"/>
    </xf>
    <xf numFmtId="169" fontId="12" fillId="23" borderId="26" xfId="36" applyNumberFormat="1" applyFont="1" applyFill="1" applyBorder="1" applyAlignment="1" applyProtection="1">
      <alignment horizontal="right"/>
    </xf>
    <xf numFmtId="0" fontId="23" fillId="23" borderId="0" xfId="36" applyFont="1"/>
    <xf numFmtId="0" fontId="0" fillId="23" borderId="31" xfId="0" applyFill="1" applyBorder="1"/>
    <xf numFmtId="0" fontId="23" fillId="23" borderId="27" xfId="43" applyFont="1" applyFill="1" applyBorder="1" applyProtection="1"/>
    <xf numFmtId="169" fontId="12" fillId="23" borderId="25" xfId="0" applyNumberFormat="1" applyFont="1" applyFill="1" applyBorder="1" applyAlignment="1" applyProtection="1">
      <alignment horizontal="right"/>
    </xf>
    <xf numFmtId="169" fontId="12" fillId="23" borderId="28" xfId="0" applyNumberFormat="1" applyFont="1" applyFill="1" applyBorder="1" applyAlignment="1" applyProtection="1">
      <alignment horizontal="right"/>
    </xf>
    <xf numFmtId="169" fontId="12" fillId="23" borderId="14" xfId="0" applyNumberFormat="1" applyFont="1" applyFill="1" applyBorder="1" applyAlignment="1" applyProtection="1">
      <alignment horizontal="right"/>
    </xf>
    <xf numFmtId="4" fontId="12" fillId="23" borderId="14" xfId="0" applyNumberFormat="1" applyFont="1" applyFill="1" applyBorder="1" applyAlignment="1" applyProtection="1">
      <alignment horizontal="right"/>
    </xf>
    <xf numFmtId="4" fontId="12" fillId="23" borderId="15" xfId="0" applyNumberFormat="1" applyFont="1" applyFill="1" applyBorder="1" applyAlignment="1" applyProtection="1">
      <alignment horizontal="right"/>
    </xf>
    <xf numFmtId="4" fontId="12" fillId="23" borderId="39" xfId="0" applyNumberFormat="1" applyFont="1" applyFill="1" applyBorder="1" applyAlignment="1" applyProtection="1">
      <alignment horizontal="right"/>
    </xf>
    <xf numFmtId="0" fontId="12" fillId="23" borderId="40" xfId="43" applyFont="1" applyFill="1" applyBorder="1" applyProtection="1"/>
    <xf numFmtId="169" fontId="12" fillId="23" borderId="41" xfId="0" applyNumberFormat="1" applyFont="1" applyFill="1" applyBorder="1" applyAlignment="1" applyProtection="1">
      <alignment horizontal="right"/>
    </xf>
    <xf numFmtId="4" fontId="12" fillId="23" borderId="42" xfId="0" applyNumberFormat="1" applyFont="1" applyFill="1" applyBorder="1" applyAlignment="1" applyProtection="1">
      <alignment horizontal="right"/>
    </xf>
    <xf numFmtId="4" fontId="12" fillId="23" borderId="43" xfId="0" applyNumberFormat="1" applyFont="1" applyFill="1" applyBorder="1" applyAlignment="1" applyProtection="1">
      <alignment horizontal="right"/>
    </xf>
    <xf numFmtId="0" fontId="23" fillId="26" borderId="44" xfId="43" applyFont="1" applyFill="1" applyBorder="1" applyProtection="1"/>
    <xf numFmtId="169" fontId="23" fillId="26" borderId="45" xfId="0" applyNumberFormat="1" applyFont="1" applyFill="1" applyBorder="1" applyAlignment="1" applyProtection="1">
      <alignment horizontal="right"/>
    </xf>
    <xf numFmtId="169" fontId="23" fillId="26" borderId="46" xfId="0" applyNumberFormat="1" applyFont="1" applyFill="1" applyBorder="1" applyAlignment="1" applyProtection="1">
      <alignment horizontal="right"/>
    </xf>
    <xf numFmtId="169" fontId="12" fillId="23" borderId="17" xfId="0" applyNumberFormat="1" applyFont="1" applyFill="1" applyBorder="1" applyAlignment="1" applyProtection="1">
      <alignment horizontal="right"/>
    </xf>
    <xf numFmtId="169" fontId="12" fillId="23" borderId="18" xfId="0" applyNumberFormat="1" applyFont="1" applyFill="1" applyBorder="1" applyAlignment="1" applyProtection="1">
      <alignment horizontal="right"/>
    </xf>
    <xf numFmtId="0" fontId="23" fillId="23" borderId="47" xfId="43" applyFont="1" applyFill="1" applyBorder="1" applyProtection="1"/>
    <xf numFmtId="169" fontId="12" fillId="23" borderId="48" xfId="0" applyNumberFormat="1" applyFont="1" applyFill="1" applyBorder="1" applyAlignment="1" applyProtection="1">
      <alignment horizontal="right"/>
    </xf>
    <xf numFmtId="169" fontId="12" fillId="23" borderId="49" xfId="0" applyNumberFormat="1" applyFont="1" applyFill="1" applyBorder="1" applyAlignment="1" applyProtection="1">
      <alignment horizontal="right"/>
    </xf>
    <xf numFmtId="0" fontId="12" fillId="23" borderId="50" xfId="43" applyFont="1" applyFill="1" applyBorder="1" applyProtection="1"/>
    <xf numFmtId="169" fontId="12" fillId="23" borderId="51" xfId="0" applyNumberFormat="1" applyFont="1" applyFill="1" applyBorder="1" applyAlignment="1" applyProtection="1">
      <alignment horizontal="right"/>
    </xf>
    <xf numFmtId="169" fontId="12" fillId="23" borderId="52" xfId="0" applyNumberFormat="1" applyFont="1" applyFill="1" applyBorder="1" applyAlignment="1" applyProtection="1">
      <alignment horizontal="right"/>
    </xf>
    <xf numFmtId="0" fontId="23" fillId="23" borderId="16" xfId="43" applyFont="1" applyFill="1" applyBorder="1" applyProtection="1"/>
    <xf numFmtId="2" fontId="12" fillId="23" borderId="14" xfId="0" applyNumberFormat="1" applyFont="1" applyFill="1" applyBorder="1" applyAlignment="1" applyProtection="1">
      <alignment horizontal="right"/>
    </xf>
    <xf numFmtId="2" fontId="12" fillId="23" borderId="15" xfId="0" applyNumberFormat="1" applyFont="1" applyFill="1" applyBorder="1" applyAlignment="1" applyProtection="1">
      <alignment horizontal="right"/>
    </xf>
    <xf numFmtId="2" fontId="23" fillId="26" borderId="45" xfId="0" applyNumberFormat="1" applyFont="1" applyFill="1" applyBorder="1" applyAlignment="1" applyProtection="1">
      <alignment horizontal="right"/>
    </xf>
    <xf numFmtId="2" fontId="23" fillId="26" borderId="46" xfId="0" applyNumberFormat="1" applyFont="1" applyFill="1" applyBorder="1" applyAlignment="1" applyProtection="1">
      <alignment horizontal="right"/>
    </xf>
    <xf numFmtId="169" fontId="23" fillId="23" borderId="20" xfId="0" applyNumberFormat="1" applyFont="1" applyFill="1" applyBorder="1" applyAlignment="1" applyProtection="1">
      <alignment horizontal="right"/>
    </xf>
    <xf numFmtId="169" fontId="23" fillId="23" borderId="21" xfId="0" applyNumberFormat="1" applyFont="1" applyFill="1" applyBorder="1" applyAlignment="1" applyProtection="1">
      <alignment horizontal="right"/>
    </xf>
    <xf numFmtId="0" fontId="12" fillId="23" borderId="0" xfId="43" applyFont="1" applyFill="1" applyBorder="1" applyAlignment="1">
      <alignment horizontal="left" wrapText="1"/>
    </xf>
    <xf numFmtId="0" fontId="0" fillId="0" borderId="31" xfId="0" applyBorder="1"/>
    <xf numFmtId="0" fontId="0" fillId="25" borderId="53" xfId="0" applyFill="1" applyBorder="1" applyAlignment="1">
      <alignment horizontal="center"/>
    </xf>
    <xf numFmtId="0" fontId="0" fillId="25" borderId="22" xfId="0" applyFill="1" applyBorder="1" applyAlignment="1">
      <alignment horizontal="center" vertical="center" wrapText="1"/>
    </xf>
    <xf numFmtId="0" fontId="0" fillId="0" borderId="10" xfId="0" applyBorder="1"/>
    <xf numFmtId="3" fontId="0" fillId="0" borderId="14" xfId="0" applyNumberFormat="1" applyBorder="1"/>
    <xf numFmtId="3" fontId="0" fillId="0" borderId="15" xfId="0" applyNumberFormat="1" applyBorder="1"/>
    <xf numFmtId="0" fontId="22" fillId="0" borderId="0" xfId="0" applyFont="1" applyAlignment="1"/>
    <xf numFmtId="0" fontId="0" fillId="0" borderId="0" xfId="0" applyBorder="1"/>
    <xf numFmtId="0" fontId="0" fillId="25" borderId="19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54" xfId="0" applyBorder="1"/>
    <xf numFmtId="0" fontId="0" fillId="0" borderId="16" xfId="0" applyBorder="1"/>
    <xf numFmtId="3" fontId="0" fillId="0" borderId="18" xfId="0" applyNumberFormat="1" applyBorder="1"/>
    <xf numFmtId="0" fontId="23" fillId="0" borderId="0" xfId="0" applyFont="1" applyBorder="1"/>
    <xf numFmtId="0" fontId="23" fillId="26" borderId="55" xfId="0" applyFont="1" applyFill="1" applyBorder="1"/>
    <xf numFmtId="169" fontId="23" fillId="26" borderId="56" xfId="0" applyNumberFormat="1" applyFont="1" applyFill="1" applyBorder="1" applyAlignment="1" applyProtection="1">
      <alignment horizontal="right"/>
    </xf>
    <xf numFmtId="169" fontId="23" fillId="26" borderId="57" xfId="0" applyNumberFormat="1" applyFont="1" applyFill="1" applyBorder="1" applyAlignment="1" applyProtection="1">
      <alignment horizontal="right"/>
    </xf>
    <xf numFmtId="0" fontId="23" fillId="26" borderId="29" xfId="0" applyFont="1" applyFill="1" applyBorder="1"/>
    <xf numFmtId="3" fontId="23" fillId="26" borderId="30" xfId="0" applyNumberFormat="1" applyFont="1" applyFill="1" applyBorder="1"/>
    <xf numFmtId="0" fontId="0" fillId="25" borderId="20" xfId="0" applyFill="1" applyBorder="1" applyAlignment="1">
      <alignment horizontal="center" vertical="center" wrapText="1"/>
    </xf>
    <xf numFmtId="0" fontId="0" fillId="0" borderId="11" xfId="0" applyBorder="1"/>
    <xf numFmtId="3" fontId="12" fillId="23" borderId="12" xfId="0" applyNumberFormat="1" applyFont="1" applyFill="1" applyBorder="1" applyAlignment="1" applyProtection="1">
      <alignment horizontal="right"/>
    </xf>
    <xf numFmtId="3" fontId="12" fillId="23" borderId="13" xfId="0" applyNumberFormat="1" applyFont="1" applyFill="1" applyBorder="1" applyAlignment="1" applyProtection="1">
      <alignment horizontal="right"/>
    </xf>
    <xf numFmtId="3" fontId="12" fillId="23" borderId="14" xfId="0" applyNumberFormat="1" applyFont="1" applyFill="1" applyBorder="1" applyAlignment="1" applyProtection="1">
      <alignment horizontal="right"/>
    </xf>
    <xf numFmtId="3" fontId="12" fillId="23" borderId="15" xfId="0" applyNumberFormat="1" applyFont="1" applyFill="1" applyBorder="1" applyAlignment="1" applyProtection="1">
      <alignment horizontal="right"/>
    </xf>
    <xf numFmtId="0" fontId="12" fillId="23" borderId="14" xfId="0" applyFont="1" applyFill="1" applyBorder="1" applyAlignment="1" applyProtection="1">
      <alignment horizontal="right"/>
    </xf>
    <xf numFmtId="0" fontId="0" fillId="0" borderId="10" xfId="0" applyFill="1" applyBorder="1"/>
    <xf numFmtId="0" fontId="23" fillId="0" borderId="19" xfId="0" applyFont="1" applyBorder="1"/>
    <xf numFmtId="3" fontId="12" fillId="23" borderId="13" xfId="44" applyNumberFormat="1" applyFont="1" applyFill="1" applyBorder="1" applyAlignment="1">
      <alignment horizontal="right"/>
    </xf>
    <xf numFmtId="3" fontId="12" fillId="23" borderId="15" xfId="44" applyNumberFormat="1" applyFont="1" applyFill="1" applyBorder="1" applyAlignment="1">
      <alignment horizontal="right"/>
    </xf>
    <xf numFmtId="169" fontId="12" fillId="23" borderId="15" xfId="0" applyNumberFormat="1" applyFont="1" applyFill="1" applyBorder="1" applyAlignment="1" applyProtection="1">
      <alignment horizontal="right"/>
    </xf>
    <xf numFmtId="169" fontId="12" fillId="23" borderId="43" xfId="0" applyNumberFormat="1" applyFont="1" applyFill="1" applyBorder="1" applyAlignment="1" applyProtection="1">
      <alignment horizontal="right"/>
    </xf>
    <xf numFmtId="3" fontId="12" fillId="23" borderId="58" xfId="44" applyNumberFormat="1" applyFont="1" applyFill="1" applyBorder="1" applyAlignment="1">
      <alignment horizontal="right"/>
    </xf>
    <xf numFmtId="3" fontId="12" fillId="23" borderId="39" xfId="44" applyNumberFormat="1" applyFont="1" applyFill="1" applyBorder="1" applyAlignment="1">
      <alignment horizontal="right"/>
    </xf>
    <xf numFmtId="3" fontId="23" fillId="23" borderId="59" xfId="43" applyNumberFormat="1" applyFont="1" applyFill="1" applyBorder="1" applyProtection="1"/>
    <xf numFmtId="3" fontId="12" fillId="23" borderId="13" xfId="43" applyNumberFormat="1" applyFont="1" applyFill="1" applyBorder="1" applyProtection="1"/>
    <xf numFmtId="3" fontId="12" fillId="23" borderId="15" xfId="43" applyNumberFormat="1" applyFont="1" applyFill="1" applyBorder="1" applyProtection="1"/>
    <xf numFmtId="3" fontId="23" fillId="26" borderId="57" xfId="0" applyNumberFormat="1" applyFont="1" applyFill="1" applyBorder="1"/>
    <xf numFmtId="0" fontId="12" fillId="23" borderId="60" xfId="43" applyFont="1" applyFill="1" applyBorder="1" applyAlignment="1" applyProtection="1">
      <alignment horizontal="center" vertical="center" wrapText="1"/>
    </xf>
    <xf numFmtId="0" fontId="12" fillId="23" borderId="61" xfId="43" applyFont="1" applyFill="1" applyBorder="1" applyAlignment="1" applyProtection="1">
      <alignment horizontal="left" vertical="center" wrapText="1"/>
    </xf>
    <xf numFmtId="0" fontId="12" fillId="23" borderId="0" xfId="36" applyFont="1"/>
    <xf numFmtId="0" fontId="23" fillId="23" borderId="60" xfId="43" applyFont="1" applyFill="1" applyBorder="1" applyProtection="1"/>
    <xf numFmtId="0" fontId="12" fillId="23" borderId="61" xfId="43" applyFont="1" applyFill="1" applyBorder="1" applyProtection="1"/>
    <xf numFmtId="169" fontId="12" fillId="23" borderId="62" xfId="0" applyNumberFormat="1" applyFont="1" applyFill="1" applyBorder="1" applyAlignment="1" applyProtection="1">
      <alignment horizontal="right"/>
    </xf>
    <xf numFmtId="0" fontId="23" fillId="23" borderId="61" xfId="43" applyFont="1" applyFill="1" applyBorder="1" applyProtection="1"/>
    <xf numFmtId="2" fontId="12" fillId="23" borderId="17" xfId="0" applyNumberFormat="1" applyFont="1" applyFill="1" applyBorder="1" applyAlignment="1" applyProtection="1">
      <alignment horizontal="right"/>
    </xf>
    <xf numFmtId="169" fontId="23" fillId="23" borderId="18" xfId="0" applyNumberFormat="1" applyFont="1" applyFill="1" applyBorder="1" applyAlignment="1" applyProtection="1">
      <alignment horizontal="right"/>
    </xf>
    <xf numFmtId="2" fontId="12" fillId="23" borderId="18" xfId="0" applyNumberFormat="1" applyFont="1" applyFill="1" applyBorder="1" applyAlignment="1" applyProtection="1">
      <alignment horizontal="right"/>
    </xf>
    <xf numFmtId="0" fontId="0" fillId="0" borderId="27" xfId="0" applyBorder="1"/>
    <xf numFmtId="0" fontId="23" fillId="0" borderId="16" xfId="0" applyFont="1" applyBorder="1"/>
    <xf numFmtId="0" fontId="12" fillId="0" borderId="16" xfId="0" applyFont="1" applyBorder="1"/>
    <xf numFmtId="169" fontId="12" fillId="23" borderId="60" xfId="0" applyNumberFormat="1" applyFont="1" applyFill="1" applyBorder="1" applyAlignment="1" applyProtection="1">
      <alignment horizontal="right"/>
    </xf>
    <xf numFmtId="169" fontId="12" fillId="23" borderId="61" xfId="0" applyNumberFormat="1" applyFont="1" applyFill="1" applyBorder="1" applyAlignment="1" applyProtection="1">
      <alignment horizontal="right"/>
    </xf>
    <xf numFmtId="3" fontId="23" fillId="23" borderId="63" xfId="43" applyNumberFormat="1" applyFont="1" applyFill="1" applyBorder="1" applyProtection="1"/>
    <xf numFmtId="0" fontId="0" fillId="23" borderId="27" xfId="0" applyFill="1" applyBorder="1"/>
    <xf numFmtId="0" fontId="0" fillId="23" borderId="16" xfId="0" applyFill="1" applyBorder="1"/>
    <xf numFmtId="3" fontId="12" fillId="23" borderId="18" xfId="44" applyNumberFormat="1" applyFont="1" applyFill="1" applyBorder="1" applyAlignment="1">
      <alignment horizontal="left"/>
    </xf>
    <xf numFmtId="169" fontId="12" fillId="23" borderId="39" xfId="0" applyNumberFormat="1" applyFont="1" applyFill="1" applyBorder="1" applyAlignment="1" applyProtection="1">
      <alignment horizontal="right"/>
    </xf>
    <xf numFmtId="169" fontId="12" fillId="23" borderId="42" xfId="0" applyNumberFormat="1" applyFont="1" applyFill="1" applyBorder="1" applyAlignment="1" applyProtection="1">
      <alignment horizontal="right"/>
    </xf>
    <xf numFmtId="2" fontId="12" fillId="23" borderId="41" xfId="0" applyNumberFormat="1" applyFont="1" applyFill="1" applyBorder="1" applyAlignment="1" applyProtection="1">
      <alignment horizontal="right"/>
    </xf>
    <xf numFmtId="2" fontId="12" fillId="23" borderId="43" xfId="0" applyNumberFormat="1" applyFont="1" applyFill="1" applyBorder="1" applyAlignment="1" applyProtection="1">
      <alignment horizontal="right"/>
    </xf>
    <xf numFmtId="0" fontId="12" fillId="23" borderId="64" xfId="43" applyFont="1" applyFill="1" applyBorder="1" applyProtection="1"/>
    <xf numFmtId="3" fontId="12" fillId="23" borderId="65" xfId="42" applyNumberFormat="1" applyFont="1" applyFill="1" applyBorder="1" applyAlignment="1" applyProtection="1">
      <alignment horizontal="right"/>
    </xf>
    <xf numFmtId="3" fontId="12" fillId="23" borderId="66" xfId="44" applyNumberFormat="1" applyFont="1" applyFill="1" applyBorder="1" applyAlignment="1">
      <alignment horizontal="right"/>
    </xf>
    <xf numFmtId="3" fontId="12" fillId="23" borderId="67" xfId="43" applyNumberFormat="1" applyFont="1" applyFill="1" applyBorder="1" applyProtection="1"/>
    <xf numFmtId="0" fontId="23" fillId="23" borderId="0" xfId="43" applyFont="1" applyFill="1"/>
    <xf numFmtId="3" fontId="23" fillId="25" borderId="19" xfId="43" applyNumberFormat="1" applyFont="1" applyFill="1" applyBorder="1" applyAlignment="1" applyProtection="1">
      <alignment horizontal="center" vertical="center" wrapText="1"/>
    </xf>
    <xf numFmtId="3" fontId="23" fillId="25" borderId="20" xfId="43" applyNumberFormat="1" applyFont="1" applyFill="1" applyBorder="1" applyAlignment="1" applyProtection="1">
      <alignment horizontal="center" vertical="center" wrapText="1"/>
    </xf>
    <xf numFmtId="3" fontId="23" fillId="25" borderId="59" xfId="43" applyNumberFormat="1" applyFont="1" applyFill="1" applyBorder="1" applyAlignment="1" applyProtection="1">
      <alignment horizontal="center" vertical="center" wrapText="1"/>
    </xf>
    <xf numFmtId="3" fontId="23" fillId="25" borderId="21" xfId="43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12" fillId="23" borderId="15" xfId="44" applyNumberFormat="1" applyFont="1" applyFill="1" applyBorder="1" applyAlignment="1">
      <alignment horizontal="left"/>
    </xf>
    <xf numFmtId="0" fontId="0" fillId="23" borderId="0" xfId="0" applyFill="1" applyBorder="1"/>
    <xf numFmtId="0" fontId="0" fillId="23" borderId="0" xfId="40" applyFont="1" applyFill="1" applyBorder="1"/>
    <xf numFmtId="0" fontId="12" fillId="23" borderId="0" xfId="43" applyFont="1" applyFill="1" applyBorder="1" applyProtection="1"/>
    <xf numFmtId="3" fontId="12" fillId="23" borderId="15" xfId="42" applyNumberFormat="1" applyFont="1" applyFill="1" applyBorder="1" applyAlignment="1" applyProtection="1">
      <alignment horizontal="right"/>
    </xf>
    <xf numFmtId="0" fontId="12" fillId="25" borderId="68" xfId="43" applyFont="1" applyFill="1" applyBorder="1" applyAlignment="1" applyProtection="1">
      <alignment horizontal="center" vertical="center" wrapText="1"/>
    </xf>
    <xf numFmtId="169" fontId="12" fillId="23" borderId="69" xfId="36" applyNumberFormat="1" applyFont="1" applyFill="1" applyBorder="1" applyAlignment="1" applyProtection="1">
      <alignment horizontal="right"/>
    </xf>
    <xf numFmtId="169" fontId="12" fillId="23" borderId="62" xfId="36" applyNumberFormat="1" applyFont="1" applyFill="1" applyBorder="1" applyAlignment="1" applyProtection="1">
      <alignment horizontal="right"/>
    </xf>
    <xf numFmtId="169" fontId="12" fillId="23" borderId="63" xfId="36" applyNumberFormat="1" applyFont="1" applyFill="1" applyBorder="1" applyAlignment="1" applyProtection="1">
      <alignment horizontal="right"/>
    </xf>
    <xf numFmtId="0" fontId="12" fillId="23" borderId="0" xfId="36" applyFill="1" applyBorder="1"/>
    <xf numFmtId="0" fontId="12" fillId="23" borderId="54" xfId="43" applyFont="1" applyFill="1" applyBorder="1" applyProtection="1"/>
    <xf numFmtId="166" fontId="12" fillId="23" borderId="54" xfId="43" applyNumberFormat="1" applyFont="1" applyFill="1" applyBorder="1" applyProtection="1"/>
    <xf numFmtId="166" fontId="12" fillId="23" borderId="0" xfId="43" applyNumberFormat="1" applyFont="1" applyFill="1" applyBorder="1" applyProtection="1"/>
    <xf numFmtId="3" fontId="12" fillId="23" borderId="67" xfId="42" applyNumberFormat="1" applyFont="1" applyFill="1" applyBorder="1" applyAlignment="1" applyProtection="1">
      <alignment horizontal="right"/>
    </xf>
    <xf numFmtId="0" fontId="12" fillId="23" borderId="0" xfId="36" applyFont="1" applyFill="1"/>
    <xf numFmtId="3" fontId="12" fillId="23" borderId="28" xfId="42" applyNumberFormat="1" applyFont="1" applyFill="1" applyBorder="1" applyAlignment="1" applyProtection="1">
      <alignment horizontal="right"/>
    </xf>
    <xf numFmtId="0" fontId="0" fillId="25" borderId="70" xfId="0" applyFill="1" applyBorder="1" applyAlignment="1">
      <alignment horizontal="center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26" borderId="61" xfId="43" applyFont="1" applyFill="1" applyBorder="1" applyProtection="1"/>
    <xf numFmtId="169" fontId="23" fillId="26" borderId="17" xfId="0" applyNumberFormat="1" applyFont="1" applyFill="1" applyBorder="1" applyAlignment="1" applyProtection="1">
      <alignment horizontal="right"/>
    </xf>
    <xf numFmtId="169" fontId="23" fillId="26" borderId="18" xfId="0" applyNumberFormat="1" applyFont="1" applyFill="1" applyBorder="1" applyAlignment="1" applyProtection="1">
      <alignment horizontal="right"/>
    </xf>
    <xf numFmtId="2" fontId="23" fillId="26" borderId="17" xfId="0" applyNumberFormat="1" applyFont="1" applyFill="1" applyBorder="1" applyAlignment="1" applyProtection="1">
      <alignment horizontal="right"/>
    </xf>
    <xf numFmtId="3" fontId="12" fillId="23" borderId="18" xfId="42" applyNumberFormat="1" applyFont="1" applyFill="1" applyBorder="1" applyAlignment="1" applyProtection="1">
      <alignment horizontal="right"/>
    </xf>
    <xf numFmtId="169" fontId="23" fillId="26" borderId="26" xfId="0" applyNumberFormat="1" applyFont="1" applyFill="1" applyBorder="1" applyAlignment="1" applyProtection="1">
      <alignment horizontal="right"/>
    </xf>
    <xf numFmtId="169" fontId="23" fillId="26" borderId="30" xfId="0" applyNumberFormat="1" applyFont="1" applyFill="1" applyBorder="1" applyAlignment="1" applyProtection="1">
      <alignment horizontal="right"/>
    </xf>
    <xf numFmtId="0" fontId="23" fillId="23" borderId="19" xfId="0" applyFont="1" applyFill="1" applyBorder="1"/>
    <xf numFmtId="169" fontId="23" fillId="23" borderId="71" xfId="0" applyNumberFormat="1" applyFont="1" applyFill="1" applyBorder="1" applyAlignment="1" applyProtection="1">
      <alignment horizontal="right"/>
    </xf>
    <xf numFmtId="0" fontId="0" fillId="25" borderId="72" xfId="0" applyFill="1" applyBorder="1" applyAlignment="1">
      <alignment horizontal="center"/>
    </xf>
    <xf numFmtId="3" fontId="12" fillId="23" borderId="18" xfId="44" applyNumberFormat="1" applyFont="1" applyFill="1" applyBorder="1" applyAlignment="1">
      <alignment horizontal="right"/>
    </xf>
    <xf numFmtId="169" fontId="12" fillId="23" borderId="18" xfId="36" applyNumberFormat="1" applyFont="1" applyFill="1" applyBorder="1" applyAlignment="1" applyProtection="1">
      <alignment horizontal="right"/>
    </xf>
    <xf numFmtId="169" fontId="12" fillId="23" borderId="30" xfId="36" applyNumberFormat="1" applyFont="1" applyFill="1" applyBorder="1" applyAlignment="1" applyProtection="1">
      <alignment horizontal="right"/>
    </xf>
    <xf numFmtId="0" fontId="23" fillId="23" borderId="0" xfId="36" applyFont="1" applyFill="1"/>
    <xf numFmtId="4" fontId="0" fillId="23" borderId="0" xfId="0" applyNumberFormat="1" applyFill="1"/>
    <xf numFmtId="169" fontId="0" fillId="0" borderId="0" xfId="0" applyNumberFormat="1"/>
    <xf numFmtId="169" fontId="12" fillId="23" borderId="0" xfId="43" applyNumberFormat="1" applyFont="1" applyFill="1"/>
    <xf numFmtId="169" fontId="12" fillId="23" borderId="0" xfId="43" applyNumberFormat="1" applyFont="1" applyFill="1" applyProtection="1"/>
    <xf numFmtId="3" fontId="0" fillId="0" borderId="14" xfId="0" applyNumberFormat="1" applyFill="1" applyBorder="1"/>
    <xf numFmtId="0" fontId="12" fillId="23" borderId="73" xfId="43" applyFont="1" applyFill="1" applyBorder="1" applyProtection="1"/>
    <xf numFmtId="0" fontId="12" fillId="23" borderId="74" xfId="43" applyFont="1" applyFill="1" applyBorder="1" applyProtection="1"/>
    <xf numFmtId="3" fontId="0" fillId="0" borderId="75" xfId="0" applyNumberFormat="1" applyBorder="1"/>
    <xf numFmtId="3" fontId="0" fillId="0" borderId="76" xfId="0" applyNumberFormat="1" applyBorder="1"/>
    <xf numFmtId="3" fontId="12" fillId="23" borderId="77" xfId="42" applyNumberFormat="1" applyFont="1" applyFill="1" applyBorder="1" applyAlignment="1" applyProtection="1">
      <alignment horizontal="right"/>
    </xf>
    <xf numFmtId="0" fontId="23" fillId="23" borderId="78" xfId="43" applyFont="1" applyFill="1" applyBorder="1" applyProtection="1"/>
    <xf numFmtId="3" fontId="23" fillId="23" borderId="79" xfId="43" applyNumberFormat="1" applyFont="1" applyFill="1" applyBorder="1" applyProtection="1"/>
    <xf numFmtId="0" fontId="12" fillId="0" borderId="10" xfId="0" applyFont="1" applyBorder="1"/>
    <xf numFmtId="0" fontId="23" fillId="30" borderId="83" xfId="43" applyFont="1" applyFill="1" applyBorder="1" applyProtection="1"/>
    <xf numFmtId="169" fontId="12" fillId="30" borderId="84" xfId="0" applyNumberFormat="1" applyFont="1" applyFill="1" applyBorder="1" applyAlignment="1" applyProtection="1">
      <alignment horizontal="right"/>
    </xf>
    <xf numFmtId="169" fontId="12" fillId="30" borderId="85" xfId="0" applyNumberFormat="1" applyFont="1" applyFill="1" applyBorder="1" applyAlignment="1" applyProtection="1">
      <alignment horizontal="right"/>
    </xf>
    <xf numFmtId="0" fontId="12" fillId="30" borderId="86" xfId="43" applyFont="1" applyFill="1" applyBorder="1" applyProtection="1"/>
    <xf numFmtId="169" fontId="12" fillId="30" borderId="87" xfId="0" applyNumberFormat="1" applyFont="1" applyFill="1" applyBorder="1" applyAlignment="1" applyProtection="1">
      <alignment horizontal="right"/>
    </xf>
    <xf numFmtId="169" fontId="12" fillId="30" borderId="88" xfId="0" applyNumberFormat="1" applyFont="1" applyFill="1" applyBorder="1" applyAlignment="1" applyProtection="1">
      <alignment horizontal="right"/>
    </xf>
    <xf numFmtId="169" fontId="12" fillId="30" borderId="89" xfId="0" applyNumberFormat="1" applyFont="1" applyFill="1" applyBorder="1" applyAlignment="1" applyProtection="1">
      <alignment horizontal="right"/>
    </xf>
    <xf numFmtId="0" fontId="23" fillId="31" borderId="90" xfId="43" applyFont="1" applyFill="1" applyBorder="1" applyProtection="1"/>
    <xf numFmtId="169" fontId="23" fillId="31" borderId="91" xfId="0" applyNumberFormat="1" applyFont="1" applyFill="1" applyBorder="1" applyAlignment="1" applyProtection="1">
      <alignment horizontal="right"/>
    </xf>
    <xf numFmtId="169" fontId="23" fillId="31" borderId="92" xfId="0" applyNumberFormat="1" applyFont="1" applyFill="1" applyBorder="1" applyAlignment="1" applyProtection="1">
      <alignment horizontal="right"/>
    </xf>
    <xf numFmtId="0" fontId="12" fillId="30" borderId="93" xfId="43" applyFont="1" applyFill="1" applyBorder="1" applyProtection="1"/>
    <xf numFmtId="169" fontId="12" fillId="30" borderId="94" xfId="0" applyNumberFormat="1" applyFont="1" applyFill="1" applyBorder="1" applyAlignment="1" applyProtection="1">
      <alignment horizontal="right"/>
    </xf>
    <xf numFmtId="169" fontId="12" fillId="30" borderId="95" xfId="0" applyNumberFormat="1" applyFont="1" applyFill="1" applyBorder="1" applyAlignment="1" applyProtection="1">
      <alignment horizontal="right"/>
    </xf>
    <xf numFmtId="0" fontId="23" fillId="30" borderId="96" xfId="43" applyFont="1" applyFill="1" applyBorder="1" applyProtection="1"/>
    <xf numFmtId="169" fontId="12" fillId="30" borderId="97" xfId="0" applyNumberFormat="1" applyFont="1" applyFill="1" applyBorder="1" applyAlignment="1" applyProtection="1">
      <alignment horizontal="right"/>
    </xf>
    <xf numFmtId="169" fontId="12" fillId="30" borderId="98" xfId="0" applyNumberFormat="1" applyFont="1" applyFill="1" applyBorder="1" applyAlignment="1" applyProtection="1">
      <alignment horizontal="right"/>
    </xf>
    <xf numFmtId="0" fontId="23" fillId="30" borderId="93" xfId="43" applyFont="1" applyFill="1" applyBorder="1" applyProtection="1"/>
    <xf numFmtId="4" fontId="12" fillId="30" borderId="87" xfId="0" applyNumberFormat="1" applyFont="1" applyFill="1" applyBorder="1" applyAlignment="1" applyProtection="1">
      <alignment horizontal="right"/>
    </xf>
    <xf numFmtId="3" fontId="12" fillId="30" borderId="87" xfId="0" applyNumberFormat="1" applyFont="1" applyFill="1" applyBorder="1" applyAlignment="1" applyProtection="1">
      <alignment horizontal="right"/>
    </xf>
    <xf numFmtId="3" fontId="12" fillId="30" borderId="88" xfId="0" applyNumberFormat="1" applyFont="1" applyFill="1" applyBorder="1" applyAlignment="1" applyProtection="1">
      <alignment horizontal="right"/>
    </xf>
    <xf numFmtId="0" fontId="12" fillId="30" borderId="99" xfId="43" applyFont="1" applyFill="1" applyBorder="1" applyProtection="1"/>
    <xf numFmtId="169" fontId="12" fillId="30" borderId="100" xfId="0" applyNumberFormat="1" applyFont="1" applyFill="1" applyBorder="1" applyAlignment="1" applyProtection="1">
      <alignment horizontal="right"/>
    </xf>
    <xf numFmtId="3" fontId="12" fillId="30" borderId="100" xfId="0" applyNumberFormat="1" applyFont="1" applyFill="1" applyBorder="1" applyAlignment="1" applyProtection="1">
      <alignment horizontal="right"/>
    </xf>
    <xf numFmtId="3" fontId="12" fillId="30" borderId="101" xfId="0" applyNumberFormat="1" applyFont="1" applyFill="1" applyBorder="1" applyAlignment="1" applyProtection="1">
      <alignment horizontal="right"/>
    </xf>
    <xf numFmtId="0" fontId="12" fillId="30" borderId="102" xfId="43" applyFont="1" applyFill="1" applyBorder="1" applyProtection="1"/>
    <xf numFmtId="169" fontId="12" fillId="30" borderId="103" xfId="0" applyNumberFormat="1" applyFont="1" applyFill="1" applyBorder="1" applyAlignment="1" applyProtection="1">
      <alignment horizontal="right"/>
    </xf>
    <xf numFmtId="3" fontId="12" fillId="30" borderId="103" xfId="0" applyNumberFormat="1" applyFont="1" applyFill="1" applyBorder="1" applyAlignment="1" applyProtection="1">
      <alignment horizontal="right"/>
    </xf>
    <xf numFmtId="3" fontId="12" fillId="30" borderId="104" xfId="0" applyNumberFormat="1" applyFont="1" applyFill="1" applyBorder="1" applyAlignment="1" applyProtection="1">
      <alignment horizontal="right"/>
    </xf>
    <xf numFmtId="3" fontId="23" fillId="31" borderId="91" xfId="0" applyNumberFormat="1" applyFont="1" applyFill="1" applyBorder="1" applyAlignment="1" applyProtection="1">
      <alignment horizontal="right"/>
    </xf>
    <xf numFmtId="3" fontId="23" fillId="31" borderId="92" xfId="0" applyNumberFormat="1" applyFont="1" applyFill="1" applyBorder="1" applyAlignment="1" applyProtection="1">
      <alignment horizontal="right"/>
    </xf>
    <xf numFmtId="0" fontId="23" fillId="30" borderId="105" xfId="43" applyFont="1" applyFill="1" applyBorder="1" applyProtection="1"/>
    <xf numFmtId="169" fontId="23" fillId="30" borderId="106" xfId="0" applyNumberFormat="1" applyFont="1" applyFill="1" applyBorder="1" applyAlignment="1" applyProtection="1">
      <alignment horizontal="right"/>
    </xf>
    <xf numFmtId="169" fontId="23" fillId="30" borderId="107" xfId="0" applyNumberFormat="1" applyFont="1" applyFill="1" applyBorder="1" applyAlignment="1" applyProtection="1">
      <alignment horizontal="right"/>
    </xf>
    <xf numFmtId="0" fontId="23" fillId="30" borderId="0" xfId="43" applyFont="1" applyFill="1" applyBorder="1" applyProtection="1"/>
    <xf numFmtId="169" fontId="23" fillId="30" borderId="0" xfId="0" applyNumberFormat="1" applyFont="1" applyFill="1" applyBorder="1" applyAlignment="1" applyProtection="1">
      <alignment horizontal="right"/>
    </xf>
    <xf numFmtId="0" fontId="12" fillId="25" borderId="16" xfId="0" applyFont="1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18" xfId="0" applyFill="1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26" fillId="23" borderId="73" xfId="43" applyFont="1" applyFill="1" applyBorder="1" applyProtection="1"/>
    <xf numFmtId="3" fontId="26" fillId="0" borderId="76" xfId="0" applyNumberFormat="1" applyFont="1" applyBorder="1"/>
    <xf numFmtId="0" fontId="12" fillId="30" borderId="108" xfId="43" applyFont="1" applyFill="1" applyBorder="1" applyProtection="1"/>
    <xf numFmtId="169" fontId="12" fillId="30" borderId="109" xfId="0" applyNumberFormat="1" applyFont="1" applyFill="1" applyBorder="1" applyAlignment="1" applyProtection="1">
      <alignment horizontal="right"/>
    </xf>
    <xf numFmtId="3" fontId="12" fillId="30" borderId="109" xfId="0" applyNumberFormat="1" applyFont="1" applyFill="1" applyBorder="1" applyAlignment="1" applyProtection="1">
      <alignment horizontal="right"/>
    </xf>
    <xf numFmtId="3" fontId="12" fillId="30" borderId="110" xfId="0" applyNumberFormat="1" applyFont="1" applyFill="1" applyBorder="1" applyAlignment="1" applyProtection="1">
      <alignment horizontal="right"/>
    </xf>
    <xf numFmtId="0" fontId="21" fillId="25" borderId="16" xfId="39" applyFill="1" applyBorder="1" applyAlignment="1">
      <alignment horizontal="center" vertical="center" wrapText="1"/>
    </xf>
    <xf numFmtId="0" fontId="21" fillId="25" borderId="18" xfId="39" applyFill="1" applyBorder="1" applyAlignment="1">
      <alignment horizontal="center" vertical="center" wrapText="1"/>
    </xf>
    <xf numFmtId="0" fontId="12" fillId="23" borderId="10" xfId="39" applyFont="1" applyBorder="1"/>
    <xf numFmtId="3" fontId="21" fillId="23" borderId="15" xfId="39" applyNumberFormat="1" applyBorder="1"/>
    <xf numFmtId="0" fontId="21" fillId="23" borderId="10" xfId="39" applyBorder="1"/>
    <xf numFmtId="0" fontId="23" fillId="26" borderId="55" xfId="39" applyFont="1" applyFill="1" applyBorder="1"/>
    <xf numFmtId="3" fontId="23" fillId="26" borderId="57" xfId="39" applyNumberFormat="1" applyFont="1" applyFill="1" applyBorder="1"/>
    <xf numFmtId="0" fontId="0" fillId="0" borderId="64" xfId="0" applyBorder="1"/>
    <xf numFmtId="3" fontId="0" fillId="0" borderId="65" xfId="0" applyNumberFormat="1" applyBorder="1"/>
    <xf numFmtId="3" fontId="0" fillId="0" borderId="67" xfId="0" applyNumberFormat="1" applyBorder="1"/>
    <xf numFmtId="3" fontId="26" fillId="0" borderId="82" xfId="0" applyNumberFormat="1" applyFont="1" applyBorder="1"/>
    <xf numFmtId="165" fontId="12" fillId="30" borderId="87" xfId="0" applyNumberFormat="1" applyFont="1" applyFill="1" applyBorder="1" applyAlignment="1" applyProtection="1">
      <alignment horizontal="right"/>
    </xf>
    <xf numFmtId="0" fontId="27" fillId="23" borderId="73" xfId="43" applyFont="1" applyFill="1" applyBorder="1" applyProtection="1"/>
    <xf numFmtId="3" fontId="27" fillId="23" borderId="77" xfId="42" applyNumberFormat="1" applyFont="1" applyFill="1" applyBorder="1" applyAlignment="1" applyProtection="1">
      <alignment horizontal="right"/>
    </xf>
    <xf numFmtId="0" fontId="27" fillId="23" borderId="10" xfId="43" applyFont="1" applyFill="1" applyBorder="1" applyProtection="1"/>
    <xf numFmtId="3" fontId="27" fillId="23" borderId="14" xfId="42" applyNumberFormat="1" applyFont="1" applyFill="1" applyBorder="1" applyAlignment="1" applyProtection="1">
      <alignment horizontal="right"/>
    </xf>
    <xf numFmtId="3" fontId="27" fillId="23" borderId="15" xfId="44" applyNumberFormat="1" applyFont="1" applyFill="1" applyBorder="1"/>
    <xf numFmtId="3" fontId="12" fillId="23" borderId="0" xfId="36" applyNumberFormat="1" applyFill="1"/>
    <xf numFmtId="0" fontId="1" fillId="23" borderId="0" xfId="36" applyFont="1" applyFill="1"/>
    <xf numFmtId="169" fontId="1" fillId="23" borderId="17" xfId="0" applyNumberFormat="1" applyFont="1" applyFill="1" applyBorder="1" applyAlignment="1">
      <alignment horizontal="right"/>
    </xf>
    <xf numFmtId="0" fontId="1" fillId="23" borderId="73" xfId="43" applyFont="1" applyFill="1" applyBorder="1" applyProtection="1"/>
    <xf numFmtId="3" fontId="1" fillId="23" borderId="77" xfId="42" applyNumberFormat="1" applyFont="1" applyFill="1" applyBorder="1" applyAlignment="1" applyProtection="1">
      <alignment horizontal="right"/>
    </xf>
    <xf numFmtId="3" fontId="1" fillId="23" borderId="12" xfId="42" applyNumberFormat="1" applyFont="1" applyFill="1" applyBorder="1" applyAlignment="1">
      <alignment horizontal="right"/>
    </xf>
    <xf numFmtId="3" fontId="1" fillId="23" borderId="14" xfId="42" applyNumberFormat="1" applyFont="1" applyFill="1" applyBorder="1" applyAlignment="1">
      <alignment horizontal="right"/>
    </xf>
    <xf numFmtId="169" fontId="1" fillId="30" borderId="87" xfId="0" applyNumberFormat="1" applyFont="1" applyFill="1" applyBorder="1" applyAlignment="1">
      <alignment horizontal="right"/>
    </xf>
    <xf numFmtId="169" fontId="1" fillId="30" borderId="88" xfId="0" applyNumberFormat="1" applyFont="1" applyFill="1" applyBorder="1" applyAlignment="1">
      <alignment horizontal="right"/>
    </xf>
    <xf numFmtId="169" fontId="1" fillId="30" borderId="89" xfId="0" applyNumberFormat="1" applyFont="1" applyFill="1" applyBorder="1" applyAlignment="1">
      <alignment horizontal="right"/>
    </xf>
    <xf numFmtId="165" fontId="1" fillId="30" borderId="87" xfId="0" applyNumberFormat="1" applyFont="1" applyFill="1" applyBorder="1" applyAlignment="1">
      <alignment horizontal="right"/>
    </xf>
    <xf numFmtId="4" fontId="1" fillId="30" borderId="87" xfId="0" applyNumberFormat="1" applyFont="1" applyFill="1" applyBorder="1" applyAlignment="1">
      <alignment horizontal="right"/>
    </xf>
    <xf numFmtId="3" fontId="1" fillId="30" borderId="87" xfId="0" applyNumberFormat="1" applyFont="1" applyFill="1" applyBorder="1" applyAlignment="1">
      <alignment horizontal="right"/>
    </xf>
    <xf numFmtId="3" fontId="1" fillId="30" borderId="88" xfId="0" applyNumberFormat="1" applyFont="1" applyFill="1" applyBorder="1" applyAlignment="1">
      <alignment horizontal="right"/>
    </xf>
    <xf numFmtId="169" fontId="1" fillId="30" borderId="109" xfId="0" applyNumberFormat="1" applyFont="1" applyFill="1" applyBorder="1" applyAlignment="1">
      <alignment horizontal="right"/>
    </xf>
    <xf numFmtId="3" fontId="1" fillId="30" borderId="109" xfId="0" applyNumberFormat="1" applyFont="1" applyFill="1" applyBorder="1" applyAlignment="1">
      <alignment horizontal="right"/>
    </xf>
    <xf numFmtId="3" fontId="1" fillId="30" borderId="110" xfId="0" applyNumberFormat="1" applyFont="1" applyFill="1" applyBorder="1" applyAlignment="1">
      <alignment horizontal="right"/>
    </xf>
    <xf numFmtId="3" fontId="12" fillId="23" borderId="25" xfId="43" applyNumberFormat="1" applyFont="1" applyFill="1" applyBorder="1" applyProtection="1"/>
    <xf numFmtId="3" fontId="12" fillId="23" borderId="14" xfId="43" applyNumberFormat="1" applyFont="1" applyFill="1" applyBorder="1" applyProtection="1"/>
    <xf numFmtId="3" fontId="12" fillId="23" borderId="69" xfId="43" applyNumberFormat="1" applyFont="1" applyFill="1" applyBorder="1" applyProtection="1"/>
    <xf numFmtId="3" fontId="12" fillId="23" borderId="39" xfId="43" applyNumberFormat="1" applyFont="1" applyFill="1" applyBorder="1" applyProtection="1"/>
    <xf numFmtId="3" fontId="12" fillId="23" borderId="75" xfId="43" applyNumberFormat="1" applyFont="1" applyFill="1" applyBorder="1" applyProtection="1"/>
    <xf numFmtId="3" fontId="12" fillId="23" borderId="77" xfId="43" applyNumberFormat="1" applyFont="1" applyFill="1" applyBorder="1" applyProtection="1"/>
    <xf numFmtId="3" fontId="23" fillId="23" borderId="82" xfId="43" applyNumberFormat="1" applyFont="1" applyFill="1" applyBorder="1" applyProtection="1"/>
    <xf numFmtId="3" fontId="23" fillId="25" borderId="79" xfId="43" applyNumberFormat="1" applyFont="1" applyFill="1" applyBorder="1" applyAlignment="1" applyProtection="1">
      <alignment horizontal="center" vertical="center" wrapText="1"/>
    </xf>
    <xf numFmtId="3" fontId="1" fillId="23" borderId="77" xfId="43" applyNumberFormat="1" applyFont="1" applyFill="1" applyBorder="1" applyProtection="1"/>
    <xf numFmtId="0" fontId="1" fillId="23" borderId="10" xfId="39" applyFont="1" applyBorder="1"/>
    <xf numFmtId="3" fontId="1" fillId="23" borderId="12" xfId="0" applyNumberFormat="1" applyFont="1" applyFill="1" applyBorder="1" applyAlignment="1">
      <alignment horizontal="right"/>
    </xf>
    <xf numFmtId="3" fontId="1" fillId="23" borderId="13" xfId="0" applyNumberFormat="1" applyFont="1" applyFill="1" applyBorder="1" applyAlignment="1">
      <alignment horizontal="right"/>
    </xf>
    <xf numFmtId="3" fontId="1" fillId="23" borderId="14" xfId="0" applyNumberFormat="1" applyFont="1" applyFill="1" applyBorder="1" applyAlignment="1">
      <alignment horizontal="right"/>
    </xf>
    <xf numFmtId="3" fontId="1" fillId="23" borderId="15" xfId="0" applyNumberFormat="1" applyFont="1" applyFill="1" applyBorder="1" applyAlignment="1">
      <alignment horizontal="right"/>
    </xf>
    <xf numFmtId="0" fontId="1" fillId="23" borderId="14" xfId="0" applyFont="1" applyFill="1" applyBorder="1" applyAlignment="1">
      <alignment horizontal="right"/>
    </xf>
    <xf numFmtId="0" fontId="1" fillId="23" borderId="10" xfId="43" applyFont="1" applyFill="1" applyBorder="1" applyProtection="1"/>
    <xf numFmtId="3" fontId="1" fillId="23" borderId="15" xfId="44" applyNumberFormat="1" applyFont="1" applyFill="1" applyBorder="1"/>
    <xf numFmtId="3" fontId="1" fillId="23" borderId="13" xfId="44" applyNumberFormat="1" applyFont="1" applyFill="1" applyBorder="1"/>
    <xf numFmtId="0" fontId="0" fillId="25" borderId="53" xfId="0" applyFill="1" applyBorder="1" applyAlignment="1">
      <alignment horizontal="center" wrapText="1"/>
    </xf>
    <xf numFmtId="0" fontId="0" fillId="26" borderId="34" xfId="0" applyFill="1" applyBorder="1" applyAlignment="1">
      <alignment horizontal="center" wrapText="1"/>
    </xf>
    <xf numFmtId="0" fontId="0" fillId="26" borderId="5" xfId="0" applyFill="1" applyBorder="1" applyAlignment="1">
      <alignment horizontal="center" wrapText="1"/>
    </xf>
    <xf numFmtId="0" fontId="0" fillId="26" borderId="38" xfId="0" applyFill="1" applyBorder="1" applyAlignment="1">
      <alignment horizontal="center" wrapText="1"/>
    </xf>
    <xf numFmtId="0" fontId="22" fillId="29" borderId="0" xfId="40" applyFont="1" applyFill="1" applyAlignment="1">
      <alignment horizontal="center"/>
    </xf>
    <xf numFmtId="0" fontId="22" fillId="29" borderId="0" xfId="40" quotePrefix="1" applyFont="1" applyFill="1" applyAlignment="1">
      <alignment horizontal="center"/>
    </xf>
    <xf numFmtId="0" fontId="12" fillId="25" borderId="27" xfId="43" applyFont="1" applyFill="1" applyBorder="1" applyAlignment="1" applyProtection="1">
      <alignment horizontal="center" vertical="center" wrapText="1"/>
    </xf>
    <xf numFmtId="0" fontId="12" fillId="25" borderId="29" xfId="43" applyFont="1" applyFill="1" applyBorder="1" applyAlignment="1" applyProtection="1">
      <alignment horizontal="center" vertical="center" wrapText="1"/>
    </xf>
    <xf numFmtId="0" fontId="12" fillId="25" borderId="70" xfId="43" applyFont="1" applyFill="1" applyBorder="1" applyAlignment="1" applyProtection="1">
      <alignment horizontal="center" vertical="center" wrapText="1"/>
    </xf>
    <xf numFmtId="0" fontId="12" fillId="25" borderId="80" xfId="43" applyFont="1" applyFill="1" applyBorder="1" applyAlignment="1" applyProtection="1">
      <alignment horizontal="center" vertical="center" wrapText="1"/>
    </xf>
    <xf numFmtId="0" fontId="12" fillId="25" borderId="28" xfId="43" applyFont="1" applyFill="1" applyBorder="1" applyAlignment="1" applyProtection="1">
      <alignment horizontal="center" vertical="center" wrapText="1"/>
    </xf>
    <xf numFmtId="0" fontId="12" fillId="25" borderId="30" xfId="43" applyFont="1" applyFill="1" applyBorder="1" applyAlignment="1" applyProtection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12" fillId="25" borderId="25" xfId="43" applyFont="1" applyFill="1" applyBorder="1" applyAlignment="1" applyProtection="1">
      <alignment horizontal="center" vertical="center" wrapText="1"/>
    </xf>
    <xf numFmtId="0" fontId="12" fillId="25" borderId="26" xfId="43" applyFont="1" applyFill="1" applyBorder="1" applyAlignment="1" applyProtection="1">
      <alignment horizontal="center" vertical="center" wrapText="1"/>
    </xf>
    <xf numFmtId="0" fontId="22" fillId="29" borderId="0" xfId="36" applyFont="1" applyFill="1" applyAlignment="1">
      <alignment horizontal="center"/>
    </xf>
    <xf numFmtId="0" fontId="22" fillId="29" borderId="0" xfId="36" quotePrefix="1" applyFont="1" applyFill="1" applyAlignment="1">
      <alignment horizontal="center"/>
    </xf>
    <xf numFmtId="0" fontId="12" fillId="25" borderId="81" xfId="43" applyFont="1" applyFill="1" applyBorder="1" applyAlignment="1" applyProtection="1">
      <alignment horizontal="center" vertical="center" wrapText="1"/>
    </xf>
    <xf numFmtId="0" fontId="22" fillId="29" borderId="0" xfId="0" applyFont="1" applyFill="1" applyAlignment="1">
      <alignment horizontal="center"/>
    </xf>
    <xf numFmtId="0" fontId="0" fillId="25" borderId="27" xfId="0" applyFill="1" applyBorder="1" applyAlignment="1">
      <alignment horizontal="center" vertical="center" wrapText="1"/>
    </xf>
    <xf numFmtId="0" fontId="0" fillId="25" borderId="29" xfId="0" applyFill="1" applyBorder="1" applyAlignment="1">
      <alignment horizontal="center" vertical="center" wrapText="1"/>
    </xf>
    <xf numFmtId="0" fontId="0" fillId="25" borderId="28" xfId="0" applyFill="1" applyBorder="1" applyAlignment="1">
      <alignment horizontal="center" vertical="center" wrapText="1"/>
    </xf>
    <xf numFmtId="0" fontId="0" fillId="25" borderId="30" xfId="0" applyFill="1" applyBorder="1" applyAlignment="1">
      <alignment horizontal="center" vertical="center" wrapText="1"/>
    </xf>
    <xf numFmtId="0" fontId="12" fillId="25" borderId="69" xfId="43" applyFont="1" applyFill="1" applyBorder="1" applyAlignment="1" applyProtection="1">
      <alignment horizontal="center" vertical="center" wrapText="1"/>
    </xf>
    <xf numFmtId="0" fontId="12" fillId="25" borderId="63" xfId="43" applyFont="1" applyFill="1" applyBorder="1" applyAlignment="1" applyProtection="1">
      <alignment horizontal="center" vertical="center" wrapText="1"/>
    </xf>
    <xf numFmtId="0" fontId="12" fillId="25" borderId="60" xfId="43" applyFont="1" applyFill="1" applyBorder="1" applyAlignment="1" applyProtection="1">
      <alignment horizontal="center" vertical="center" wrapText="1"/>
    </xf>
    <xf numFmtId="0" fontId="12" fillId="25" borderId="23" xfId="43" applyFont="1" applyFill="1" applyBorder="1" applyAlignment="1" applyProtection="1">
      <alignment horizontal="center" vertical="center" wrapText="1"/>
    </xf>
    <xf numFmtId="0" fontId="0" fillId="25" borderId="70" xfId="0" applyFill="1" applyBorder="1" applyAlignment="1">
      <alignment horizontal="center"/>
    </xf>
    <xf numFmtId="0" fontId="0" fillId="25" borderId="81" xfId="0" applyFill="1" applyBorder="1" applyAlignment="1">
      <alignment horizontal="center"/>
    </xf>
    <xf numFmtId="0" fontId="1" fillId="25" borderId="28" xfId="43" applyFont="1" applyFill="1" applyBorder="1" applyAlignment="1" applyProtection="1">
      <alignment horizontal="center" vertical="center" wrapText="1"/>
    </xf>
    <xf numFmtId="0" fontId="1" fillId="25" borderId="25" xfId="43" applyFont="1" applyFill="1" applyBorder="1" applyAlignment="1" applyProtection="1">
      <alignment horizontal="center" vertical="center" wrapText="1"/>
    </xf>
    <xf numFmtId="0" fontId="1" fillId="30" borderId="86" xfId="43" applyFont="1" applyFill="1" applyBorder="1" applyProtection="1"/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2 4" xfId="37" xr:uid="{00000000-0005-0000-0000-000025000000}"/>
    <cellStyle name="Normal 2_2008" xfId="38" xr:uid="{00000000-0005-0000-0000-000026000000}"/>
    <cellStyle name="Normal 3" xfId="39" xr:uid="{00000000-0005-0000-0000-000027000000}"/>
    <cellStyle name="Normal 4" xfId="40" xr:uid="{00000000-0005-0000-0000-000028000000}"/>
    <cellStyle name="Normal 6" xfId="41" xr:uid="{00000000-0005-0000-0000-000029000000}"/>
    <cellStyle name="Normal_DEMOG1" xfId="42" xr:uid="{00000000-0005-0000-0000-00002A000000}"/>
    <cellStyle name="Normal_EXAGRI3" xfId="43" xr:uid="{00000000-0005-0000-0000-00002B000000}"/>
    <cellStyle name="Normal_MEDPRO9" xfId="44" xr:uid="{00000000-0005-0000-0000-00002C000000}"/>
    <cellStyle name="Notas" xfId="45" builtinId="10" customBuiltin="1"/>
    <cellStyle name="pepe" xfId="46" xr:uid="{00000000-0005-0000-0000-00002E000000}"/>
    <cellStyle name="Salida" xfId="47" builtinId="21" customBuiltin="1"/>
    <cellStyle name="Texto de advertencia" xfId="48" builtinId="11" customBuiltin="1"/>
    <cellStyle name="Texto explicativo" xfId="49" builtinId="53" customBuiltin="1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7F88C322" TargetMode="External"/><Relationship Id="rId1" Type="http://schemas.openxmlformats.org/officeDocument/2006/relationships/externalLinkPath" Target="file:///\\7F88C32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88C7BFB" TargetMode="External"/><Relationship Id="rId1" Type="http://schemas.openxmlformats.org/officeDocument/2006/relationships/externalLinkPath" Target="file:///\\D88C7BFB\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4"/>
  <sheetViews>
    <sheetView workbookViewId="0">
      <selection activeCell="A10" sqref="A10"/>
    </sheetView>
  </sheetViews>
  <sheetFormatPr baseColWidth="10" defaultRowHeight="12.75" x14ac:dyDescent="0.2"/>
  <sheetData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29</v>
      </c>
    </row>
    <row r="7" spans="1:1" x14ac:dyDescent="0.2">
      <c r="A7" t="s">
        <v>28</v>
      </c>
    </row>
    <row r="8" spans="1:1" x14ac:dyDescent="0.2">
      <c r="A8" t="s">
        <v>30</v>
      </c>
    </row>
    <row r="10" spans="1:1" x14ac:dyDescent="0.2">
      <c r="A10" t="s">
        <v>242</v>
      </c>
    </row>
    <row r="12" spans="1:1" x14ac:dyDescent="0.2">
      <c r="A12" t="s">
        <v>1</v>
      </c>
    </row>
    <row r="14" spans="1:1" x14ac:dyDescent="0.2">
      <c r="A14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174"/>
  <sheetViews>
    <sheetView view="pageBreakPreview" zoomScale="75" zoomScaleNormal="75" zoomScaleSheetLayoutView="75" workbookViewId="0">
      <selection activeCell="E79" sqref="E79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3" t="s">
        <v>274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848243</v>
      </c>
      <c r="C9" s="107">
        <v>727362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20187199.263088576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252779</v>
      </c>
    </row>
    <row r="18" spans="1:2" x14ac:dyDescent="0.2">
      <c r="A18" s="233" t="s">
        <v>43</v>
      </c>
      <c r="B18" s="236">
        <v>49375</v>
      </c>
    </row>
    <row r="19" spans="1:2" x14ac:dyDescent="0.2">
      <c r="A19" s="233" t="s">
        <v>51</v>
      </c>
      <c r="B19" s="236">
        <v>16834</v>
      </c>
    </row>
    <row r="20" spans="1:2" x14ac:dyDescent="0.2">
      <c r="A20" s="233" t="s">
        <v>40</v>
      </c>
      <c r="B20" s="236">
        <v>5671</v>
      </c>
    </row>
    <row r="21" spans="1:2" x14ac:dyDescent="0.2">
      <c r="A21" s="233" t="s">
        <v>46</v>
      </c>
      <c r="B21" s="236">
        <v>89382</v>
      </c>
    </row>
    <row r="22" spans="1:2" x14ac:dyDescent="0.2">
      <c r="A22" s="233" t="s">
        <v>45</v>
      </c>
      <c r="B22" s="236">
        <v>101620</v>
      </c>
    </row>
    <row r="23" spans="1:2" x14ac:dyDescent="0.2">
      <c r="A23" s="233" t="s">
        <v>44</v>
      </c>
      <c r="B23" s="236">
        <v>59812</v>
      </c>
    </row>
    <row r="24" spans="1:2" x14ac:dyDescent="0.2">
      <c r="A24" s="233" t="s">
        <v>232</v>
      </c>
      <c r="B24" s="236">
        <v>15726</v>
      </c>
    </row>
    <row r="25" spans="1:2" x14ac:dyDescent="0.2">
      <c r="A25" s="233" t="s">
        <v>240</v>
      </c>
      <c r="B25" s="236">
        <v>25583</v>
      </c>
    </row>
    <row r="26" spans="1:2" x14ac:dyDescent="0.2">
      <c r="A26" s="233" t="s">
        <v>233</v>
      </c>
      <c r="B26" s="237">
        <v>51228</v>
      </c>
    </row>
    <row r="27" spans="1:2" x14ac:dyDescent="0.2">
      <c r="A27" s="233" t="s">
        <v>49</v>
      </c>
      <c r="B27" s="236">
        <v>54461</v>
      </c>
    </row>
    <row r="28" spans="1:2" x14ac:dyDescent="0.2">
      <c r="A28" s="233" t="s">
        <v>234</v>
      </c>
      <c r="B28" s="236">
        <v>46312</v>
      </c>
    </row>
    <row r="29" spans="1:2" x14ac:dyDescent="0.2">
      <c r="A29" s="233" t="s">
        <v>231</v>
      </c>
      <c r="B29" s="236">
        <v>14188</v>
      </c>
    </row>
    <row r="30" spans="1:2" x14ac:dyDescent="0.2">
      <c r="A30" s="233" t="s">
        <v>42</v>
      </c>
      <c r="B30" s="236">
        <v>8355</v>
      </c>
    </row>
    <row r="31" spans="1:2" x14ac:dyDescent="0.2">
      <c r="A31" s="234" t="s">
        <v>41</v>
      </c>
      <c r="B31" s="236">
        <v>38351</v>
      </c>
    </row>
    <row r="32" spans="1:2" x14ac:dyDescent="0.2">
      <c r="A32" s="233" t="s">
        <v>39</v>
      </c>
      <c r="B32" s="237">
        <v>7353</v>
      </c>
    </row>
    <row r="33" spans="1:11" x14ac:dyDescent="0.2">
      <c r="A33" s="233" t="s">
        <v>48</v>
      </c>
      <c r="B33" s="236">
        <v>11213</v>
      </c>
    </row>
    <row r="34" spans="1:11" ht="13.5" thickBot="1" x14ac:dyDescent="0.25">
      <c r="A34" s="205"/>
      <c r="B34" s="237"/>
    </row>
    <row r="35" spans="1:11" ht="13.5" thickBot="1" x14ac:dyDescent="0.25">
      <c r="A35" s="238" t="s">
        <v>3</v>
      </c>
      <c r="B35" s="239">
        <v>848243</v>
      </c>
    </row>
    <row r="38" spans="1:11" s="46" customFormat="1" ht="15" customHeight="1" x14ac:dyDescent="0.2">
      <c r="A38" s="350" t="s">
        <v>275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244</v>
      </c>
      <c r="D40" s="351" t="s">
        <v>245</v>
      </c>
      <c r="E40" s="351" t="s">
        <v>91</v>
      </c>
      <c r="F40" s="348" t="s">
        <v>92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52"/>
      <c r="F41" s="349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422</v>
      </c>
      <c r="C43" s="96"/>
      <c r="D43" s="96"/>
      <c r="E43" s="96"/>
      <c r="F43" s="153"/>
      <c r="G43" s="9"/>
    </row>
    <row r="44" spans="1:11" s="3" customFormat="1" x14ac:dyDescent="0.2">
      <c r="A44" s="1" t="s">
        <v>256</v>
      </c>
      <c r="B44" s="96">
        <v>5800</v>
      </c>
      <c r="C44" s="96">
        <f t="shared" ref="C44:C49" si="0">B44*D44</f>
        <v>187514</v>
      </c>
      <c r="D44" s="96">
        <v>32.33</v>
      </c>
      <c r="E44" s="96"/>
      <c r="F44" s="153"/>
      <c r="G44" s="9"/>
    </row>
    <row r="45" spans="1:11" s="3" customFormat="1" x14ac:dyDescent="0.2">
      <c r="A45" s="1" t="s">
        <v>134</v>
      </c>
      <c r="B45" s="96">
        <v>6463</v>
      </c>
      <c r="C45" s="96">
        <f t="shared" si="0"/>
        <v>323150</v>
      </c>
      <c r="D45" s="96">
        <v>50</v>
      </c>
      <c r="E45" s="96">
        <f>B45*F45</f>
        <v>323150</v>
      </c>
      <c r="F45" s="153">
        <v>50</v>
      </c>
      <c r="G45" s="9"/>
      <c r="H45" s="230"/>
      <c r="I45" s="230"/>
      <c r="J45" s="230"/>
      <c r="K45" s="230"/>
    </row>
    <row r="46" spans="1:11" s="3" customFormat="1" x14ac:dyDescent="0.2">
      <c r="A46" s="1" t="s">
        <v>124</v>
      </c>
      <c r="B46" s="96">
        <v>139205</v>
      </c>
      <c r="C46" s="96">
        <f t="shared" si="0"/>
        <v>12250040</v>
      </c>
      <c r="D46" s="96">
        <v>88</v>
      </c>
      <c r="E46" s="96">
        <f>B46*F46</f>
        <v>24500080</v>
      </c>
      <c r="F46" s="153">
        <v>176</v>
      </c>
      <c r="G46" s="9"/>
      <c r="H46" s="230"/>
      <c r="I46" s="230"/>
      <c r="J46" s="230"/>
      <c r="K46" s="230"/>
    </row>
    <row r="47" spans="1:11" s="3" customFormat="1" x14ac:dyDescent="0.2">
      <c r="A47" s="1" t="s">
        <v>95</v>
      </c>
      <c r="B47" s="96">
        <v>41853</v>
      </c>
      <c r="C47" s="96">
        <f t="shared" si="0"/>
        <v>878913</v>
      </c>
      <c r="D47" s="96">
        <v>21</v>
      </c>
      <c r="E47" s="96">
        <f>B47*F47</f>
        <v>2636739</v>
      </c>
      <c r="F47" s="153">
        <v>63</v>
      </c>
      <c r="G47" s="9"/>
      <c r="H47" s="230"/>
      <c r="I47" s="230"/>
      <c r="J47" s="230"/>
      <c r="K47" s="230"/>
    </row>
    <row r="48" spans="1:11" s="3" customFormat="1" x14ac:dyDescent="0.2">
      <c r="A48" s="1" t="s">
        <v>97</v>
      </c>
      <c r="B48" s="96">
        <v>16225</v>
      </c>
      <c r="C48" s="96">
        <f t="shared" si="0"/>
        <v>892375</v>
      </c>
      <c r="D48" s="180">
        <v>55</v>
      </c>
      <c r="E48" s="96">
        <f>B48*F48</f>
        <v>1606275</v>
      </c>
      <c r="F48" s="153">
        <v>99</v>
      </c>
      <c r="G48" s="9"/>
      <c r="H48" s="230"/>
      <c r="I48" s="230"/>
      <c r="J48" s="230"/>
      <c r="K48" s="230"/>
    </row>
    <row r="49" spans="1:11" s="3" customFormat="1" x14ac:dyDescent="0.2">
      <c r="A49" s="1" t="s">
        <v>127</v>
      </c>
      <c r="B49" s="96">
        <v>268655</v>
      </c>
      <c r="C49" s="96">
        <f t="shared" si="0"/>
        <v>15313335</v>
      </c>
      <c r="D49" s="96">
        <v>57</v>
      </c>
      <c r="E49" s="96">
        <f>B49*F49</f>
        <v>15313335</v>
      </c>
      <c r="F49" s="153">
        <v>57</v>
      </c>
      <c r="G49" s="9"/>
      <c r="H49" s="230"/>
      <c r="I49" s="230"/>
      <c r="J49" s="230"/>
      <c r="K49" s="230"/>
    </row>
    <row r="50" spans="1:11" s="3" customFormat="1" x14ac:dyDescent="0.2">
      <c r="A50" s="1" t="s">
        <v>211</v>
      </c>
      <c r="B50" s="96">
        <v>86</v>
      </c>
      <c r="C50" s="96"/>
      <c r="D50" s="96"/>
      <c r="E50" s="96"/>
      <c r="F50" s="153"/>
      <c r="G50" s="9"/>
      <c r="H50" s="230"/>
      <c r="I50" s="230"/>
      <c r="J50" s="230"/>
      <c r="K50" s="230"/>
    </row>
    <row r="51" spans="1:11" s="3" customFormat="1" x14ac:dyDescent="0.2">
      <c r="A51" s="1" t="s">
        <v>100</v>
      </c>
      <c r="B51" s="96">
        <v>10432</v>
      </c>
      <c r="C51" s="96">
        <f>B51*D51</f>
        <v>417280</v>
      </c>
      <c r="D51" s="96">
        <v>40</v>
      </c>
      <c r="E51" s="96">
        <f>B51*F51</f>
        <v>166912</v>
      </c>
      <c r="F51" s="153">
        <v>16</v>
      </c>
      <c r="G51" s="9"/>
      <c r="H51" s="230"/>
      <c r="I51" s="230"/>
      <c r="J51" s="230"/>
      <c r="K51" s="230"/>
    </row>
    <row r="52" spans="1:11" s="3" customFormat="1" x14ac:dyDescent="0.2">
      <c r="A52" s="1" t="s">
        <v>98</v>
      </c>
      <c r="B52" s="96">
        <v>1352</v>
      </c>
      <c r="C52" s="96"/>
      <c r="D52" s="180"/>
      <c r="E52" s="96"/>
      <c r="F52" s="153"/>
      <c r="G52" s="9"/>
      <c r="H52" s="230"/>
      <c r="I52" s="230"/>
      <c r="J52" s="230"/>
      <c r="K52" s="230"/>
    </row>
    <row r="53" spans="1:11" s="3" customFormat="1" ht="13.5" thickBot="1" x14ac:dyDescent="0.25">
      <c r="A53" s="100" t="s">
        <v>103</v>
      </c>
      <c r="B53" s="101">
        <v>39</v>
      </c>
      <c r="C53" s="101">
        <f>B53*D53</f>
        <v>1950</v>
      </c>
      <c r="D53" s="181">
        <v>50</v>
      </c>
      <c r="E53" s="101"/>
      <c r="F53" s="154"/>
      <c r="G53" s="9"/>
      <c r="H53" s="230"/>
      <c r="I53" s="230"/>
      <c r="J53" s="230"/>
      <c r="K53" s="230"/>
    </row>
    <row r="54" spans="1:11" s="3" customFormat="1" ht="13.5" thickBot="1" x14ac:dyDescent="0.25">
      <c r="A54" s="104" t="s">
        <v>84</v>
      </c>
      <c r="B54" s="105">
        <f>SUM(B43:B53)</f>
        <v>490532</v>
      </c>
      <c r="C54" s="105">
        <f>SUM(C44:C53)</f>
        <v>30264557</v>
      </c>
      <c r="D54" s="105">
        <f>C54/(B44+B45+B46+B47+B48+B49+B51)</f>
        <v>61.937194172313369</v>
      </c>
      <c r="E54" s="105">
        <f>SUM(E45:E51)</f>
        <v>44546491</v>
      </c>
      <c r="F54" s="106">
        <f>E54/(B45+B46+B47+B48+B49+B51)</f>
        <v>92.260659482678278</v>
      </c>
      <c r="G54" s="9"/>
      <c r="H54" s="230"/>
      <c r="I54" s="230"/>
      <c r="J54" s="230"/>
      <c r="K54" s="230"/>
    </row>
    <row r="55" spans="1:11" s="3" customFormat="1" ht="13.5" thickBot="1" x14ac:dyDescent="0.25">
      <c r="A55" s="10"/>
      <c r="B55" s="107"/>
      <c r="C55" s="107"/>
      <c r="D55" s="107"/>
      <c r="E55" s="107"/>
      <c r="F55" s="108"/>
      <c r="G55" s="9"/>
      <c r="H55" s="230"/>
      <c r="I55" s="230"/>
      <c r="J55" s="230"/>
      <c r="K55" s="230"/>
    </row>
    <row r="56" spans="1:11" s="3" customFormat="1" x14ac:dyDescent="0.2">
      <c r="A56" s="109" t="s">
        <v>104</v>
      </c>
      <c r="B56" s="110"/>
      <c r="C56" s="110"/>
      <c r="D56" s="110"/>
      <c r="E56" s="110"/>
      <c r="F56" s="111"/>
      <c r="G56" s="9"/>
      <c r="H56" s="230"/>
      <c r="I56" s="230"/>
      <c r="J56" s="230"/>
      <c r="K56" s="230"/>
    </row>
    <row r="57" spans="1:11" s="3" customFormat="1" x14ac:dyDescent="0.2">
      <c r="A57" s="1" t="s">
        <v>126</v>
      </c>
      <c r="B57" s="96">
        <v>6206914</v>
      </c>
      <c r="C57" s="96">
        <f>B57*D57</f>
        <v>6206914</v>
      </c>
      <c r="D57" s="96">
        <v>1</v>
      </c>
      <c r="E57" s="96">
        <f>B57*F57</f>
        <v>13965556.5</v>
      </c>
      <c r="F57" s="153">
        <v>2.25</v>
      </c>
      <c r="G57" s="9"/>
      <c r="H57" s="230"/>
      <c r="I57" s="230"/>
      <c r="J57" s="230"/>
      <c r="K57" s="230"/>
    </row>
    <row r="58" spans="1:11" s="3" customFormat="1" x14ac:dyDescent="0.2">
      <c r="A58" s="1" t="s">
        <v>128</v>
      </c>
      <c r="B58" s="96">
        <v>819798</v>
      </c>
      <c r="C58" s="96">
        <f>B58*D58</f>
        <v>1639596</v>
      </c>
      <c r="D58" s="96">
        <v>2</v>
      </c>
      <c r="E58" s="96">
        <f>B58*F58</f>
        <v>4098990</v>
      </c>
      <c r="F58" s="153">
        <v>5</v>
      </c>
      <c r="G58" s="9"/>
      <c r="H58" s="230"/>
      <c r="I58" s="230"/>
      <c r="J58" s="230"/>
      <c r="K58" s="230"/>
    </row>
    <row r="59" spans="1:11" s="3" customFormat="1" ht="13.5" thickBot="1" x14ac:dyDescent="0.25">
      <c r="A59" s="1" t="s">
        <v>107</v>
      </c>
      <c r="B59" s="96">
        <v>214081</v>
      </c>
      <c r="C59" s="96">
        <f>B59*D59</f>
        <v>1284486</v>
      </c>
      <c r="D59" s="96">
        <v>6</v>
      </c>
      <c r="E59" s="96"/>
      <c r="F59" s="153"/>
      <c r="G59" s="9"/>
      <c r="H59" s="230"/>
      <c r="I59" s="230"/>
      <c r="J59" s="230"/>
      <c r="K59" s="230"/>
    </row>
    <row r="60" spans="1:11" s="3" customFormat="1" ht="13.5" thickBot="1" x14ac:dyDescent="0.25">
      <c r="A60" s="104" t="s">
        <v>85</v>
      </c>
      <c r="B60" s="105">
        <f>SUM(B57:B59)</f>
        <v>7240793</v>
      </c>
      <c r="C60" s="105">
        <f>SUM(C57:C59)</f>
        <v>9130996</v>
      </c>
      <c r="D60" s="105">
        <f>C60/B60</f>
        <v>1.261049169614433</v>
      </c>
      <c r="E60" s="105">
        <f>SUM(E57:E58)</f>
        <v>18064546.5</v>
      </c>
      <c r="F60" s="106">
        <f>E60/(B57+B58)</f>
        <v>2.5708391776979047</v>
      </c>
      <c r="G60" s="9"/>
      <c r="H60" s="230"/>
      <c r="I60" s="230"/>
      <c r="J60" s="230"/>
      <c r="K60" s="230"/>
    </row>
    <row r="61" spans="1:11" s="3" customFormat="1" ht="13.5" thickBot="1" x14ac:dyDescent="0.25">
      <c r="A61" s="115"/>
      <c r="B61" s="107"/>
      <c r="C61" s="107"/>
      <c r="D61" s="107"/>
      <c r="E61" s="107"/>
      <c r="F61" s="108"/>
      <c r="G61" s="9"/>
      <c r="H61" s="230"/>
      <c r="I61" s="230"/>
      <c r="J61" s="230"/>
      <c r="K61" s="230"/>
    </row>
    <row r="62" spans="1:11" s="3" customFormat="1" x14ac:dyDescent="0.2">
      <c r="A62" s="109" t="s">
        <v>109</v>
      </c>
      <c r="B62" s="110"/>
      <c r="C62" s="110"/>
      <c r="D62" s="110"/>
      <c r="E62" s="110"/>
      <c r="F62" s="111"/>
      <c r="G62" s="9"/>
      <c r="H62" s="230"/>
      <c r="I62" s="230"/>
      <c r="J62" s="230"/>
      <c r="K62" s="230"/>
    </row>
    <row r="63" spans="1:11" s="3" customFormat="1" x14ac:dyDescent="0.2">
      <c r="A63" s="1" t="s">
        <v>113</v>
      </c>
      <c r="B63" s="96">
        <v>247974</v>
      </c>
      <c r="C63" s="96">
        <f>B63*D63</f>
        <v>247974</v>
      </c>
      <c r="D63" s="116">
        <v>1</v>
      </c>
      <c r="E63" s="96">
        <f>B63*F63</f>
        <v>1983792</v>
      </c>
      <c r="F63" s="117">
        <v>8</v>
      </c>
      <c r="G63" s="9"/>
      <c r="H63" s="230"/>
      <c r="I63" s="230"/>
      <c r="J63" s="230"/>
      <c r="K63" s="230"/>
    </row>
    <row r="64" spans="1:11" s="3" customFormat="1" x14ac:dyDescent="0.2">
      <c r="A64" s="1" t="s">
        <v>212</v>
      </c>
      <c r="B64" s="96">
        <v>10267</v>
      </c>
      <c r="C64" s="96"/>
      <c r="D64" s="116"/>
      <c r="E64" s="96"/>
      <c r="F64" s="117"/>
      <c r="G64" s="9"/>
      <c r="H64" s="230"/>
      <c r="I64" s="230"/>
      <c r="J64" s="230"/>
      <c r="K64" s="230"/>
    </row>
    <row r="65" spans="1:11" s="3" customFormat="1" x14ac:dyDescent="0.2">
      <c r="A65" s="1" t="s">
        <v>157</v>
      </c>
      <c r="B65" s="96">
        <v>101896</v>
      </c>
      <c r="C65" s="96">
        <f t="shared" ref="C65:C73" si="1">B65*D65</f>
        <v>30568.799999999999</v>
      </c>
      <c r="D65" s="116">
        <v>0.3</v>
      </c>
      <c r="E65" s="96">
        <f>B65*F65</f>
        <v>229266</v>
      </c>
      <c r="F65" s="117">
        <v>2.25</v>
      </c>
      <c r="G65" s="9"/>
      <c r="H65" s="230"/>
      <c r="I65" s="230"/>
      <c r="J65" s="230"/>
      <c r="K65" s="230"/>
    </row>
    <row r="66" spans="1:11" s="3" customFormat="1" x14ac:dyDescent="0.2">
      <c r="A66" s="1" t="s">
        <v>125</v>
      </c>
      <c r="B66" s="96">
        <v>1169305</v>
      </c>
      <c r="C66" s="96">
        <f t="shared" si="1"/>
        <v>140316.6</v>
      </c>
      <c r="D66" s="116">
        <v>0.12</v>
      </c>
      <c r="E66" s="96">
        <f>B66*F66</f>
        <v>1753957.5</v>
      </c>
      <c r="F66" s="117">
        <v>1.5</v>
      </c>
      <c r="G66" s="9"/>
      <c r="H66" s="230"/>
      <c r="I66" s="230"/>
      <c r="J66" s="230"/>
      <c r="K66" s="230"/>
    </row>
    <row r="67" spans="1:11" s="3" customFormat="1" x14ac:dyDescent="0.2">
      <c r="A67" s="1" t="s">
        <v>114</v>
      </c>
      <c r="B67" s="96">
        <v>440246</v>
      </c>
      <c r="C67" s="96">
        <f t="shared" si="1"/>
        <v>440246</v>
      </c>
      <c r="D67" s="116">
        <v>1</v>
      </c>
      <c r="E67" s="96"/>
      <c r="F67" s="117"/>
      <c r="G67" s="9"/>
      <c r="H67" s="230"/>
      <c r="I67" s="230"/>
      <c r="J67" s="230"/>
      <c r="K67" s="230"/>
    </row>
    <row r="68" spans="1:11" s="3" customFormat="1" x14ac:dyDescent="0.2">
      <c r="A68" s="1" t="s">
        <v>115</v>
      </c>
      <c r="B68" s="96">
        <v>354351</v>
      </c>
      <c r="C68" s="96">
        <f t="shared" si="1"/>
        <v>31891.59</v>
      </c>
      <c r="D68" s="116">
        <v>0.09</v>
      </c>
      <c r="E68" s="96">
        <f t="shared" ref="E68:E73" si="2">B68*F68</f>
        <v>177175.5</v>
      </c>
      <c r="F68" s="117">
        <v>0.5</v>
      </c>
      <c r="G68" s="9"/>
      <c r="H68" s="230"/>
      <c r="I68" s="230"/>
      <c r="J68" s="230"/>
      <c r="K68" s="230"/>
    </row>
    <row r="69" spans="1:11" s="3" customFormat="1" x14ac:dyDescent="0.2">
      <c r="A69" s="1" t="s">
        <v>116</v>
      </c>
      <c r="B69" s="96">
        <v>104822</v>
      </c>
      <c r="C69" s="96">
        <f t="shared" si="1"/>
        <v>157233</v>
      </c>
      <c r="D69" s="116">
        <v>1.5</v>
      </c>
      <c r="E69" s="96">
        <f t="shared" si="2"/>
        <v>235849.5</v>
      </c>
      <c r="F69" s="117">
        <v>2.25</v>
      </c>
      <c r="G69" s="9"/>
      <c r="H69" s="230"/>
      <c r="I69" s="230"/>
      <c r="J69" s="230"/>
      <c r="K69" s="230"/>
    </row>
    <row r="70" spans="1:11" s="3" customFormat="1" x14ac:dyDescent="0.2">
      <c r="A70" s="1" t="s">
        <v>112</v>
      </c>
      <c r="B70" s="96">
        <v>2092725</v>
      </c>
      <c r="C70" s="96">
        <f t="shared" si="1"/>
        <v>1255635</v>
      </c>
      <c r="D70" s="116">
        <v>0.6</v>
      </c>
      <c r="E70" s="96">
        <f t="shared" si="2"/>
        <v>3139087.5</v>
      </c>
      <c r="F70" s="117">
        <v>1.5</v>
      </c>
      <c r="G70" s="9"/>
      <c r="H70" s="230"/>
      <c r="I70" s="230"/>
      <c r="J70" s="230"/>
      <c r="K70" s="230"/>
    </row>
    <row r="71" spans="1:11" s="3" customFormat="1" x14ac:dyDescent="0.2">
      <c r="A71" s="1" t="s">
        <v>130</v>
      </c>
      <c r="B71" s="96">
        <v>2423519</v>
      </c>
      <c r="C71" s="96">
        <f t="shared" si="1"/>
        <v>969407.60000000009</v>
      </c>
      <c r="D71" s="116">
        <v>0.4</v>
      </c>
      <c r="E71" s="96">
        <f t="shared" si="2"/>
        <v>4847038</v>
      </c>
      <c r="F71" s="117">
        <v>2</v>
      </c>
      <c r="G71" s="9"/>
      <c r="H71" s="230"/>
      <c r="I71" s="230"/>
      <c r="J71" s="230"/>
      <c r="K71" s="230"/>
    </row>
    <row r="72" spans="1:11" s="3" customFormat="1" x14ac:dyDescent="0.2">
      <c r="A72" s="1" t="s">
        <v>213</v>
      </c>
      <c r="B72" s="96">
        <v>769283</v>
      </c>
      <c r="C72" s="96">
        <f t="shared" si="1"/>
        <v>153856.6</v>
      </c>
      <c r="D72" s="116">
        <v>0.2</v>
      </c>
      <c r="E72" s="96">
        <f t="shared" si="2"/>
        <v>769283</v>
      </c>
      <c r="F72" s="117">
        <v>1</v>
      </c>
      <c r="G72" s="9"/>
      <c r="H72" s="230"/>
      <c r="I72" s="230"/>
      <c r="J72" s="230"/>
      <c r="K72" s="230"/>
    </row>
    <row r="73" spans="1:11" s="3" customFormat="1" x14ac:dyDescent="0.2">
      <c r="A73" s="1" t="s">
        <v>118</v>
      </c>
      <c r="B73" s="96">
        <v>5956031</v>
      </c>
      <c r="C73" s="96">
        <f t="shared" si="1"/>
        <v>595603.1</v>
      </c>
      <c r="D73" s="116">
        <v>0.1</v>
      </c>
      <c r="E73" s="96">
        <f t="shared" si="2"/>
        <v>2978015.5</v>
      </c>
      <c r="F73" s="117">
        <v>0.5</v>
      </c>
      <c r="G73" s="9"/>
      <c r="H73" s="230"/>
      <c r="I73" s="230"/>
      <c r="J73" s="230"/>
      <c r="K73" s="230"/>
    </row>
    <row r="74" spans="1:11" s="3" customFormat="1" ht="13.5" thickBot="1" x14ac:dyDescent="0.25">
      <c r="A74" s="100" t="s">
        <v>103</v>
      </c>
      <c r="B74" s="101">
        <v>251704</v>
      </c>
      <c r="C74" s="101"/>
      <c r="D74" s="182"/>
      <c r="E74" s="101"/>
      <c r="F74" s="183"/>
      <c r="G74" s="9"/>
      <c r="H74" s="230"/>
      <c r="I74" s="230"/>
      <c r="J74" s="230"/>
      <c r="K74" s="230"/>
    </row>
    <row r="75" spans="1:11" s="3" customFormat="1" ht="13.5" thickBot="1" x14ac:dyDescent="0.25">
      <c r="A75" s="104" t="s">
        <v>86</v>
      </c>
      <c r="B75" s="105">
        <f>SUM(B63:B74)</f>
        <v>13922123</v>
      </c>
      <c r="C75" s="105">
        <f>SUM(C63:C73)</f>
        <v>4022732.2900000005</v>
      </c>
      <c r="D75" s="118">
        <f>C75/(B63+B65+B66+B67+B68+B69+B70+B71+B72+B73)</f>
        <v>0.29448664187631296</v>
      </c>
      <c r="E75" s="105">
        <f>SUM(E63:E73)</f>
        <v>16113464.5</v>
      </c>
      <c r="F75" s="119">
        <f>E75/(B63+B65+B66+B68+B69+B70+B71+B72+B73)</f>
        <v>1.2188789012569379</v>
      </c>
      <c r="G75" s="9"/>
      <c r="H75" s="230"/>
      <c r="I75" s="230"/>
      <c r="J75" s="230"/>
      <c r="K75" s="230"/>
    </row>
    <row r="76" spans="1:11" s="3" customFormat="1" ht="13.5" thickBot="1" x14ac:dyDescent="0.25">
      <c r="A76" s="10"/>
      <c r="B76" s="107"/>
      <c r="C76" s="107"/>
      <c r="D76" s="107"/>
      <c r="E76" s="107"/>
      <c r="F76" s="108"/>
      <c r="G76" s="9"/>
      <c r="H76" s="230"/>
      <c r="I76" s="230"/>
      <c r="J76" s="230"/>
      <c r="K76" s="230"/>
    </row>
    <row r="77" spans="1:11" s="3" customFormat="1" ht="13.5" thickBot="1" x14ac:dyDescent="0.25">
      <c r="A77" s="13" t="s">
        <v>2</v>
      </c>
      <c r="B77" s="120">
        <f>B54+B60+B75</f>
        <v>21653448</v>
      </c>
      <c r="C77" s="120">
        <f>C54+C60+C75</f>
        <v>43418285.289999999</v>
      </c>
      <c r="D77" s="120"/>
      <c r="E77" s="120">
        <f>E54+E60+E75</f>
        <v>78724502</v>
      </c>
      <c r="F77" s="121"/>
      <c r="G77" s="2"/>
      <c r="H77" s="230"/>
      <c r="I77" s="230"/>
      <c r="J77" s="230"/>
      <c r="K77" s="230"/>
    </row>
    <row r="78" spans="1:11" ht="13.5" thickBot="1" x14ac:dyDescent="0.25"/>
    <row r="79" spans="1:11" s="3" customFormat="1" ht="15" customHeight="1" x14ac:dyDescent="0.2">
      <c r="A79" s="344" t="s">
        <v>236</v>
      </c>
      <c r="B79" s="351" t="s">
        <v>84</v>
      </c>
      <c r="C79" s="361" t="s">
        <v>85</v>
      </c>
      <c r="D79" s="348" t="s">
        <v>86</v>
      </c>
    </row>
    <row r="80" spans="1:11" s="3" customFormat="1" ht="25.9" customHeight="1" thickBot="1" x14ac:dyDescent="0.25">
      <c r="A80" s="345"/>
      <c r="B80" s="352"/>
      <c r="C80" s="362"/>
      <c r="D80" s="349"/>
    </row>
    <row r="81" spans="1:4" s="3" customFormat="1" ht="13.15" customHeight="1" x14ac:dyDescent="0.2">
      <c r="A81" s="184" t="s">
        <v>50</v>
      </c>
      <c r="B81" s="185">
        <v>108082</v>
      </c>
      <c r="C81" s="186">
        <v>1841281</v>
      </c>
      <c r="D81" s="187">
        <v>3713069</v>
      </c>
    </row>
    <row r="82" spans="1:4" s="3" customFormat="1" x14ac:dyDescent="0.2">
      <c r="A82" s="1" t="s">
        <v>43</v>
      </c>
      <c r="B82" s="7">
        <v>53515</v>
      </c>
      <c r="C82" s="156">
        <v>430499</v>
      </c>
      <c r="D82" s="159">
        <v>905876</v>
      </c>
    </row>
    <row r="83" spans="1:4" s="3" customFormat="1" x14ac:dyDescent="0.2">
      <c r="A83" s="1" t="s">
        <v>51</v>
      </c>
      <c r="B83" s="7">
        <v>130</v>
      </c>
      <c r="C83" s="156"/>
      <c r="D83" s="159"/>
    </row>
    <row r="84" spans="1:4" s="3" customFormat="1" x14ac:dyDescent="0.2">
      <c r="A84" s="1" t="s">
        <v>40</v>
      </c>
      <c r="B84" s="7">
        <v>3727</v>
      </c>
      <c r="C84" s="156">
        <v>1522</v>
      </c>
      <c r="D84" s="159"/>
    </row>
    <row r="85" spans="1:4" s="3" customFormat="1" x14ac:dyDescent="0.2">
      <c r="A85" s="1" t="s">
        <v>46</v>
      </c>
      <c r="B85" s="7">
        <v>95150</v>
      </c>
      <c r="C85" s="156">
        <v>2273918</v>
      </c>
      <c r="D85" s="159">
        <v>2187498</v>
      </c>
    </row>
    <row r="86" spans="1:4" s="3" customFormat="1" x14ac:dyDescent="0.2">
      <c r="A86" s="1" t="s">
        <v>45</v>
      </c>
      <c r="B86" s="7">
        <v>46247</v>
      </c>
      <c r="C86" s="156">
        <v>280282</v>
      </c>
      <c r="D86" s="159">
        <v>1019302</v>
      </c>
    </row>
    <row r="87" spans="1:4" s="3" customFormat="1" x14ac:dyDescent="0.2">
      <c r="A87" s="1" t="s">
        <v>44</v>
      </c>
      <c r="B87" s="7">
        <v>40227</v>
      </c>
      <c r="C87" s="156">
        <v>181318</v>
      </c>
      <c r="D87" s="159">
        <v>1220600</v>
      </c>
    </row>
    <row r="88" spans="1:4" s="3" customFormat="1" x14ac:dyDescent="0.2">
      <c r="A88" s="1" t="s">
        <v>232</v>
      </c>
      <c r="B88" s="7">
        <v>7761</v>
      </c>
      <c r="C88" s="156">
        <v>516437</v>
      </c>
      <c r="D88" s="159">
        <v>459910</v>
      </c>
    </row>
    <row r="89" spans="1:4" s="3" customFormat="1" x14ac:dyDescent="0.2">
      <c r="A89" s="1" t="s">
        <v>239</v>
      </c>
      <c r="B89" s="7">
        <v>7361</v>
      </c>
      <c r="C89" s="156">
        <v>105281</v>
      </c>
      <c r="D89" s="159">
        <v>212440</v>
      </c>
    </row>
    <row r="90" spans="1:4" s="3" customFormat="1" x14ac:dyDescent="0.2">
      <c r="A90" s="1" t="s">
        <v>47</v>
      </c>
      <c r="B90" s="7">
        <v>31084</v>
      </c>
      <c r="C90" s="156">
        <v>1218308</v>
      </c>
      <c r="D90" s="159">
        <v>2357160</v>
      </c>
    </row>
    <row r="91" spans="1:4" s="3" customFormat="1" x14ac:dyDescent="0.2">
      <c r="A91" s="1" t="s">
        <v>49</v>
      </c>
      <c r="B91" s="7">
        <v>50939</v>
      </c>
      <c r="C91" s="156">
        <v>196310</v>
      </c>
      <c r="D91" s="159">
        <v>1101328</v>
      </c>
    </row>
    <row r="92" spans="1:4" s="3" customFormat="1" x14ac:dyDescent="0.2">
      <c r="A92" s="1" t="s">
        <v>38</v>
      </c>
      <c r="B92" s="7">
        <v>21642</v>
      </c>
      <c r="C92" s="156">
        <v>66150</v>
      </c>
      <c r="D92" s="159">
        <v>53702</v>
      </c>
    </row>
    <row r="93" spans="1:4" s="3" customFormat="1" x14ac:dyDescent="0.2">
      <c r="A93" s="1" t="s">
        <v>231</v>
      </c>
      <c r="B93" s="7">
        <v>5839</v>
      </c>
      <c r="C93" s="156">
        <v>59432</v>
      </c>
      <c r="D93" s="159">
        <v>453608</v>
      </c>
    </row>
    <row r="94" spans="1:4" s="3" customFormat="1" x14ac:dyDescent="0.2">
      <c r="A94" s="1" t="s">
        <v>42</v>
      </c>
      <c r="B94" s="7">
        <v>4498</v>
      </c>
      <c r="C94" s="156">
        <v>66330</v>
      </c>
      <c r="D94" s="159">
        <v>123525</v>
      </c>
    </row>
    <row r="95" spans="1:4" s="3" customFormat="1" x14ac:dyDescent="0.2">
      <c r="A95" s="1" t="s">
        <v>41</v>
      </c>
      <c r="B95" s="7">
        <v>5476</v>
      </c>
      <c r="C95" s="156">
        <v>3234</v>
      </c>
      <c r="D95" s="159">
        <v>95176</v>
      </c>
    </row>
    <row r="96" spans="1:4" s="3" customFormat="1" x14ac:dyDescent="0.2">
      <c r="A96" s="1" t="s">
        <v>39</v>
      </c>
      <c r="B96" s="7">
        <v>8854</v>
      </c>
      <c r="C96" s="156">
        <v>494</v>
      </c>
      <c r="D96" s="159">
        <v>18929</v>
      </c>
    </row>
    <row r="97" spans="1:11" s="3" customFormat="1" x14ac:dyDescent="0.2">
      <c r="A97" s="1" t="s">
        <v>48</v>
      </c>
      <c r="B97" s="7"/>
      <c r="C97" s="156"/>
      <c r="D97" s="159"/>
    </row>
    <row r="98" spans="1:11" s="3" customFormat="1" ht="13.5" thickBot="1" x14ac:dyDescent="0.25">
      <c r="A98" s="26"/>
      <c r="B98" s="23"/>
      <c r="C98" s="176"/>
      <c r="D98" s="27"/>
    </row>
    <row r="99" spans="1:11" s="3" customFormat="1" ht="13.5" thickBot="1" x14ac:dyDescent="0.25">
      <c r="A99" s="189" t="s">
        <v>3</v>
      </c>
      <c r="B99" s="190">
        <v>490532</v>
      </c>
      <c r="C99" s="190">
        <v>7240796</v>
      </c>
      <c r="D99" s="192">
        <v>13922123</v>
      </c>
    </row>
    <row r="100" spans="1:11" x14ac:dyDescent="0.2">
      <c r="H100"/>
      <c r="I100"/>
      <c r="J100"/>
      <c r="K100"/>
    </row>
    <row r="101" spans="1:11" customFormat="1" ht="15" x14ac:dyDescent="0.25">
      <c r="A101" s="356" t="s">
        <v>276</v>
      </c>
      <c r="B101" s="356"/>
      <c r="C101" s="356"/>
      <c r="D101" s="356"/>
    </row>
    <row r="102" spans="1:11" customFormat="1" ht="13.5" thickBot="1" x14ac:dyDescent="0.25">
      <c r="A102" s="123"/>
      <c r="B102" s="123"/>
      <c r="C102" s="123"/>
      <c r="D102" s="123"/>
    </row>
    <row r="103" spans="1:11" customFormat="1" x14ac:dyDescent="0.2">
      <c r="A103" s="357" t="s">
        <v>22</v>
      </c>
      <c r="B103" s="124" t="s">
        <v>120</v>
      </c>
      <c r="C103" s="124" t="s">
        <v>121</v>
      </c>
      <c r="D103" s="359" t="s">
        <v>122</v>
      </c>
    </row>
    <row r="104" spans="1:11" customFormat="1" ht="26.25" thickBot="1" x14ac:dyDescent="0.25">
      <c r="A104" s="358"/>
      <c r="B104" s="125" t="s">
        <v>123</v>
      </c>
      <c r="C104" s="125" t="s">
        <v>123</v>
      </c>
      <c r="D104" s="360"/>
    </row>
    <row r="105" spans="1:11" customFormat="1" ht="13.5" customHeight="1" x14ac:dyDescent="0.2">
      <c r="A105" s="126" t="s">
        <v>124</v>
      </c>
      <c r="B105" s="127">
        <v>90</v>
      </c>
      <c r="C105" s="127">
        <v>808</v>
      </c>
      <c r="D105" s="128">
        <v>898</v>
      </c>
    </row>
    <row r="106" spans="1:11" customFormat="1" ht="13.5" customHeight="1" x14ac:dyDescent="0.2">
      <c r="A106" s="126" t="s">
        <v>95</v>
      </c>
      <c r="B106" s="127"/>
      <c r="C106" s="127">
        <v>129</v>
      </c>
      <c r="D106" s="128">
        <v>129</v>
      </c>
    </row>
    <row r="107" spans="1:11" customFormat="1" x14ac:dyDescent="0.2">
      <c r="A107" s="126" t="s">
        <v>97</v>
      </c>
      <c r="B107" s="127"/>
      <c r="C107" s="127">
        <v>65</v>
      </c>
      <c r="D107" s="128">
        <v>65</v>
      </c>
    </row>
    <row r="108" spans="1:11" customFormat="1" x14ac:dyDescent="0.2">
      <c r="A108" s="126" t="s">
        <v>127</v>
      </c>
      <c r="B108" s="127">
        <v>28</v>
      </c>
      <c r="C108" s="127">
        <v>726</v>
      </c>
      <c r="D108" s="128">
        <v>754</v>
      </c>
    </row>
    <row r="109" spans="1:11" customFormat="1" x14ac:dyDescent="0.2">
      <c r="A109" s="126" t="s">
        <v>126</v>
      </c>
      <c r="B109" s="127">
        <v>13181</v>
      </c>
      <c r="C109" s="232">
        <v>168995</v>
      </c>
      <c r="D109" s="128">
        <v>182176</v>
      </c>
    </row>
    <row r="110" spans="1:11" customFormat="1" x14ac:dyDescent="0.2">
      <c r="A110" s="126" t="s">
        <v>128</v>
      </c>
      <c r="B110" s="127"/>
      <c r="C110" s="127">
        <v>423</v>
      </c>
      <c r="D110" s="128">
        <v>423</v>
      </c>
    </row>
    <row r="111" spans="1:11" customFormat="1" x14ac:dyDescent="0.2">
      <c r="A111" s="126" t="s">
        <v>113</v>
      </c>
      <c r="B111" s="127"/>
      <c r="C111" s="127">
        <v>9053</v>
      </c>
      <c r="D111" s="128">
        <v>9053</v>
      </c>
    </row>
    <row r="112" spans="1:11" customFormat="1" x14ac:dyDescent="0.2">
      <c r="A112" s="126" t="s">
        <v>125</v>
      </c>
      <c r="B112" s="127">
        <v>4421</v>
      </c>
      <c r="C112" s="127">
        <v>38040</v>
      </c>
      <c r="D112" s="128">
        <v>42461</v>
      </c>
    </row>
    <row r="113" spans="1:11" customFormat="1" x14ac:dyDescent="0.2">
      <c r="A113" s="126" t="s">
        <v>116</v>
      </c>
      <c r="B113" s="127">
        <v>20731</v>
      </c>
      <c r="C113" s="127">
        <v>61641</v>
      </c>
      <c r="D113" s="128">
        <v>82372</v>
      </c>
    </row>
    <row r="114" spans="1:11" customFormat="1" x14ac:dyDescent="0.2">
      <c r="A114" s="126" t="s">
        <v>112</v>
      </c>
      <c r="B114" s="127"/>
      <c r="C114" s="127">
        <v>25879</v>
      </c>
      <c r="D114" s="128">
        <v>25879</v>
      </c>
    </row>
    <row r="115" spans="1:11" customFormat="1" x14ac:dyDescent="0.2">
      <c r="A115" s="126" t="s">
        <v>130</v>
      </c>
      <c r="B115" s="127">
        <v>103722</v>
      </c>
      <c r="C115" s="127">
        <v>1248336</v>
      </c>
      <c r="D115" s="128">
        <v>1352058</v>
      </c>
    </row>
    <row r="116" spans="1:11" customFormat="1" ht="13.5" thickBot="1" x14ac:dyDescent="0.25">
      <c r="A116" s="137" t="s">
        <v>131</v>
      </c>
      <c r="B116" s="138">
        <f>SUM(B105:B115)</f>
        <v>142173</v>
      </c>
      <c r="C116" s="138">
        <f>SUM(C105:C115)</f>
        <v>1554095</v>
      </c>
      <c r="D116" s="139">
        <f>SUM(D105:D115)</f>
        <v>1696268</v>
      </c>
    </row>
    <row r="117" spans="1:11" x14ac:dyDescent="0.2">
      <c r="A117" s="196"/>
    </row>
    <row r="118" spans="1:11" x14ac:dyDescent="0.2">
      <c r="H118"/>
      <c r="I118"/>
      <c r="J118"/>
      <c r="K118"/>
    </row>
    <row r="119" spans="1:11" customFormat="1" ht="15" x14ac:dyDescent="0.25">
      <c r="A119" s="356" t="s">
        <v>277</v>
      </c>
      <c r="B119" s="356"/>
      <c r="C119" s="356"/>
      <c r="D119" s="129"/>
    </row>
    <row r="120" spans="1:11" customFormat="1" ht="13.5" thickBot="1" x14ac:dyDescent="0.25">
      <c r="A120" s="123"/>
      <c r="B120" s="123"/>
      <c r="C120" s="130"/>
      <c r="D120" s="130"/>
      <c r="E120" s="130"/>
    </row>
    <row r="121" spans="1:11" customFormat="1" ht="13.5" thickBot="1" x14ac:dyDescent="0.25">
      <c r="A121" s="131" t="s">
        <v>22</v>
      </c>
      <c r="B121" s="132" t="s">
        <v>133</v>
      </c>
      <c r="C121" s="133"/>
    </row>
    <row r="122" spans="1:11" customFormat="1" x14ac:dyDescent="0.2">
      <c r="A122" s="240" t="s">
        <v>96</v>
      </c>
      <c r="B122" s="128">
        <v>15</v>
      </c>
      <c r="C122" s="130"/>
    </row>
    <row r="123" spans="1:11" customFormat="1" x14ac:dyDescent="0.2">
      <c r="A123" s="126" t="s">
        <v>124</v>
      </c>
      <c r="B123" s="128">
        <v>839</v>
      </c>
      <c r="C123" s="130"/>
    </row>
    <row r="124" spans="1:11" customFormat="1" x14ac:dyDescent="0.2">
      <c r="A124" s="126" t="s">
        <v>95</v>
      </c>
      <c r="B124" s="128">
        <v>16</v>
      </c>
      <c r="C124" s="130"/>
    </row>
    <row r="125" spans="1:11" customFormat="1" x14ac:dyDescent="0.2">
      <c r="A125" s="126" t="s">
        <v>97</v>
      </c>
      <c r="B125" s="128">
        <v>19</v>
      </c>
      <c r="C125" s="130"/>
    </row>
    <row r="126" spans="1:11" customFormat="1" ht="17.25" customHeight="1" x14ac:dyDescent="0.2">
      <c r="A126" s="126" t="s">
        <v>127</v>
      </c>
      <c r="B126" s="128">
        <v>1146</v>
      </c>
      <c r="C126" s="130"/>
    </row>
    <row r="127" spans="1:11" customFormat="1" x14ac:dyDescent="0.2">
      <c r="A127" s="126" t="s">
        <v>100</v>
      </c>
      <c r="B127" s="128">
        <v>84</v>
      </c>
      <c r="C127" s="130"/>
    </row>
    <row r="128" spans="1:11" customFormat="1" ht="12.75" customHeight="1" x14ac:dyDescent="0.2">
      <c r="A128" s="126" t="s">
        <v>126</v>
      </c>
      <c r="B128" s="128">
        <v>72887</v>
      </c>
      <c r="C128" s="130"/>
    </row>
    <row r="129" spans="1:11" customFormat="1" x14ac:dyDescent="0.2">
      <c r="A129" s="126" t="s">
        <v>128</v>
      </c>
      <c r="B129" s="128">
        <v>590</v>
      </c>
      <c r="C129" s="130"/>
    </row>
    <row r="130" spans="1:11" customFormat="1" x14ac:dyDescent="0.2">
      <c r="A130" s="126" t="s">
        <v>125</v>
      </c>
      <c r="B130" s="128">
        <v>88550</v>
      </c>
      <c r="C130" s="130"/>
    </row>
    <row r="131" spans="1:11" customFormat="1" x14ac:dyDescent="0.2">
      <c r="A131" s="126" t="s">
        <v>116</v>
      </c>
      <c r="B131" s="128">
        <v>16210</v>
      </c>
      <c r="C131" s="130"/>
    </row>
    <row r="132" spans="1:11" customFormat="1" x14ac:dyDescent="0.2">
      <c r="A132" s="126" t="s">
        <v>112</v>
      </c>
      <c r="B132" s="128">
        <v>5580</v>
      </c>
      <c r="C132" s="130"/>
      <c r="H132" s="15"/>
      <c r="I132" s="15"/>
      <c r="J132" s="15"/>
      <c r="K132" s="15"/>
    </row>
    <row r="133" spans="1:11" s="15" customFormat="1" ht="12.75" customHeight="1" x14ac:dyDescent="0.2">
      <c r="A133" s="126" t="s">
        <v>130</v>
      </c>
      <c r="B133" s="128">
        <v>972929</v>
      </c>
      <c r="C133" s="136"/>
      <c r="H133" s="28"/>
      <c r="I133" s="28"/>
      <c r="J133" s="28"/>
      <c r="K133" s="28"/>
    </row>
    <row r="134" spans="1:11" ht="13.5" thickBot="1" x14ac:dyDescent="0.25">
      <c r="A134" s="137" t="s">
        <v>135</v>
      </c>
      <c r="B134" s="160">
        <f>SUM(B122:B133)</f>
        <v>1158865</v>
      </c>
    </row>
    <row r="135" spans="1:11" x14ac:dyDescent="0.2">
      <c r="A135" s="196"/>
    </row>
    <row r="136" spans="1:11" x14ac:dyDescent="0.2">
      <c r="H136"/>
      <c r="I136"/>
      <c r="J136"/>
      <c r="K136"/>
    </row>
    <row r="137" spans="1:11" customFormat="1" ht="15" x14ac:dyDescent="0.25">
      <c r="A137" s="356" t="s">
        <v>137</v>
      </c>
      <c r="B137" s="356"/>
      <c r="C137" s="356"/>
      <c r="D137" s="356"/>
      <c r="E137" s="130"/>
    </row>
    <row r="138" spans="1:11" customFormat="1" ht="15" x14ac:dyDescent="0.25">
      <c r="A138" s="356" t="s">
        <v>278</v>
      </c>
      <c r="B138" s="356"/>
      <c r="C138" s="356"/>
      <c r="D138" s="356"/>
      <c r="E138" s="130"/>
    </row>
    <row r="139" spans="1:11" customFormat="1" ht="13.5" thickBot="1" x14ac:dyDescent="0.25">
      <c r="A139" s="123"/>
      <c r="B139" s="123"/>
      <c r="C139" s="123"/>
      <c r="D139" s="130"/>
      <c r="E139" s="130"/>
    </row>
    <row r="140" spans="1:11" customFormat="1" ht="13.5" thickBot="1" x14ac:dyDescent="0.25">
      <c r="A140" s="131" t="s">
        <v>138</v>
      </c>
      <c r="B140" s="142" t="s">
        <v>133</v>
      </c>
      <c r="C140" s="132" t="s">
        <v>150</v>
      </c>
      <c r="D140" s="130"/>
    </row>
    <row r="141" spans="1:11" customFormat="1" x14ac:dyDescent="0.2">
      <c r="A141" s="143" t="s">
        <v>205</v>
      </c>
      <c r="B141" s="144">
        <v>85</v>
      </c>
      <c r="C141" s="145">
        <v>1548762</v>
      </c>
      <c r="D141" s="130"/>
    </row>
    <row r="142" spans="1:11" customFormat="1" x14ac:dyDescent="0.2">
      <c r="A142" s="240" t="s">
        <v>279</v>
      </c>
      <c r="B142" s="146">
        <v>72</v>
      </c>
      <c r="C142" s="147">
        <v>767470</v>
      </c>
      <c r="D142" s="130"/>
    </row>
    <row r="143" spans="1:11" customFormat="1" x14ac:dyDescent="0.2">
      <c r="A143" s="126" t="s">
        <v>201</v>
      </c>
      <c r="B143" s="148">
        <v>645</v>
      </c>
      <c r="C143" s="147">
        <v>1743766</v>
      </c>
      <c r="D143" s="130"/>
    </row>
    <row r="144" spans="1:11" customFormat="1" x14ac:dyDescent="0.2">
      <c r="A144" s="126" t="s">
        <v>206</v>
      </c>
      <c r="B144" s="148">
        <v>700</v>
      </c>
      <c r="C144" s="147">
        <v>940462</v>
      </c>
      <c r="D144" s="130"/>
    </row>
    <row r="145" spans="1:5" customFormat="1" x14ac:dyDescent="0.2">
      <c r="A145" s="240" t="s">
        <v>280</v>
      </c>
      <c r="B145" s="146">
        <v>664</v>
      </c>
      <c r="C145" s="147">
        <v>2447624</v>
      </c>
      <c r="D145" s="130"/>
    </row>
    <row r="146" spans="1:5" customFormat="1" x14ac:dyDescent="0.2">
      <c r="A146" s="126" t="s">
        <v>219</v>
      </c>
      <c r="B146" s="146">
        <v>26970</v>
      </c>
      <c r="C146" s="147">
        <v>28982523</v>
      </c>
      <c r="D146" s="130"/>
    </row>
    <row r="147" spans="1:5" customFormat="1" x14ac:dyDescent="0.2">
      <c r="A147" s="149" t="s">
        <v>202</v>
      </c>
      <c r="B147" s="146">
        <v>2362</v>
      </c>
      <c r="C147" s="147">
        <v>6345449</v>
      </c>
      <c r="D147" s="130"/>
    </row>
    <row r="148" spans="1:5" customFormat="1" x14ac:dyDescent="0.2">
      <c r="A148" s="149" t="s">
        <v>203</v>
      </c>
      <c r="B148" s="146">
        <v>612</v>
      </c>
      <c r="C148" s="147">
        <v>434771</v>
      </c>
      <c r="D148" s="130"/>
    </row>
    <row r="149" spans="1:5" customFormat="1" x14ac:dyDescent="0.2">
      <c r="A149" s="149" t="s">
        <v>208</v>
      </c>
      <c r="B149" s="146">
        <v>60</v>
      </c>
      <c r="C149" s="147">
        <v>55146</v>
      </c>
      <c r="D149" s="130"/>
    </row>
    <row r="150" spans="1:5" customFormat="1" x14ac:dyDescent="0.2">
      <c r="A150" s="149" t="s">
        <v>273</v>
      </c>
      <c r="B150" s="146">
        <v>262</v>
      </c>
      <c r="C150" s="147">
        <v>442494</v>
      </c>
      <c r="D150" s="130"/>
    </row>
    <row r="151" spans="1:5" customFormat="1" ht="13.5" thickBot="1" x14ac:dyDescent="0.25">
      <c r="A151" s="134"/>
      <c r="B151" s="107"/>
      <c r="C151" s="108"/>
      <c r="D151" s="130"/>
    </row>
    <row r="152" spans="1:5" customFormat="1" ht="13.5" thickBot="1" x14ac:dyDescent="0.25">
      <c r="A152" s="150" t="s">
        <v>16</v>
      </c>
      <c r="B152" s="120">
        <f>SUM(B141:B151)</f>
        <v>32432</v>
      </c>
      <c r="C152" s="121">
        <f>SUM(C141:C151)</f>
        <v>43708467</v>
      </c>
      <c r="D152" s="130"/>
    </row>
    <row r="153" spans="1:5" customFormat="1" ht="13.5" thickBot="1" x14ac:dyDescent="0.25">
      <c r="C153" s="130"/>
      <c r="D153" s="130"/>
    </row>
    <row r="154" spans="1:5" customFormat="1" x14ac:dyDescent="0.2">
      <c r="A154" s="344" t="s">
        <v>236</v>
      </c>
      <c r="B154" s="351" t="s">
        <v>133</v>
      </c>
      <c r="C154" s="348" t="s">
        <v>150</v>
      </c>
      <c r="E154" s="130"/>
    </row>
    <row r="155" spans="1:5" customFormat="1" ht="13.5" thickBot="1" x14ac:dyDescent="0.25">
      <c r="A155" s="345"/>
      <c r="B155" s="352" t="s">
        <v>133</v>
      </c>
      <c r="C155" s="349" t="s">
        <v>150</v>
      </c>
    </row>
    <row r="156" spans="1:5" customFormat="1" x14ac:dyDescent="0.2">
      <c r="A156" s="4" t="s">
        <v>14</v>
      </c>
      <c r="B156" s="5">
        <v>7485</v>
      </c>
      <c r="C156" s="6">
        <v>7056594</v>
      </c>
    </row>
    <row r="157" spans="1:5" customFormat="1" x14ac:dyDescent="0.2">
      <c r="A157" s="1" t="s">
        <v>8</v>
      </c>
      <c r="B157" s="7">
        <v>1431</v>
      </c>
      <c r="C157" s="8">
        <v>4491895</v>
      </c>
    </row>
    <row r="158" spans="1:5" customFormat="1" x14ac:dyDescent="0.2">
      <c r="A158" s="1" t="s">
        <v>15</v>
      </c>
      <c r="B158" s="7">
        <v>107</v>
      </c>
      <c r="C158" s="8">
        <v>379382</v>
      </c>
    </row>
    <row r="159" spans="1:5" customFormat="1" x14ac:dyDescent="0.2">
      <c r="A159" s="1" t="s">
        <v>5</v>
      </c>
      <c r="B159" s="7">
        <v>109</v>
      </c>
      <c r="C159" s="8">
        <v>472912</v>
      </c>
    </row>
    <row r="160" spans="1:5" customFormat="1" x14ac:dyDescent="0.2">
      <c r="A160" s="1" t="s">
        <v>11</v>
      </c>
      <c r="B160" s="7">
        <v>5961</v>
      </c>
      <c r="C160" s="8">
        <v>7017932</v>
      </c>
    </row>
    <row r="161" spans="1:11" customFormat="1" x14ac:dyDescent="0.2">
      <c r="A161" s="1" t="s">
        <v>10</v>
      </c>
      <c r="B161" s="7">
        <v>5612</v>
      </c>
      <c r="C161" s="8">
        <v>8430117</v>
      </c>
    </row>
    <row r="162" spans="1:11" customFormat="1" x14ac:dyDescent="0.2">
      <c r="A162" s="1" t="s">
        <v>9</v>
      </c>
      <c r="B162" s="7">
        <v>1411</v>
      </c>
      <c r="C162" s="8">
        <v>2964988</v>
      </c>
    </row>
    <row r="163" spans="1:11" customFormat="1" x14ac:dyDescent="0.2">
      <c r="A163" s="1" t="s">
        <v>17</v>
      </c>
      <c r="B163" s="7">
        <v>784</v>
      </c>
      <c r="C163" s="8">
        <v>591572</v>
      </c>
    </row>
    <row r="164" spans="1:11" customFormat="1" x14ac:dyDescent="0.2">
      <c r="A164" s="1" t="s">
        <v>18</v>
      </c>
      <c r="B164" s="7">
        <v>248</v>
      </c>
      <c r="C164" s="8">
        <v>954914</v>
      </c>
    </row>
    <row r="165" spans="1:11" customFormat="1" x14ac:dyDescent="0.2">
      <c r="A165" s="1" t="s">
        <v>12</v>
      </c>
      <c r="B165" s="7">
        <v>1025</v>
      </c>
      <c r="C165" s="152">
        <v>1915512</v>
      </c>
    </row>
    <row r="166" spans="1:11" customFormat="1" x14ac:dyDescent="0.2">
      <c r="A166" s="1" t="s">
        <v>13</v>
      </c>
      <c r="B166" s="7">
        <v>3981</v>
      </c>
      <c r="C166" s="152">
        <v>3586867</v>
      </c>
    </row>
    <row r="167" spans="1:11" customFormat="1" x14ac:dyDescent="0.2">
      <c r="A167" s="1" t="s">
        <v>4</v>
      </c>
      <c r="B167" s="7">
        <v>479</v>
      </c>
      <c r="C167" s="152">
        <v>2662488</v>
      </c>
    </row>
    <row r="168" spans="1:11" customFormat="1" x14ac:dyDescent="0.2">
      <c r="A168" s="1" t="s">
        <v>19</v>
      </c>
      <c r="B168" s="7">
        <v>2074</v>
      </c>
      <c r="C168" s="152">
        <v>374004</v>
      </c>
    </row>
    <row r="169" spans="1:11" customFormat="1" x14ac:dyDescent="0.2">
      <c r="A169" s="1" t="s">
        <v>7</v>
      </c>
      <c r="B169" s="7">
        <v>192</v>
      </c>
      <c r="C169" s="152">
        <v>536956</v>
      </c>
    </row>
    <row r="170" spans="1:11" customFormat="1" x14ac:dyDescent="0.2">
      <c r="A170" s="1" t="s">
        <v>6</v>
      </c>
      <c r="B170" s="7">
        <v>180</v>
      </c>
      <c r="C170" s="152">
        <v>547954</v>
      </c>
    </row>
    <row r="171" spans="1:11" customFormat="1" x14ac:dyDescent="0.2">
      <c r="A171" s="1" t="s">
        <v>20</v>
      </c>
      <c r="B171" s="7">
        <v>123</v>
      </c>
      <c r="C171" s="152">
        <v>972583</v>
      </c>
    </row>
    <row r="172" spans="1:11" customFormat="1" x14ac:dyDescent="0.2">
      <c r="A172" s="1" t="s">
        <v>21</v>
      </c>
      <c r="B172" s="7">
        <v>1230</v>
      </c>
      <c r="C172" s="8">
        <v>751797</v>
      </c>
    </row>
    <row r="173" spans="1:11" customFormat="1" ht="13.5" thickBot="1" x14ac:dyDescent="0.25">
      <c r="A173" s="10"/>
      <c r="B173" s="11"/>
      <c r="C173" s="12"/>
    </row>
    <row r="174" spans="1:11" customFormat="1" ht="13.5" thickBot="1" x14ac:dyDescent="0.25">
      <c r="A174" s="13" t="s">
        <v>3</v>
      </c>
      <c r="B174" s="14">
        <v>32432</v>
      </c>
      <c r="C174" s="16">
        <v>43708467</v>
      </c>
      <c r="H174" s="28"/>
      <c r="I174" s="28"/>
      <c r="J174" s="28"/>
      <c r="K174" s="28"/>
    </row>
  </sheetData>
  <mergeCells count="25">
    <mergeCell ref="A119:C119"/>
    <mergeCell ref="A137:D137"/>
    <mergeCell ref="A138:D138"/>
    <mergeCell ref="A154:A155"/>
    <mergeCell ref="B154:B155"/>
    <mergeCell ref="C154:C155"/>
    <mergeCell ref="A103:A104"/>
    <mergeCell ref="D103:D104"/>
    <mergeCell ref="A40:A41"/>
    <mergeCell ref="B40:B41"/>
    <mergeCell ref="C40:C41"/>
    <mergeCell ref="D40:D41"/>
    <mergeCell ref="A79:A80"/>
    <mergeCell ref="B79:B80"/>
    <mergeCell ref="C79:C80"/>
    <mergeCell ref="D79:D80"/>
    <mergeCell ref="A101:D101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180"/>
  <sheetViews>
    <sheetView view="pageBreakPreview" topLeftCell="A133" zoomScale="75" zoomScaleNormal="75" zoomScaleSheetLayoutView="75" workbookViewId="0">
      <selection activeCell="D100" sqref="D100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3" t="s">
        <v>281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851894</v>
      </c>
      <c r="C9" s="107">
        <v>697137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20532080.935138144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250087</v>
      </c>
    </row>
    <row r="18" spans="1:2" x14ac:dyDescent="0.2">
      <c r="A18" s="233" t="s">
        <v>43</v>
      </c>
      <c r="B18" s="236">
        <v>50814</v>
      </c>
    </row>
    <row r="19" spans="1:2" x14ac:dyDescent="0.2">
      <c r="A19" s="233" t="s">
        <v>51</v>
      </c>
      <c r="B19" s="236">
        <v>15432</v>
      </c>
    </row>
    <row r="20" spans="1:2" x14ac:dyDescent="0.2">
      <c r="A20" s="233" t="s">
        <v>40</v>
      </c>
      <c r="B20" s="236">
        <v>4961</v>
      </c>
    </row>
    <row r="21" spans="1:2" x14ac:dyDescent="0.2">
      <c r="A21" s="233" t="s">
        <v>46</v>
      </c>
      <c r="B21" s="236">
        <v>103439</v>
      </c>
    </row>
    <row r="22" spans="1:2" x14ac:dyDescent="0.2">
      <c r="A22" s="233" t="s">
        <v>45</v>
      </c>
      <c r="B22" s="236">
        <v>101403</v>
      </c>
    </row>
    <row r="23" spans="1:2" x14ac:dyDescent="0.2">
      <c r="A23" s="233" t="s">
        <v>44</v>
      </c>
      <c r="B23" s="236">
        <v>53860</v>
      </c>
    </row>
    <row r="24" spans="1:2" x14ac:dyDescent="0.2">
      <c r="A24" s="233" t="s">
        <v>232</v>
      </c>
      <c r="B24" s="236">
        <v>18555</v>
      </c>
    </row>
    <row r="25" spans="1:2" x14ac:dyDescent="0.2">
      <c r="A25" s="233" t="s">
        <v>240</v>
      </c>
      <c r="B25" s="236">
        <v>23910</v>
      </c>
    </row>
    <row r="26" spans="1:2" x14ac:dyDescent="0.2">
      <c r="A26" s="233" t="s">
        <v>233</v>
      </c>
      <c r="B26" s="237">
        <v>51860</v>
      </c>
    </row>
    <row r="27" spans="1:2" x14ac:dyDescent="0.2">
      <c r="A27" s="233" t="s">
        <v>49</v>
      </c>
      <c r="B27" s="236">
        <v>50846</v>
      </c>
    </row>
    <row r="28" spans="1:2" x14ac:dyDescent="0.2">
      <c r="A28" s="233" t="s">
        <v>234</v>
      </c>
      <c r="B28" s="236">
        <v>46485</v>
      </c>
    </row>
    <row r="29" spans="1:2" x14ac:dyDescent="0.2">
      <c r="A29" s="233" t="s">
        <v>231</v>
      </c>
      <c r="B29" s="236">
        <v>12435</v>
      </c>
    </row>
    <row r="30" spans="1:2" x14ac:dyDescent="0.2">
      <c r="A30" s="233" t="s">
        <v>42</v>
      </c>
      <c r="B30" s="236">
        <v>8481</v>
      </c>
    </row>
    <row r="31" spans="1:2" x14ac:dyDescent="0.2">
      <c r="A31" s="234" t="s">
        <v>41</v>
      </c>
      <c r="B31" s="236">
        <v>37589</v>
      </c>
    </row>
    <row r="32" spans="1:2" x14ac:dyDescent="0.2">
      <c r="A32" s="233" t="s">
        <v>39</v>
      </c>
      <c r="B32" s="237">
        <v>7127</v>
      </c>
    </row>
    <row r="33" spans="1:11" x14ac:dyDescent="0.2">
      <c r="A33" s="233" t="s">
        <v>48</v>
      </c>
      <c r="B33" s="236">
        <v>14610</v>
      </c>
    </row>
    <row r="34" spans="1:11" ht="13.5" thickBot="1" x14ac:dyDescent="0.25">
      <c r="A34" s="205"/>
      <c r="B34" s="237"/>
    </row>
    <row r="35" spans="1:11" ht="13.5" thickBot="1" x14ac:dyDescent="0.25">
      <c r="A35" s="238" t="s">
        <v>3</v>
      </c>
      <c r="B35" s="239">
        <v>851894</v>
      </c>
    </row>
    <row r="38" spans="1:11" s="46" customFormat="1" ht="15" customHeight="1" x14ac:dyDescent="0.2">
      <c r="A38" s="350" t="s">
        <v>282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291</v>
      </c>
      <c r="D40" s="351" t="s">
        <v>292</v>
      </c>
      <c r="E40" s="348" t="s">
        <v>293</v>
      </c>
      <c r="F40" s="348" t="s">
        <v>294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49"/>
      <c r="F41" s="349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798</v>
      </c>
      <c r="C43" s="245">
        <v>78</v>
      </c>
      <c r="D43" s="245">
        <v>62244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5300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6650</v>
      </c>
      <c r="C45" s="245">
        <v>48</v>
      </c>
      <c r="D45" s="245">
        <v>319200</v>
      </c>
      <c r="E45" s="245">
        <v>50</v>
      </c>
      <c r="F45" s="246">
        <v>332500</v>
      </c>
      <c r="G45" s="9"/>
      <c r="H45" s="230"/>
      <c r="I45" s="230"/>
      <c r="J45" s="230"/>
      <c r="K45" s="230"/>
    </row>
    <row r="46" spans="1:11" s="3" customFormat="1" x14ac:dyDescent="0.2">
      <c r="A46" s="244" t="s">
        <v>295</v>
      </c>
      <c r="B46" s="245">
        <v>42</v>
      </c>
      <c r="C46" s="245"/>
      <c r="D46" s="245"/>
      <c r="E46" s="245"/>
      <c r="F46" s="246"/>
      <c r="G46" s="9"/>
      <c r="H46" s="230"/>
      <c r="I46" s="230"/>
      <c r="J46" s="230"/>
      <c r="K46" s="230"/>
    </row>
    <row r="47" spans="1:11" s="3" customFormat="1" x14ac:dyDescent="0.2">
      <c r="A47" s="244" t="s">
        <v>124</v>
      </c>
      <c r="B47" s="245">
        <v>144061</v>
      </c>
      <c r="C47" s="245">
        <v>88</v>
      </c>
      <c r="D47" s="245">
        <v>12677368</v>
      </c>
      <c r="E47" s="245">
        <v>178</v>
      </c>
      <c r="F47" s="246">
        <v>25642858</v>
      </c>
      <c r="G47" s="9"/>
      <c r="H47" s="230"/>
      <c r="I47" s="230"/>
      <c r="J47" s="230"/>
      <c r="K47" s="230"/>
    </row>
    <row r="48" spans="1:11" s="3" customFormat="1" x14ac:dyDescent="0.2">
      <c r="A48" s="244" t="s">
        <v>95</v>
      </c>
      <c r="B48" s="245">
        <v>46358</v>
      </c>
      <c r="C48" s="245">
        <v>20</v>
      </c>
      <c r="D48" s="245">
        <v>927160</v>
      </c>
      <c r="E48" s="245">
        <v>55</v>
      </c>
      <c r="F48" s="246">
        <v>2549690</v>
      </c>
      <c r="G48" s="9"/>
      <c r="H48" s="230"/>
      <c r="I48" s="230"/>
      <c r="J48" s="230"/>
      <c r="K48" s="230"/>
    </row>
    <row r="49" spans="1:11" s="3" customFormat="1" x14ac:dyDescent="0.2">
      <c r="A49" s="244" t="s">
        <v>97</v>
      </c>
      <c r="B49" s="245">
        <v>17551</v>
      </c>
      <c r="C49" s="245">
        <v>50</v>
      </c>
      <c r="D49" s="247">
        <v>877550</v>
      </c>
      <c r="E49" s="245">
        <v>88</v>
      </c>
      <c r="F49" s="246">
        <v>1544488</v>
      </c>
      <c r="G49" s="9"/>
      <c r="H49" s="230"/>
      <c r="I49" s="230"/>
      <c r="J49" s="230"/>
      <c r="K49" s="230"/>
    </row>
    <row r="50" spans="1:11" s="3" customFormat="1" x14ac:dyDescent="0.2">
      <c r="A50" s="244" t="s">
        <v>127</v>
      </c>
      <c r="B50" s="245">
        <v>274728</v>
      </c>
      <c r="C50" s="245">
        <v>53</v>
      </c>
      <c r="D50" s="245">
        <v>14560584</v>
      </c>
      <c r="E50" s="245">
        <v>53</v>
      </c>
      <c r="F50" s="246">
        <v>14560584</v>
      </c>
      <c r="G50" s="9"/>
      <c r="H50" s="230"/>
      <c r="I50" s="230"/>
      <c r="J50" s="230"/>
      <c r="K50" s="230"/>
    </row>
    <row r="51" spans="1:11" s="3" customFormat="1" x14ac:dyDescent="0.2">
      <c r="A51" s="244" t="s">
        <v>211</v>
      </c>
      <c r="B51" s="245">
        <v>90</v>
      </c>
      <c r="C51" s="245"/>
      <c r="D51" s="245"/>
      <c r="E51" s="245"/>
      <c r="F51" s="246"/>
      <c r="G51" s="9"/>
      <c r="H51" s="230"/>
      <c r="I51" s="230"/>
      <c r="J51" s="230"/>
      <c r="K51" s="230"/>
    </row>
    <row r="52" spans="1:11" s="3" customFormat="1" x14ac:dyDescent="0.2">
      <c r="A52" s="244" t="s">
        <v>100</v>
      </c>
      <c r="B52" s="245">
        <v>10621</v>
      </c>
      <c r="C52" s="245">
        <v>31</v>
      </c>
      <c r="D52" s="245">
        <v>329251</v>
      </c>
      <c r="E52" s="245">
        <v>15</v>
      </c>
      <c r="F52" s="246">
        <v>159315</v>
      </c>
      <c r="G52" s="9"/>
      <c r="H52" s="230"/>
      <c r="I52" s="230"/>
      <c r="J52" s="230"/>
      <c r="K52" s="230"/>
    </row>
    <row r="53" spans="1:11" s="3" customFormat="1" ht="13.5" thickBot="1" x14ac:dyDescent="0.25">
      <c r="A53" s="244" t="s">
        <v>98</v>
      </c>
      <c r="B53" s="245">
        <v>1678</v>
      </c>
      <c r="C53" s="245"/>
      <c r="D53" s="247"/>
      <c r="E53" s="245"/>
      <c r="F53" s="246"/>
      <c r="G53" s="9"/>
      <c r="H53" s="230"/>
      <c r="I53" s="230"/>
      <c r="J53" s="230"/>
      <c r="K53" s="230"/>
    </row>
    <row r="54" spans="1:11" s="3" customFormat="1" ht="13.5" thickBot="1" x14ac:dyDescent="0.25">
      <c r="A54" s="248" t="s">
        <v>84</v>
      </c>
      <c r="B54" s="249">
        <v>507877</v>
      </c>
      <c r="C54" s="249"/>
      <c r="D54" s="249">
        <v>29753357</v>
      </c>
      <c r="E54" s="249"/>
      <c r="F54" s="250">
        <v>44789435</v>
      </c>
      <c r="G54" s="9"/>
      <c r="H54" s="230"/>
      <c r="I54" s="230"/>
      <c r="J54" s="230"/>
      <c r="K54" s="230"/>
    </row>
    <row r="55" spans="1:11" s="3" customFormat="1" ht="13.5" thickBot="1" x14ac:dyDescent="0.25">
      <c r="A55" s="251"/>
      <c r="B55" s="252"/>
      <c r="C55" s="252"/>
      <c r="D55" s="252"/>
      <c r="E55" s="252"/>
      <c r="F55" s="253"/>
      <c r="G55" s="9"/>
      <c r="H55" s="230"/>
      <c r="I55" s="230"/>
      <c r="J55" s="230"/>
      <c r="K55" s="230"/>
    </row>
    <row r="56" spans="1:11" s="3" customFormat="1" x14ac:dyDescent="0.2">
      <c r="A56" s="254" t="s">
        <v>104</v>
      </c>
      <c r="B56" s="255"/>
      <c r="C56" s="255"/>
      <c r="D56" s="255"/>
      <c r="E56" s="255"/>
      <c r="F56" s="256"/>
      <c r="G56" s="9"/>
      <c r="H56" s="230"/>
      <c r="I56" s="230"/>
      <c r="J56" s="230"/>
      <c r="K56" s="230"/>
    </row>
    <row r="57" spans="1:11" s="3" customFormat="1" x14ac:dyDescent="0.2">
      <c r="A57" s="244" t="s">
        <v>126</v>
      </c>
      <c r="B57" s="245">
        <v>5645048</v>
      </c>
      <c r="C57" s="245">
        <v>1.1499999999999999</v>
      </c>
      <c r="D57" s="245">
        <v>6491805.1999999993</v>
      </c>
      <c r="E57" s="245">
        <v>2.6</v>
      </c>
      <c r="F57" s="246">
        <v>14677124.800000001</v>
      </c>
      <c r="G57" s="9"/>
      <c r="H57" s="230"/>
      <c r="I57" s="230"/>
      <c r="J57" s="230"/>
      <c r="K57" s="230"/>
    </row>
    <row r="58" spans="1:11" s="3" customFormat="1" x14ac:dyDescent="0.2">
      <c r="A58" s="244" t="s">
        <v>128</v>
      </c>
      <c r="B58" s="245">
        <v>741470</v>
      </c>
      <c r="C58" s="245">
        <v>2.16</v>
      </c>
      <c r="D58" s="245">
        <v>1601575.2000000002</v>
      </c>
      <c r="E58" s="245">
        <v>4.5999999999999996</v>
      </c>
      <c r="F58" s="246">
        <v>3410761.9999999995</v>
      </c>
      <c r="G58" s="9"/>
      <c r="H58" s="230"/>
      <c r="I58" s="230"/>
      <c r="J58" s="230"/>
      <c r="K58" s="230"/>
    </row>
    <row r="59" spans="1:11" s="3" customFormat="1" ht="13.5" thickBot="1" x14ac:dyDescent="0.25">
      <c r="A59" s="244" t="s">
        <v>107</v>
      </c>
      <c r="B59" s="245">
        <v>207317</v>
      </c>
      <c r="C59" s="245">
        <v>6</v>
      </c>
      <c r="D59" s="245">
        <v>1243902</v>
      </c>
      <c r="E59" s="245"/>
      <c r="F59" s="246"/>
      <c r="G59" s="9"/>
      <c r="H59" s="230"/>
      <c r="I59" s="230"/>
      <c r="J59" s="230"/>
      <c r="K59" s="230"/>
    </row>
    <row r="60" spans="1:11" s="3" customFormat="1" ht="13.5" thickBot="1" x14ac:dyDescent="0.25">
      <c r="A60" s="248" t="s">
        <v>85</v>
      </c>
      <c r="B60" s="249">
        <v>6593835</v>
      </c>
      <c r="C60" s="249"/>
      <c r="D60" s="249">
        <v>9337282.3999999985</v>
      </c>
      <c r="E60" s="249"/>
      <c r="F60" s="250">
        <v>18087886.800000001</v>
      </c>
      <c r="G60" s="9"/>
      <c r="H60" s="230"/>
      <c r="I60" s="230"/>
      <c r="J60" s="230"/>
      <c r="K60" s="230"/>
    </row>
    <row r="61" spans="1:11" s="3" customFormat="1" ht="13.5" thickBot="1" x14ac:dyDescent="0.25">
      <c r="A61" s="257"/>
      <c r="B61" s="252"/>
      <c r="C61" s="252"/>
      <c r="D61" s="252"/>
      <c r="E61" s="252"/>
      <c r="F61" s="253"/>
      <c r="G61" s="9"/>
      <c r="H61" s="230"/>
      <c r="I61" s="230"/>
      <c r="J61" s="230"/>
      <c r="K61" s="230"/>
    </row>
    <row r="62" spans="1:11" s="3" customFormat="1" x14ac:dyDescent="0.2">
      <c r="A62" s="254" t="s">
        <v>109</v>
      </c>
      <c r="B62" s="255"/>
      <c r="C62" s="255"/>
      <c r="D62" s="255"/>
      <c r="E62" s="255"/>
      <c r="F62" s="256"/>
      <c r="G62" s="9"/>
      <c r="H62" s="230"/>
      <c r="I62" s="230"/>
      <c r="J62" s="230"/>
      <c r="K62" s="230"/>
    </row>
    <row r="63" spans="1:11" s="3" customFormat="1" x14ac:dyDescent="0.2">
      <c r="A63" s="244" t="s">
        <v>113</v>
      </c>
      <c r="B63" s="245">
        <v>185926</v>
      </c>
      <c r="C63" s="258">
        <v>1</v>
      </c>
      <c r="D63" s="259">
        <v>185926</v>
      </c>
      <c r="E63" s="258">
        <v>8</v>
      </c>
      <c r="F63" s="260">
        <v>1487408</v>
      </c>
      <c r="G63" s="9"/>
      <c r="H63" s="230"/>
      <c r="I63" s="230"/>
      <c r="J63" s="230"/>
      <c r="K63" s="230"/>
    </row>
    <row r="64" spans="1:11" s="3" customFormat="1" x14ac:dyDescent="0.2">
      <c r="A64" s="244" t="s">
        <v>212</v>
      </c>
      <c r="B64" s="245">
        <v>8560</v>
      </c>
      <c r="C64" s="258">
        <v>0.2</v>
      </c>
      <c r="D64" s="259">
        <v>1712</v>
      </c>
      <c r="E64" s="258"/>
      <c r="F64" s="260"/>
      <c r="G64" s="9"/>
      <c r="H64" s="230"/>
      <c r="I64" s="230"/>
      <c r="J64" s="230"/>
      <c r="K64" s="230"/>
    </row>
    <row r="65" spans="1:11" s="3" customFormat="1" x14ac:dyDescent="0.2">
      <c r="A65" s="244" t="s">
        <v>157</v>
      </c>
      <c r="B65" s="245">
        <v>89164</v>
      </c>
      <c r="C65" s="258">
        <v>0.3</v>
      </c>
      <c r="D65" s="259">
        <v>26749.200000000001</v>
      </c>
      <c r="E65" s="258">
        <v>2.25</v>
      </c>
      <c r="F65" s="260">
        <v>200619</v>
      </c>
      <c r="G65" s="9"/>
      <c r="H65" s="230"/>
      <c r="I65" s="230"/>
      <c r="J65" s="230"/>
      <c r="K65" s="230"/>
    </row>
    <row r="66" spans="1:11" s="3" customFormat="1" x14ac:dyDescent="0.2">
      <c r="A66" s="244" t="s">
        <v>125</v>
      </c>
      <c r="B66" s="245">
        <v>1225816</v>
      </c>
      <c r="C66" s="258">
        <v>0.12</v>
      </c>
      <c r="D66" s="259">
        <v>147097.91999999998</v>
      </c>
      <c r="E66" s="258">
        <v>1.5</v>
      </c>
      <c r="F66" s="260">
        <v>1838724</v>
      </c>
      <c r="G66" s="9"/>
      <c r="H66" s="230"/>
      <c r="I66" s="230"/>
      <c r="J66" s="230"/>
      <c r="K66" s="230"/>
    </row>
    <row r="67" spans="1:11" s="3" customFormat="1" x14ac:dyDescent="0.2">
      <c r="A67" s="244" t="s">
        <v>114</v>
      </c>
      <c r="B67" s="245">
        <v>402653</v>
      </c>
      <c r="C67" s="258"/>
      <c r="D67" s="259"/>
      <c r="E67" s="258"/>
      <c r="F67" s="260"/>
      <c r="G67" s="9"/>
      <c r="H67" s="230"/>
      <c r="I67" s="230"/>
      <c r="J67" s="230"/>
      <c r="K67" s="230"/>
    </row>
    <row r="68" spans="1:11" s="3" customFormat="1" x14ac:dyDescent="0.2">
      <c r="A68" s="244" t="s">
        <v>115</v>
      </c>
      <c r="B68" s="245">
        <v>296245</v>
      </c>
      <c r="C68" s="258">
        <v>0.09</v>
      </c>
      <c r="D68" s="259">
        <v>26662.05</v>
      </c>
      <c r="E68" s="258">
        <v>0.5</v>
      </c>
      <c r="F68" s="260">
        <v>148122.5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116</v>
      </c>
      <c r="B69" s="245">
        <v>105184</v>
      </c>
      <c r="C69" s="258">
        <v>1.3</v>
      </c>
      <c r="D69" s="259">
        <v>136739.20000000001</v>
      </c>
      <c r="E69" s="258">
        <v>2.25</v>
      </c>
      <c r="F69" s="260">
        <v>236664</v>
      </c>
      <c r="G69" s="9"/>
      <c r="H69" s="230"/>
      <c r="I69" s="230"/>
      <c r="J69" s="230"/>
      <c r="K69" s="230"/>
    </row>
    <row r="70" spans="1:11" s="3" customFormat="1" x14ac:dyDescent="0.2">
      <c r="A70" s="244" t="s">
        <v>112</v>
      </c>
      <c r="B70" s="245">
        <v>2131890</v>
      </c>
      <c r="C70" s="258">
        <v>0.6</v>
      </c>
      <c r="D70" s="259">
        <v>1279134</v>
      </c>
      <c r="E70" s="258">
        <v>1.2</v>
      </c>
      <c r="F70" s="260">
        <v>2558268</v>
      </c>
      <c r="G70" s="9"/>
      <c r="H70" s="230"/>
      <c r="I70" s="230"/>
      <c r="J70" s="230"/>
      <c r="K70" s="230"/>
    </row>
    <row r="71" spans="1:11" s="3" customFormat="1" x14ac:dyDescent="0.2">
      <c r="A71" s="244" t="s">
        <v>130</v>
      </c>
      <c r="B71" s="245">
        <v>2367160</v>
      </c>
      <c r="C71" s="258">
        <v>0.4</v>
      </c>
      <c r="D71" s="259">
        <v>946864</v>
      </c>
      <c r="E71" s="258">
        <v>2.5</v>
      </c>
      <c r="F71" s="260">
        <v>5917900</v>
      </c>
      <c r="G71" s="9"/>
      <c r="H71" s="230"/>
      <c r="I71" s="230"/>
      <c r="J71" s="230"/>
      <c r="K71" s="230"/>
    </row>
    <row r="72" spans="1:11" s="3" customFormat="1" x14ac:dyDescent="0.2">
      <c r="A72" s="244" t="s">
        <v>213</v>
      </c>
      <c r="B72" s="245">
        <v>722271</v>
      </c>
      <c r="C72" s="258">
        <v>0.2</v>
      </c>
      <c r="D72" s="259">
        <v>144454.20000000001</v>
      </c>
      <c r="E72" s="258">
        <v>1</v>
      </c>
      <c r="F72" s="260">
        <v>722271</v>
      </c>
      <c r="G72" s="9"/>
      <c r="H72" s="230"/>
      <c r="I72" s="230"/>
      <c r="J72" s="230"/>
      <c r="K72" s="230"/>
    </row>
    <row r="73" spans="1:11" s="3" customFormat="1" x14ac:dyDescent="0.2">
      <c r="A73" s="244" t="s">
        <v>118</v>
      </c>
      <c r="B73" s="245">
        <v>4430345</v>
      </c>
      <c r="C73" s="258">
        <v>0.1</v>
      </c>
      <c r="D73" s="259">
        <v>443034.5</v>
      </c>
      <c r="E73" s="245">
        <v>0.5</v>
      </c>
      <c r="F73" s="260">
        <v>2215172.5</v>
      </c>
      <c r="G73" s="9"/>
      <c r="H73" s="230"/>
      <c r="I73" s="230"/>
      <c r="J73" s="230"/>
      <c r="K73" s="230"/>
    </row>
    <row r="74" spans="1:11" s="3" customFormat="1" x14ac:dyDescent="0.2">
      <c r="A74" s="261" t="s">
        <v>103</v>
      </c>
      <c r="B74" s="262">
        <v>208169</v>
      </c>
      <c r="C74" s="262"/>
      <c r="D74" s="263"/>
      <c r="E74" s="262"/>
      <c r="F74" s="264"/>
      <c r="G74" s="9"/>
      <c r="H74" s="230"/>
      <c r="I74" s="230"/>
      <c r="J74" s="230"/>
      <c r="K74" s="230"/>
    </row>
    <row r="75" spans="1:11" s="3" customFormat="1" ht="13.5" thickBot="1" x14ac:dyDescent="0.25">
      <c r="A75" s="265" t="s">
        <v>296</v>
      </c>
      <c r="B75" s="266">
        <v>24227</v>
      </c>
      <c r="C75" s="266"/>
      <c r="D75" s="267"/>
      <c r="E75" s="266"/>
      <c r="F75" s="268"/>
      <c r="G75" s="9"/>
      <c r="H75" s="230"/>
      <c r="I75" s="230"/>
      <c r="J75" s="230"/>
      <c r="K75" s="230"/>
    </row>
    <row r="76" spans="1:11" s="3" customFormat="1" ht="13.5" thickBot="1" x14ac:dyDescent="0.25">
      <c r="A76" s="248" t="s">
        <v>86</v>
      </c>
      <c r="B76" s="249">
        <v>12197610</v>
      </c>
      <c r="C76" s="249"/>
      <c r="D76" s="269">
        <v>3338373.0700000003</v>
      </c>
      <c r="E76" s="249"/>
      <c r="F76" s="270">
        <v>15325149</v>
      </c>
      <c r="G76" s="9"/>
      <c r="H76" s="230"/>
      <c r="I76" s="230"/>
      <c r="J76" s="230"/>
      <c r="K76" s="230"/>
    </row>
    <row r="77" spans="1:11" s="3" customFormat="1" ht="13.5" thickBot="1" x14ac:dyDescent="0.25">
      <c r="A77" s="251"/>
      <c r="B77" s="252"/>
      <c r="C77" s="252"/>
      <c r="D77" s="252"/>
      <c r="E77" s="252"/>
      <c r="F77" s="253"/>
      <c r="G77" s="2"/>
      <c r="H77" s="230"/>
      <c r="I77" s="230"/>
      <c r="J77" s="230"/>
      <c r="K77" s="230"/>
    </row>
    <row r="78" spans="1:11" ht="13.5" thickBot="1" x14ac:dyDescent="0.25">
      <c r="A78" s="271" t="s">
        <v>2</v>
      </c>
      <c r="B78" s="272">
        <v>19299322</v>
      </c>
      <c r="C78" s="272"/>
      <c r="D78" s="272">
        <v>42429012.469999999</v>
      </c>
      <c r="E78" s="272"/>
      <c r="F78" s="273">
        <v>78202470.799999997</v>
      </c>
    </row>
    <row r="79" spans="1:11" ht="13.5" thickBot="1" x14ac:dyDescent="0.25">
      <c r="A79" s="274"/>
      <c r="B79" s="275"/>
      <c r="C79" s="275"/>
      <c r="D79" s="275"/>
      <c r="E79" s="275"/>
      <c r="F79" s="275"/>
    </row>
    <row r="80" spans="1:11" s="3" customFormat="1" ht="15" customHeight="1" x14ac:dyDescent="0.2">
      <c r="A80" s="344" t="s">
        <v>236</v>
      </c>
      <c r="B80" s="351" t="s">
        <v>84</v>
      </c>
      <c r="C80" s="361" t="s">
        <v>85</v>
      </c>
      <c r="D80" s="348" t="s">
        <v>86</v>
      </c>
    </row>
    <row r="81" spans="1:4" s="3" customFormat="1" ht="25.9" customHeight="1" thickBot="1" x14ac:dyDescent="0.25">
      <c r="A81" s="345"/>
      <c r="B81" s="352"/>
      <c r="C81" s="362"/>
      <c r="D81" s="349"/>
    </row>
    <row r="82" spans="1:4" s="3" customFormat="1" ht="13.15" customHeight="1" x14ac:dyDescent="0.2">
      <c r="A82" s="184" t="s">
        <v>50</v>
      </c>
      <c r="B82" s="185">
        <v>95037</v>
      </c>
      <c r="C82" s="186">
        <v>1595264</v>
      </c>
      <c r="D82" s="187">
        <v>3018353</v>
      </c>
    </row>
    <row r="83" spans="1:4" s="3" customFormat="1" x14ac:dyDescent="0.2">
      <c r="A83" s="1" t="s">
        <v>43</v>
      </c>
      <c r="B83" s="7">
        <v>55502</v>
      </c>
      <c r="C83" s="156">
        <v>478447</v>
      </c>
      <c r="D83" s="159">
        <v>815695</v>
      </c>
    </row>
    <row r="84" spans="1:4" s="3" customFormat="1" x14ac:dyDescent="0.2">
      <c r="A84" s="1" t="s">
        <v>51</v>
      </c>
      <c r="B84" s="7">
        <v>108</v>
      </c>
      <c r="C84" s="156"/>
      <c r="D84" s="159"/>
    </row>
    <row r="85" spans="1:4" s="3" customFormat="1" x14ac:dyDescent="0.2">
      <c r="A85" s="1" t="s">
        <v>40</v>
      </c>
      <c r="B85" s="7">
        <v>2134</v>
      </c>
      <c r="C85" s="156">
        <v>1510</v>
      </c>
      <c r="D85" s="159"/>
    </row>
    <row r="86" spans="1:4" s="3" customFormat="1" x14ac:dyDescent="0.2">
      <c r="A86" s="1" t="s">
        <v>46</v>
      </c>
      <c r="B86" s="7">
        <v>114831</v>
      </c>
      <c r="C86" s="156">
        <v>2166252</v>
      </c>
      <c r="D86" s="159">
        <v>2043644</v>
      </c>
    </row>
    <row r="87" spans="1:4" s="3" customFormat="1" x14ac:dyDescent="0.2">
      <c r="A87" s="1" t="s">
        <v>45</v>
      </c>
      <c r="B87" s="7">
        <v>55364</v>
      </c>
      <c r="C87" s="156">
        <v>388588</v>
      </c>
      <c r="D87" s="159">
        <v>1162847</v>
      </c>
    </row>
    <row r="88" spans="1:4" s="3" customFormat="1" x14ac:dyDescent="0.2">
      <c r="A88" s="1" t="s">
        <v>44</v>
      </c>
      <c r="B88" s="7">
        <v>39158</v>
      </c>
      <c r="C88" s="156">
        <v>186642</v>
      </c>
      <c r="D88" s="159">
        <v>860997</v>
      </c>
    </row>
    <row r="89" spans="1:4" s="3" customFormat="1" x14ac:dyDescent="0.2">
      <c r="A89" s="1" t="s">
        <v>232</v>
      </c>
      <c r="B89" s="7">
        <v>9256</v>
      </c>
      <c r="C89" s="156">
        <v>568303</v>
      </c>
      <c r="D89" s="159">
        <v>479774</v>
      </c>
    </row>
    <row r="90" spans="1:4" s="3" customFormat="1" x14ac:dyDescent="0.2">
      <c r="A90" s="1" t="s">
        <v>239</v>
      </c>
      <c r="B90" s="7">
        <v>7703</v>
      </c>
      <c r="C90" s="156">
        <v>111568</v>
      </c>
      <c r="D90" s="159">
        <v>236692</v>
      </c>
    </row>
    <row r="91" spans="1:4" s="3" customFormat="1" x14ac:dyDescent="0.2">
      <c r="A91" s="1" t="s">
        <v>47</v>
      </c>
      <c r="B91" s="7">
        <v>24598</v>
      </c>
      <c r="C91" s="156">
        <v>659033</v>
      </c>
      <c r="D91" s="159">
        <v>1169922</v>
      </c>
    </row>
    <row r="92" spans="1:4" s="3" customFormat="1" x14ac:dyDescent="0.2">
      <c r="A92" s="1" t="s">
        <v>49</v>
      </c>
      <c r="B92" s="7">
        <v>53942</v>
      </c>
      <c r="C92" s="156">
        <v>201645</v>
      </c>
      <c r="D92" s="159">
        <v>1116002</v>
      </c>
    </row>
    <row r="93" spans="1:4" s="3" customFormat="1" x14ac:dyDescent="0.2">
      <c r="A93" s="1" t="s">
        <v>38</v>
      </c>
      <c r="B93" s="7">
        <v>19835</v>
      </c>
      <c r="C93" s="156">
        <v>66974</v>
      </c>
      <c r="D93" s="159">
        <v>61797</v>
      </c>
    </row>
    <row r="94" spans="1:4" s="3" customFormat="1" x14ac:dyDescent="0.2">
      <c r="A94" s="1" t="s">
        <v>231</v>
      </c>
      <c r="B94" s="7">
        <v>5342</v>
      </c>
      <c r="C94" s="156">
        <v>81280</v>
      </c>
      <c r="D94" s="159">
        <v>734236</v>
      </c>
    </row>
    <row r="95" spans="1:4" s="3" customFormat="1" x14ac:dyDescent="0.2">
      <c r="A95" s="1" t="s">
        <v>42</v>
      </c>
      <c r="B95" s="7">
        <v>4864</v>
      </c>
      <c r="C95" s="156">
        <v>58282</v>
      </c>
      <c r="D95" s="159">
        <v>123675</v>
      </c>
    </row>
    <row r="96" spans="1:4" s="3" customFormat="1" x14ac:dyDescent="0.2">
      <c r="A96" s="1" t="s">
        <v>41</v>
      </c>
      <c r="B96" s="7">
        <v>6866</v>
      </c>
      <c r="C96" s="156">
        <v>3730</v>
      </c>
      <c r="D96" s="159">
        <v>300914</v>
      </c>
    </row>
    <row r="97" spans="1:11" s="3" customFormat="1" x14ac:dyDescent="0.2">
      <c r="A97" s="1" t="s">
        <v>39</v>
      </c>
      <c r="B97" s="7">
        <v>8789</v>
      </c>
      <c r="C97" s="156">
        <v>672</v>
      </c>
      <c r="D97" s="159">
        <v>20817</v>
      </c>
    </row>
    <row r="98" spans="1:11" s="3" customFormat="1" x14ac:dyDescent="0.2">
      <c r="A98" s="1" t="s">
        <v>48</v>
      </c>
      <c r="B98" s="7">
        <v>4548</v>
      </c>
      <c r="C98" s="156">
        <v>25645</v>
      </c>
      <c r="D98" s="159">
        <v>52245</v>
      </c>
    </row>
    <row r="99" spans="1:11" s="3" customFormat="1" ht="13.5" thickBot="1" x14ac:dyDescent="0.25">
      <c r="A99" s="26"/>
      <c r="B99" s="23"/>
      <c r="C99" s="176"/>
      <c r="D99" s="27"/>
    </row>
    <row r="100" spans="1:11" s="3" customFormat="1" ht="13.5" thickBot="1" x14ac:dyDescent="0.25">
      <c r="A100" s="189" t="s">
        <v>3</v>
      </c>
      <c r="B100" s="190">
        <v>507877</v>
      </c>
      <c r="C100" s="190">
        <v>6593835</v>
      </c>
      <c r="D100" s="190">
        <v>12197610</v>
      </c>
    </row>
    <row r="101" spans="1:11" x14ac:dyDescent="0.2">
      <c r="H101"/>
      <c r="I101"/>
      <c r="J101"/>
      <c r="K101"/>
    </row>
    <row r="102" spans="1:11" customFormat="1" ht="15" x14ac:dyDescent="0.25">
      <c r="A102" s="356" t="s">
        <v>283</v>
      </c>
      <c r="B102" s="356"/>
      <c r="C102" s="356"/>
      <c r="D102" s="356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7" t="s">
        <v>22</v>
      </c>
      <c r="B104" s="124" t="s">
        <v>120</v>
      </c>
      <c r="C104" s="124" t="s">
        <v>121</v>
      </c>
      <c r="D104" s="359" t="s">
        <v>122</v>
      </c>
    </row>
    <row r="105" spans="1:11" customFormat="1" ht="26.25" thickBot="1" x14ac:dyDescent="0.25">
      <c r="A105" s="358"/>
      <c r="B105" s="125" t="s">
        <v>123</v>
      </c>
      <c r="C105" s="125" t="s">
        <v>123</v>
      </c>
      <c r="D105" s="360"/>
    </row>
    <row r="106" spans="1:11" customFormat="1" ht="13.5" customHeight="1" x14ac:dyDescent="0.2">
      <c r="A106" s="276" t="s">
        <v>63</v>
      </c>
      <c r="B106" s="277"/>
      <c r="C106" s="277"/>
      <c r="D106" s="278"/>
    </row>
    <row r="107" spans="1:11" customFormat="1" ht="13.5" customHeight="1" x14ac:dyDescent="0.2">
      <c r="A107" s="126" t="s">
        <v>124</v>
      </c>
      <c r="B107" s="127">
        <v>150</v>
      </c>
      <c r="C107" s="127">
        <v>1236</v>
      </c>
      <c r="D107" s="128">
        <v>1386</v>
      </c>
    </row>
    <row r="108" spans="1:11" customFormat="1" x14ac:dyDescent="0.2">
      <c r="A108" s="126" t="s">
        <v>95</v>
      </c>
      <c r="B108" s="127"/>
      <c r="C108" s="127">
        <v>47</v>
      </c>
      <c r="D108" s="128">
        <v>47</v>
      </c>
    </row>
    <row r="109" spans="1:11" customFormat="1" x14ac:dyDescent="0.2">
      <c r="A109" s="126" t="s">
        <v>97</v>
      </c>
      <c r="B109" s="127"/>
      <c r="C109" s="127">
        <v>282</v>
      </c>
      <c r="D109" s="128">
        <v>282</v>
      </c>
    </row>
    <row r="110" spans="1:11" customFormat="1" x14ac:dyDescent="0.2">
      <c r="A110" s="126" t="s">
        <v>127</v>
      </c>
      <c r="B110" s="127"/>
      <c r="C110" s="127">
        <v>1157</v>
      </c>
      <c r="D110" s="128">
        <v>1157</v>
      </c>
    </row>
    <row r="111" spans="1:11" customFormat="1" x14ac:dyDescent="0.2">
      <c r="A111" s="240" t="s">
        <v>100</v>
      </c>
      <c r="B111" s="127"/>
      <c r="C111" s="127">
        <v>160</v>
      </c>
      <c r="D111" s="128">
        <v>160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10844</v>
      </c>
      <c r="C113" s="232">
        <v>165157</v>
      </c>
      <c r="D113" s="128">
        <v>176001</v>
      </c>
    </row>
    <row r="114" spans="1:11" customFormat="1" x14ac:dyDescent="0.2">
      <c r="A114" s="126" t="s">
        <v>128</v>
      </c>
      <c r="B114" s="127">
        <v>173</v>
      </c>
      <c r="C114" s="127">
        <v>930</v>
      </c>
      <c r="D114" s="128">
        <v>1103</v>
      </c>
    </row>
    <row r="115" spans="1:11" customFormat="1" x14ac:dyDescent="0.2">
      <c r="A115" s="126" t="s">
        <v>113</v>
      </c>
      <c r="B115" s="127"/>
      <c r="C115" s="127">
        <v>10282</v>
      </c>
      <c r="D115" s="128">
        <v>10282</v>
      </c>
    </row>
    <row r="116" spans="1:11" customFormat="1" x14ac:dyDescent="0.2">
      <c r="A116" s="126" t="s">
        <v>125</v>
      </c>
      <c r="B116" s="127">
        <v>2400</v>
      </c>
      <c r="C116" s="127">
        <v>48690</v>
      </c>
      <c r="D116" s="128">
        <v>51090</v>
      </c>
    </row>
    <row r="117" spans="1:11" customFormat="1" x14ac:dyDescent="0.2">
      <c r="A117" s="126" t="s">
        <v>116</v>
      </c>
      <c r="B117" s="127">
        <v>28225</v>
      </c>
      <c r="C117" s="127">
        <v>111116</v>
      </c>
      <c r="D117" s="128">
        <v>139341</v>
      </c>
    </row>
    <row r="118" spans="1:11" x14ac:dyDescent="0.2">
      <c r="A118" s="126" t="s">
        <v>112</v>
      </c>
      <c r="B118" s="127">
        <v>240</v>
      </c>
      <c r="C118" s="127">
        <v>35686</v>
      </c>
      <c r="D118" s="128">
        <v>35926</v>
      </c>
    </row>
    <row r="119" spans="1:11" x14ac:dyDescent="0.2">
      <c r="A119" s="126" t="s">
        <v>130</v>
      </c>
      <c r="B119" s="127">
        <v>109035</v>
      </c>
      <c r="C119" s="127">
        <v>1294992</v>
      </c>
      <c r="D119" s="128">
        <v>1404027</v>
      </c>
    </row>
    <row r="120" spans="1:11" x14ac:dyDescent="0.2">
      <c r="A120" s="240" t="s">
        <v>118</v>
      </c>
      <c r="B120" s="127"/>
      <c r="C120" s="127">
        <v>155</v>
      </c>
      <c r="D120" s="128">
        <v>155</v>
      </c>
    </row>
    <row r="121" spans="1:11" ht="13.5" thickBot="1" x14ac:dyDescent="0.25">
      <c r="A121" s="137" t="s">
        <v>131</v>
      </c>
      <c r="B121" s="138">
        <v>151067</v>
      </c>
      <c r="C121" s="138">
        <v>1669890</v>
      </c>
      <c r="D121" s="139">
        <v>1820957</v>
      </c>
      <c r="H121"/>
      <c r="I121"/>
      <c r="J121"/>
      <c r="K121"/>
    </row>
    <row r="122" spans="1:11" x14ac:dyDescent="0.2">
      <c r="H122"/>
      <c r="I122"/>
      <c r="J122"/>
      <c r="K122"/>
    </row>
    <row r="123" spans="1:11" customFormat="1" ht="15" x14ac:dyDescent="0.25">
      <c r="A123" s="356" t="s">
        <v>284</v>
      </c>
      <c r="B123" s="356"/>
      <c r="C123" s="356"/>
      <c r="D123" s="129"/>
    </row>
    <row r="124" spans="1:11" customFormat="1" ht="13.5" thickBot="1" x14ac:dyDescent="0.25">
      <c r="A124" s="123"/>
      <c r="B124" s="123"/>
      <c r="C124" s="130"/>
      <c r="D124" s="130"/>
      <c r="E124" s="130"/>
    </row>
    <row r="125" spans="1:11" customFormat="1" ht="13.5" thickBot="1" x14ac:dyDescent="0.25">
      <c r="A125" s="131" t="s">
        <v>22</v>
      </c>
      <c r="B125" s="132" t="s">
        <v>133</v>
      </c>
      <c r="C125" s="133"/>
    </row>
    <row r="126" spans="1:11" customFormat="1" x14ac:dyDescent="0.2">
      <c r="A126" s="279" t="s">
        <v>63</v>
      </c>
      <c r="B126" s="278"/>
      <c r="C126" s="130"/>
    </row>
    <row r="127" spans="1:11" customFormat="1" x14ac:dyDescent="0.2">
      <c r="A127" s="240" t="s">
        <v>96</v>
      </c>
      <c r="B127" s="128"/>
      <c r="C127" s="130"/>
    </row>
    <row r="128" spans="1:11" customFormat="1" x14ac:dyDescent="0.2">
      <c r="A128" s="126" t="s">
        <v>124</v>
      </c>
      <c r="B128" s="128">
        <v>1009</v>
      </c>
      <c r="C128" s="130"/>
    </row>
    <row r="129" spans="1:11" customFormat="1" x14ac:dyDescent="0.2">
      <c r="A129" s="126" t="s">
        <v>95</v>
      </c>
      <c r="B129" s="128"/>
      <c r="C129" s="130"/>
    </row>
    <row r="130" spans="1:11" customFormat="1" ht="17.25" customHeight="1" x14ac:dyDescent="0.2">
      <c r="A130" s="126" t="s">
        <v>97</v>
      </c>
      <c r="B130" s="128">
        <v>14</v>
      </c>
      <c r="C130" s="130"/>
    </row>
    <row r="131" spans="1:11" customFormat="1" x14ac:dyDescent="0.2">
      <c r="A131" s="126" t="s">
        <v>127</v>
      </c>
      <c r="B131" s="128">
        <v>768</v>
      </c>
      <c r="C131" s="130"/>
    </row>
    <row r="132" spans="1:11" customFormat="1" ht="12.75" customHeight="1" x14ac:dyDescent="0.2">
      <c r="A132" s="126" t="s">
        <v>100</v>
      </c>
      <c r="B132" s="128">
        <v>126</v>
      </c>
      <c r="C132" s="130"/>
    </row>
    <row r="133" spans="1:11" customFormat="1" x14ac:dyDescent="0.2">
      <c r="A133" s="279" t="s">
        <v>297</v>
      </c>
      <c r="B133" s="278"/>
      <c r="C133" s="130"/>
    </row>
    <row r="134" spans="1:11" customFormat="1" x14ac:dyDescent="0.2">
      <c r="A134" s="126" t="s">
        <v>126</v>
      </c>
      <c r="B134" s="128">
        <v>81305</v>
      </c>
      <c r="C134" s="130"/>
    </row>
    <row r="135" spans="1:11" customFormat="1" x14ac:dyDescent="0.2">
      <c r="A135" s="126" t="s">
        <v>128</v>
      </c>
      <c r="B135" s="128">
        <v>345</v>
      </c>
      <c r="C135" s="130"/>
    </row>
    <row r="136" spans="1:11" customFormat="1" x14ac:dyDescent="0.2">
      <c r="A136" s="126" t="s">
        <v>125</v>
      </c>
      <c r="B136" s="128">
        <v>138289</v>
      </c>
      <c r="C136" s="130"/>
      <c r="H136" s="15"/>
      <c r="I136" s="15"/>
      <c r="J136" s="15"/>
      <c r="K136" s="15"/>
    </row>
    <row r="137" spans="1:11" s="15" customFormat="1" ht="12.75" customHeight="1" x14ac:dyDescent="0.2">
      <c r="A137" s="126" t="s">
        <v>116</v>
      </c>
      <c r="B137" s="128">
        <v>37533</v>
      </c>
      <c r="C137" s="136"/>
      <c r="H137" s="28"/>
      <c r="I137" s="28"/>
      <c r="J137" s="28"/>
      <c r="K137" s="28"/>
    </row>
    <row r="138" spans="1:11" x14ac:dyDescent="0.2">
      <c r="A138" s="126" t="s">
        <v>112</v>
      </c>
      <c r="B138" s="128">
        <v>46286</v>
      </c>
    </row>
    <row r="139" spans="1:11" x14ac:dyDescent="0.2">
      <c r="A139" s="126" t="s">
        <v>130</v>
      </c>
      <c r="B139" s="128">
        <v>1000948</v>
      </c>
    </row>
    <row r="140" spans="1:11" ht="13.5" thickBot="1" x14ac:dyDescent="0.25">
      <c r="A140" s="137" t="s">
        <v>135</v>
      </c>
      <c r="B140" s="160">
        <v>1306623</v>
      </c>
    </row>
    <row r="141" spans="1:11" x14ac:dyDescent="0.2">
      <c r="A141" s="196"/>
    </row>
    <row r="142" spans="1:11" x14ac:dyDescent="0.2">
      <c r="H142"/>
      <c r="I142"/>
      <c r="J142"/>
      <c r="K142"/>
    </row>
    <row r="143" spans="1:11" customFormat="1" ht="15" x14ac:dyDescent="0.25">
      <c r="A143" s="356" t="s">
        <v>137</v>
      </c>
      <c r="B143" s="356"/>
      <c r="C143" s="356"/>
      <c r="D143" s="356"/>
      <c r="E143" s="130"/>
    </row>
    <row r="144" spans="1:11" customFormat="1" ht="15" x14ac:dyDescent="0.25">
      <c r="A144" s="356" t="s">
        <v>285</v>
      </c>
      <c r="B144" s="356"/>
      <c r="C144" s="356"/>
      <c r="D144" s="356"/>
      <c r="E144" s="130"/>
    </row>
    <row r="145" spans="1:5" customFormat="1" ht="13.5" thickBot="1" x14ac:dyDescent="0.25">
      <c r="A145" s="123"/>
      <c r="B145" s="123"/>
      <c r="C145" s="123"/>
      <c r="D145" s="130"/>
      <c r="E145" s="130"/>
    </row>
    <row r="146" spans="1:5" customFormat="1" ht="13.5" thickBot="1" x14ac:dyDescent="0.25">
      <c r="A146" s="131" t="s">
        <v>138</v>
      </c>
      <c r="B146" s="142" t="s">
        <v>133</v>
      </c>
      <c r="C146" s="132" t="s">
        <v>150</v>
      </c>
      <c r="D146" s="130"/>
    </row>
    <row r="147" spans="1:5" customFormat="1" x14ac:dyDescent="0.2">
      <c r="A147" s="143" t="s">
        <v>205</v>
      </c>
      <c r="B147" s="144">
        <v>64</v>
      </c>
      <c r="C147" s="145">
        <v>1744486</v>
      </c>
      <c r="D147" s="130"/>
    </row>
    <row r="148" spans="1:5" customFormat="1" x14ac:dyDescent="0.2">
      <c r="A148" s="240" t="s">
        <v>279</v>
      </c>
      <c r="B148" s="146">
        <v>70</v>
      </c>
      <c r="C148" s="147">
        <v>771644</v>
      </c>
      <c r="D148" s="130"/>
    </row>
    <row r="149" spans="1:5" customFormat="1" x14ac:dyDescent="0.2">
      <c r="A149" s="126" t="s">
        <v>201</v>
      </c>
      <c r="B149" s="148">
        <v>644</v>
      </c>
      <c r="C149" s="147">
        <v>1732937</v>
      </c>
      <c r="D149" s="130"/>
    </row>
    <row r="150" spans="1:5" customFormat="1" x14ac:dyDescent="0.2">
      <c r="A150" s="126" t="s">
        <v>206</v>
      </c>
      <c r="B150" s="148">
        <v>151</v>
      </c>
      <c r="C150" s="147">
        <v>896679</v>
      </c>
      <c r="D150" s="130"/>
    </row>
    <row r="151" spans="1:5" customFormat="1" x14ac:dyDescent="0.2">
      <c r="A151" s="240" t="s">
        <v>280</v>
      </c>
      <c r="B151" s="146">
        <v>675</v>
      </c>
      <c r="C151" s="147">
        <v>2449988</v>
      </c>
      <c r="D151" s="130"/>
    </row>
    <row r="152" spans="1:5" customFormat="1" x14ac:dyDescent="0.2">
      <c r="A152" s="126" t="s">
        <v>219</v>
      </c>
      <c r="B152" s="146">
        <v>26951</v>
      </c>
      <c r="C152" s="147">
        <v>29098095</v>
      </c>
      <c r="D152" s="130"/>
    </row>
    <row r="153" spans="1:5" customFormat="1" x14ac:dyDescent="0.2">
      <c r="A153" s="149" t="s">
        <v>202</v>
      </c>
      <c r="B153" s="146">
        <v>2383</v>
      </c>
      <c r="C153" s="147">
        <v>6418169</v>
      </c>
      <c r="D153" s="130"/>
    </row>
    <row r="154" spans="1:5" customFormat="1" x14ac:dyDescent="0.2">
      <c r="A154" s="149" t="s">
        <v>203</v>
      </c>
      <c r="B154" s="146">
        <v>653</v>
      </c>
      <c r="C154" s="147">
        <v>460944</v>
      </c>
      <c r="D154" s="130"/>
    </row>
    <row r="155" spans="1:5" customFormat="1" x14ac:dyDescent="0.2">
      <c r="A155" s="149" t="s">
        <v>208</v>
      </c>
      <c r="B155" s="146">
        <v>84</v>
      </c>
      <c r="C155" s="147">
        <v>62836</v>
      </c>
      <c r="D155" s="130"/>
    </row>
    <row r="156" spans="1:5" customFormat="1" x14ac:dyDescent="0.2">
      <c r="A156" s="149" t="s">
        <v>273</v>
      </c>
      <c r="B156" s="146">
        <v>687</v>
      </c>
      <c r="C156" s="147">
        <v>228942</v>
      </c>
      <c r="D156" s="130"/>
    </row>
    <row r="157" spans="1:5" customFormat="1" ht="13.5" thickBot="1" x14ac:dyDescent="0.25">
      <c r="A157" s="134"/>
      <c r="B157" s="107"/>
      <c r="C157" s="108"/>
      <c r="D157" s="130"/>
    </row>
    <row r="158" spans="1:5" customFormat="1" ht="13.5" thickBot="1" x14ac:dyDescent="0.25">
      <c r="A158" s="150" t="s">
        <v>16</v>
      </c>
      <c r="B158" s="120">
        <v>32362</v>
      </c>
      <c r="C158" s="121">
        <v>43864720</v>
      </c>
      <c r="D158" s="130"/>
    </row>
    <row r="159" spans="1:5" customFormat="1" ht="13.5" thickBot="1" x14ac:dyDescent="0.25">
      <c r="C159" s="130"/>
      <c r="D159" s="130"/>
    </row>
    <row r="160" spans="1:5" customFormat="1" x14ac:dyDescent="0.2">
      <c r="A160" s="344" t="s">
        <v>236</v>
      </c>
      <c r="B160" s="351" t="s">
        <v>133</v>
      </c>
      <c r="C160" s="348" t="s">
        <v>150</v>
      </c>
      <c r="E160" s="130"/>
    </row>
    <row r="161" spans="1:3" customFormat="1" ht="13.5" thickBot="1" x14ac:dyDescent="0.25">
      <c r="A161" s="345"/>
      <c r="B161" s="352" t="s">
        <v>133</v>
      </c>
      <c r="C161" s="349" t="s">
        <v>150</v>
      </c>
    </row>
    <row r="162" spans="1:3" customFormat="1" x14ac:dyDescent="0.2">
      <c r="A162" s="4" t="s">
        <v>14</v>
      </c>
      <c r="B162" s="5">
        <v>7484</v>
      </c>
      <c r="C162" s="6">
        <v>7038741</v>
      </c>
    </row>
    <row r="163" spans="1:3" customFormat="1" x14ac:dyDescent="0.2">
      <c r="A163" s="1" t="s">
        <v>8</v>
      </c>
      <c r="B163" s="7">
        <v>1421</v>
      </c>
      <c r="C163" s="8">
        <v>4464598</v>
      </c>
    </row>
    <row r="164" spans="1:3" customFormat="1" x14ac:dyDescent="0.2">
      <c r="A164" s="1" t="s">
        <v>15</v>
      </c>
      <c r="B164" s="7">
        <v>105</v>
      </c>
      <c r="C164" s="8">
        <v>380503</v>
      </c>
    </row>
    <row r="165" spans="1:3" customFormat="1" x14ac:dyDescent="0.2">
      <c r="A165" s="1" t="s">
        <v>5</v>
      </c>
      <c r="B165" s="7">
        <v>109</v>
      </c>
      <c r="C165" s="8">
        <v>472912</v>
      </c>
    </row>
    <row r="166" spans="1:3" customFormat="1" x14ac:dyDescent="0.2">
      <c r="A166" s="1" t="s">
        <v>11</v>
      </c>
      <c r="B166" s="7">
        <v>5884</v>
      </c>
      <c r="C166" s="8">
        <v>7054106</v>
      </c>
    </row>
    <row r="167" spans="1:3" customFormat="1" x14ac:dyDescent="0.2">
      <c r="A167" s="1" t="s">
        <v>10</v>
      </c>
      <c r="B167" s="7">
        <v>5592</v>
      </c>
      <c r="C167" s="8">
        <v>8394510</v>
      </c>
    </row>
    <row r="168" spans="1:3" customFormat="1" x14ac:dyDescent="0.2">
      <c r="A168" s="1" t="s">
        <v>9</v>
      </c>
      <c r="B168" s="7">
        <v>1405</v>
      </c>
      <c r="C168" s="8">
        <v>2962787</v>
      </c>
    </row>
    <row r="169" spans="1:3" customFormat="1" x14ac:dyDescent="0.2">
      <c r="A169" s="1" t="s">
        <v>17</v>
      </c>
      <c r="B169" s="7">
        <v>781</v>
      </c>
      <c r="C169" s="8">
        <v>603150</v>
      </c>
    </row>
    <row r="170" spans="1:3" customFormat="1" x14ac:dyDescent="0.2">
      <c r="A170" s="1" t="s">
        <v>18</v>
      </c>
      <c r="B170" s="7">
        <v>247</v>
      </c>
      <c r="C170" s="8">
        <v>944023</v>
      </c>
    </row>
    <row r="171" spans="1:3" customFormat="1" x14ac:dyDescent="0.2">
      <c r="A171" s="1" t="s">
        <v>12</v>
      </c>
      <c r="B171" s="7">
        <v>1026</v>
      </c>
      <c r="C171" s="152">
        <v>1915180</v>
      </c>
    </row>
    <row r="172" spans="1:3" customFormat="1" x14ac:dyDescent="0.2">
      <c r="A172" s="1" t="s">
        <v>13</v>
      </c>
      <c r="B172" s="7">
        <v>3846</v>
      </c>
      <c r="C172" s="152">
        <v>3582525</v>
      </c>
    </row>
    <row r="173" spans="1:3" customFormat="1" x14ac:dyDescent="0.2">
      <c r="A173" s="1" t="s">
        <v>4</v>
      </c>
      <c r="B173" s="7">
        <v>651</v>
      </c>
      <c r="C173" s="152">
        <v>2870269</v>
      </c>
    </row>
    <row r="174" spans="1:3" customFormat="1" x14ac:dyDescent="0.2">
      <c r="A174" s="1" t="s">
        <v>19</v>
      </c>
      <c r="B174" s="7">
        <v>2067</v>
      </c>
      <c r="C174" s="152">
        <v>377900</v>
      </c>
    </row>
    <row r="175" spans="1:3" customFormat="1" x14ac:dyDescent="0.2">
      <c r="A175" s="1" t="s">
        <v>7</v>
      </c>
      <c r="B175" s="7">
        <v>227</v>
      </c>
      <c r="C175" s="152">
        <v>502791</v>
      </c>
    </row>
    <row r="176" spans="1:3" customFormat="1" x14ac:dyDescent="0.2">
      <c r="A176" s="1" t="s">
        <v>6</v>
      </c>
      <c r="B176" s="7">
        <v>180</v>
      </c>
      <c r="C176" s="152">
        <v>547954</v>
      </c>
    </row>
    <row r="177" spans="1:11" customFormat="1" x14ac:dyDescent="0.2">
      <c r="A177" s="1" t="s">
        <v>20</v>
      </c>
      <c r="B177" s="7">
        <v>108</v>
      </c>
      <c r="C177" s="152">
        <v>1011282</v>
      </c>
    </row>
    <row r="178" spans="1:11" customFormat="1" x14ac:dyDescent="0.2">
      <c r="A178" s="1" t="s">
        <v>21</v>
      </c>
      <c r="B178" s="7">
        <v>1229</v>
      </c>
      <c r="C178" s="8">
        <v>741489</v>
      </c>
    </row>
    <row r="179" spans="1:11" customFormat="1" ht="13.5" thickBot="1" x14ac:dyDescent="0.25">
      <c r="A179" s="10"/>
      <c r="B179" s="11"/>
      <c r="C179" s="12"/>
    </row>
    <row r="180" spans="1:11" customFormat="1" ht="13.5" thickBot="1" x14ac:dyDescent="0.25">
      <c r="A180" s="13" t="s">
        <v>3</v>
      </c>
      <c r="B180" s="14">
        <v>32362</v>
      </c>
      <c r="C180" s="16">
        <v>43864720</v>
      </c>
      <c r="H180" s="28"/>
      <c r="I180" s="28"/>
      <c r="J180" s="28"/>
      <c r="K180" s="28"/>
    </row>
  </sheetData>
  <mergeCells count="25">
    <mergeCell ref="A123:C123"/>
    <mergeCell ref="A143:D143"/>
    <mergeCell ref="A144:D144"/>
    <mergeCell ref="A160:A161"/>
    <mergeCell ref="B160:B161"/>
    <mergeCell ref="C160:C161"/>
    <mergeCell ref="A104:A105"/>
    <mergeCell ref="D104:D105"/>
    <mergeCell ref="A40:A41"/>
    <mergeCell ref="B40:B41"/>
    <mergeCell ref="C40:C41"/>
    <mergeCell ref="D40:D41"/>
    <mergeCell ref="A80:A81"/>
    <mergeCell ref="B80:B81"/>
    <mergeCell ref="C80:C81"/>
    <mergeCell ref="D80:D81"/>
    <mergeCell ref="A102:D102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5" orientation="portrait" horizontalDpi="300" verticalDpi="300" r:id="rId1"/>
  <headerFooter alignWithMargins="0">
    <oddFooter>&amp;A</oddFooter>
  </headerFooter>
  <rowBreaks count="2" manualBreakCount="2">
    <brk id="101" max="5" man="1"/>
    <brk id="14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81"/>
  <sheetViews>
    <sheetView view="pageBreakPreview" zoomScale="75" zoomScaleNormal="75" zoomScaleSheetLayoutView="75" workbookViewId="0">
      <selection activeCell="D178" sqref="D178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3" t="s">
        <v>286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825373</v>
      </c>
      <c r="C9" s="107">
        <v>713139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20257869.377093319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254161</v>
      </c>
    </row>
    <row r="18" spans="1:2" x14ac:dyDescent="0.2">
      <c r="A18" s="233" t="s">
        <v>43</v>
      </c>
      <c r="B18" s="236">
        <v>50947</v>
      </c>
    </row>
    <row r="19" spans="1:2" x14ac:dyDescent="0.2">
      <c r="A19" s="233" t="s">
        <v>51</v>
      </c>
      <c r="B19" s="236">
        <v>16346</v>
      </c>
    </row>
    <row r="20" spans="1:2" x14ac:dyDescent="0.2">
      <c r="A20" s="233" t="s">
        <v>40</v>
      </c>
      <c r="B20" s="236">
        <v>6368</v>
      </c>
    </row>
    <row r="21" spans="1:2" x14ac:dyDescent="0.2">
      <c r="A21" s="233" t="s">
        <v>46</v>
      </c>
      <c r="B21" s="236">
        <v>104677</v>
      </c>
    </row>
    <row r="22" spans="1:2" x14ac:dyDescent="0.2">
      <c r="A22" s="233" t="s">
        <v>45</v>
      </c>
      <c r="B22" s="236">
        <v>96111</v>
      </c>
    </row>
    <row r="23" spans="1:2" x14ac:dyDescent="0.2">
      <c r="A23" s="233" t="s">
        <v>44</v>
      </c>
      <c r="B23" s="236">
        <v>47837</v>
      </c>
    </row>
    <row r="24" spans="1:2" x14ac:dyDescent="0.2">
      <c r="A24" s="233" t="s">
        <v>232</v>
      </c>
      <c r="B24" s="236">
        <v>18649</v>
      </c>
    </row>
    <row r="25" spans="1:2" x14ac:dyDescent="0.2">
      <c r="A25" s="233" t="s">
        <v>240</v>
      </c>
      <c r="B25" s="236">
        <v>21218</v>
      </c>
    </row>
    <row r="26" spans="1:2" x14ac:dyDescent="0.2">
      <c r="A26" s="233" t="s">
        <v>233</v>
      </c>
      <c r="B26" s="237">
        <v>44565</v>
      </c>
    </row>
    <row r="27" spans="1:2" x14ac:dyDescent="0.2">
      <c r="A27" s="233" t="s">
        <v>49</v>
      </c>
      <c r="B27" s="236">
        <v>42813</v>
      </c>
    </row>
    <row r="28" spans="1:2" x14ac:dyDescent="0.2">
      <c r="A28" s="233" t="s">
        <v>234</v>
      </c>
      <c r="B28" s="236">
        <v>45946</v>
      </c>
    </row>
    <row r="29" spans="1:2" x14ac:dyDescent="0.2">
      <c r="A29" s="233" t="s">
        <v>231</v>
      </c>
      <c r="B29" s="236">
        <v>11766</v>
      </c>
    </row>
    <row r="30" spans="1:2" x14ac:dyDescent="0.2">
      <c r="A30" s="233" t="s">
        <v>42</v>
      </c>
      <c r="B30" s="236">
        <v>8586</v>
      </c>
    </row>
    <row r="31" spans="1:2" x14ac:dyDescent="0.2">
      <c r="A31" s="234" t="s">
        <v>41</v>
      </c>
      <c r="B31" s="236">
        <v>36466</v>
      </c>
    </row>
    <row r="32" spans="1:2" x14ac:dyDescent="0.2">
      <c r="A32" s="233" t="s">
        <v>39</v>
      </c>
      <c r="B32" s="237">
        <v>7054</v>
      </c>
    </row>
    <row r="33" spans="1:11" x14ac:dyDescent="0.2">
      <c r="A33" s="233" t="s">
        <v>48</v>
      </c>
      <c r="B33" s="236">
        <v>9943</v>
      </c>
    </row>
    <row r="34" spans="1:11" ht="13.5" thickBot="1" x14ac:dyDescent="0.25">
      <c r="A34" s="280" t="s">
        <v>298</v>
      </c>
      <c r="B34" s="281">
        <v>1920</v>
      </c>
    </row>
    <row r="35" spans="1:11" ht="13.5" thickBot="1" x14ac:dyDescent="0.25">
      <c r="A35" s="238" t="s">
        <v>3</v>
      </c>
      <c r="B35" s="239">
        <v>825373</v>
      </c>
    </row>
    <row r="38" spans="1:11" s="46" customFormat="1" ht="15" customHeight="1" x14ac:dyDescent="0.2">
      <c r="A38" s="350" t="s">
        <v>287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291</v>
      </c>
      <c r="D40" s="351" t="s">
        <v>299</v>
      </c>
      <c r="E40" s="348" t="s">
        <v>293</v>
      </c>
      <c r="F40" s="348" t="s">
        <v>300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49"/>
      <c r="F41" s="349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673</v>
      </c>
      <c r="C43" s="245">
        <v>60</v>
      </c>
      <c r="D43" s="245">
        <v>40380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4800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7672</v>
      </c>
      <c r="C45" s="245">
        <v>48</v>
      </c>
      <c r="D45" s="245">
        <v>368256</v>
      </c>
      <c r="E45" s="245">
        <v>46</v>
      </c>
      <c r="F45" s="246">
        <v>352912</v>
      </c>
      <c r="G45" s="9"/>
      <c r="H45" s="230"/>
      <c r="I45" s="230"/>
      <c r="J45" s="230"/>
      <c r="K45" s="230"/>
    </row>
    <row r="46" spans="1:11" s="3" customFormat="1" x14ac:dyDescent="0.2">
      <c r="A46" s="244" t="s">
        <v>295</v>
      </c>
      <c r="B46" s="245">
        <v>66</v>
      </c>
      <c r="C46" s="245"/>
      <c r="D46" s="245"/>
      <c r="E46" s="245"/>
      <c r="F46" s="246"/>
      <c r="G46" s="9"/>
      <c r="H46" s="230"/>
      <c r="I46" s="230"/>
      <c r="J46" s="230"/>
      <c r="K46" s="230"/>
    </row>
    <row r="47" spans="1:11" s="3" customFormat="1" x14ac:dyDescent="0.2">
      <c r="A47" s="244" t="s">
        <v>124</v>
      </c>
      <c r="B47" s="245">
        <v>177124</v>
      </c>
      <c r="C47" s="245">
        <v>86</v>
      </c>
      <c r="D47" s="245">
        <v>15232664</v>
      </c>
      <c r="E47" s="245">
        <v>176</v>
      </c>
      <c r="F47" s="246">
        <v>31173824</v>
      </c>
      <c r="G47" s="9"/>
      <c r="H47" s="230"/>
      <c r="I47" s="230"/>
      <c r="J47" s="230"/>
      <c r="K47" s="230"/>
    </row>
    <row r="48" spans="1:11" s="3" customFormat="1" x14ac:dyDescent="0.2">
      <c r="A48" s="244" t="s">
        <v>95</v>
      </c>
      <c r="B48" s="245">
        <v>53595</v>
      </c>
      <c r="C48" s="245">
        <v>22</v>
      </c>
      <c r="D48" s="245">
        <v>1179090</v>
      </c>
      <c r="E48" s="245">
        <v>63</v>
      </c>
      <c r="F48" s="246">
        <v>3376485</v>
      </c>
      <c r="G48" s="9"/>
      <c r="H48" s="230"/>
      <c r="I48" s="230"/>
      <c r="J48" s="230"/>
      <c r="K48" s="230"/>
    </row>
    <row r="49" spans="1:11" s="3" customFormat="1" x14ac:dyDescent="0.2">
      <c r="A49" s="244" t="s">
        <v>97</v>
      </c>
      <c r="B49" s="245">
        <v>22651</v>
      </c>
      <c r="C49" s="245">
        <v>51</v>
      </c>
      <c r="D49" s="247">
        <v>1155201</v>
      </c>
      <c r="E49" s="245">
        <v>102</v>
      </c>
      <c r="F49" s="246">
        <v>2310402</v>
      </c>
      <c r="G49" s="9"/>
      <c r="H49" s="230"/>
      <c r="I49" s="230"/>
      <c r="J49" s="230"/>
      <c r="K49" s="230"/>
    </row>
    <row r="50" spans="1:11" s="3" customFormat="1" x14ac:dyDescent="0.2">
      <c r="A50" s="244" t="s">
        <v>127</v>
      </c>
      <c r="B50" s="245">
        <v>310280</v>
      </c>
      <c r="C50" s="245">
        <v>52</v>
      </c>
      <c r="D50" s="245">
        <v>16134560</v>
      </c>
      <c r="E50" s="245">
        <v>53</v>
      </c>
      <c r="F50" s="246">
        <v>16444840</v>
      </c>
      <c r="G50" s="9"/>
      <c r="H50" s="230"/>
      <c r="I50" s="230"/>
      <c r="J50" s="230"/>
      <c r="K50" s="230"/>
    </row>
    <row r="51" spans="1:11" s="3" customFormat="1" x14ac:dyDescent="0.2">
      <c r="A51" s="244" t="s">
        <v>211</v>
      </c>
      <c r="B51" s="245">
        <v>82</v>
      </c>
      <c r="C51" s="245"/>
      <c r="D51" s="245"/>
      <c r="E51" s="245"/>
      <c r="F51" s="246"/>
      <c r="G51" s="9"/>
      <c r="H51" s="230"/>
      <c r="I51" s="230"/>
      <c r="J51" s="230"/>
      <c r="K51" s="230"/>
    </row>
    <row r="52" spans="1:11" s="3" customFormat="1" x14ac:dyDescent="0.2">
      <c r="A52" s="244" t="s">
        <v>100</v>
      </c>
      <c r="B52" s="245">
        <v>14425</v>
      </c>
      <c r="C52" s="245">
        <v>36</v>
      </c>
      <c r="D52" s="245">
        <v>519300</v>
      </c>
      <c r="E52" s="245">
        <v>19</v>
      </c>
      <c r="F52" s="246">
        <v>274075</v>
      </c>
      <c r="G52" s="9"/>
      <c r="H52" s="230"/>
      <c r="I52" s="230"/>
      <c r="J52" s="230"/>
      <c r="K52" s="230"/>
    </row>
    <row r="53" spans="1:11" s="3" customFormat="1" ht="13.5" thickBot="1" x14ac:dyDescent="0.25">
      <c r="A53" s="244" t="s">
        <v>98</v>
      </c>
      <c r="B53" s="245">
        <v>1696</v>
      </c>
      <c r="C53" s="245"/>
      <c r="D53" s="247"/>
      <c r="E53" s="245"/>
      <c r="F53" s="246"/>
      <c r="G53" s="9"/>
      <c r="H53" s="230"/>
      <c r="I53" s="230"/>
      <c r="J53" s="230"/>
      <c r="K53" s="230"/>
    </row>
    <row r="54" spans="1:11" s="3" customFormat="1" ht="13.5" thickBot="1" x14ac:dyDescent="0.25">
      <c r="A54" s="248" t="s">
        <v>84</v>
      </c>
      <c r="B54" s="249">
        <v>593064</v>
      </c>
      <c r="C54" s="249"/>
      <c r="D54" s="249">
        <v>34629451</v>
      </c>
      <c r="E54" s="249"/>
      <c r="F54" s="250">
        <v>53932538</v>
      </c>
      <c r="G54" s="9"/>
      <c r="H54" s="230"/>
      <c r="I54" s="230"/>
      <c r="J54" s="230"/>
      <c r="K54" s="230"/>
    </row>
    <row r="55" spans="1:11" s="3" customFormat="1" ht="13.5" thickBot="1" x14ac:dyDescent="0.25">
      <c r="A55" s="251"/>
      <c r="B55" s="252"/>
      <c r="C55" s="252"/>
      <c r="D55" s="252"/>
      <c r="E55" s="252"/>
      <c r="F55" s="253"/>
      <c r="G55" s="9"/>
      <c r="H55" s="230"/>
      <c r="I55" s="230"/>
      <c r="J55" s="230"/>
      <c r="K55" s="230"/>
    </row>
    <row r="56" spans="1:11" s="3" customFormat="1" x14ac:dyDescent="0.2">
      <c r="A56" s="254" t="s">
        <v>104</v>
      </c>
      <c r="B56" s="255"/>
      <c r="C56" s="255"/>
      <c r="D56" s="255"/>
      <c r="E56" s="255"/>
      <c r="F56" s="256"/>
      <c r="G56" s="9"/>
      <c r="H56" s="230"/>
      <c r="I56" s="230"/>
      <c r="J56" s="230"/>
      <c r="K56" s="230"/>
    </row>
    <row r="57" spans="1:11" s="3" customFormat="1" x14ac:dyDescent="0.2">
      <c r="A57" s="244" t="s">
        <v>126</v>
      </c>
      <c r="B57" s="245">
        <v>5880672</v>
      </c>
      <c r="C57" s="245">
        <v>1.1000000000000001</v>
      </c>
      <c r="D57" s="245">
        <v>6468739.2000000002</v>
      </c>
      <c r="E57" s="245">
        <v>2.5</v>
      </c>
      <c r="F57" s="246">
        <v>14701680</v>
      </c>
      <c r="G57" s="9"/>
      <c r="H57" s="230"/>
      <c r="I57" s="230"/>
      <c r="J57" s="230"/>
      <c r="K57" s="230"/>
    </row>
    <row r="58" spans="1:11" s="3" customFormat="1" x14ac:dyDescent="0.2">
      <c r="A58" s="244" t="s">
        <v>128</v>
      </c>
      <c r="B58" s="245">
        <v>783235</v>
      </c>
      <c r="C58" s="245">
        <v>2</v>
      </c>
      <c r="D58" s="245">
        <v>1566470</v>
      </c>
      <c r="E58" s="245">
        <v>4.8</v>
      </c>
      <c r="F58" s="246">
        <v>3759528</v>
      </c>
      <c r="G58" s="9"/>
      <c r="H58" s="230"/>
      <c r="I58" s="230"/>
      <c r="J58" s="230"/>
      <c r="K58" s="230"/>
    </row>
    <row r="59" spans="1:11" s="3" customFormat="1" ht="13.5" thickBot="1" x14ac:dyDescent="0.25">
      <c r="A59" s="244" t="s">
        <v>107</v>
      </c>
      <c r="B59" s="245">
        <v>243578</v>
      </c>
      <c r="C59" s="245">
        <v>6</v>
      </c>
      <c r="D59" s="245">
        <v>1461468</v>
      </c>
      <c r="E59" s="245"/>
      <c r="F59" s="246"/>
      <c r="G59" s="9"/>
      <c r="H59" s="230"/>
      <c r="I59" s="230"/>
      <c r="J59" s="230"/>
      <c r="K59" s="230"/>
    </row>
    <row r="60" spans="1:11" s="3" customFormat="1" ht="13.5" thickBot="1" x14ac:dyDescent="0.25">
      <c r="A60" s="248" t="s">
        <v>85</v>
      </c>
      <c r="B60" s="249">
        <v>6907485</v>
      </c>
      <c r="C60" s="249"/>
      <c r="D60" s="249">
        <v>9496677.1999999993</v>
      </c>
      <c r="E60" s="249"/>
      <c r="F60" s="250">
        <v>18461208</v>
      </c>
      <c r="G60" s="9"/>
      <c r="H60" s="230"/>
      <c r="I60" s="230"/>
      <c r="J60" s="230"/>
      <c r="K60" s="230"/>
    </row>
    <row r="61" spans="1:11" s="3" customFormat="1" ht="13.5" thickBot="1" x14ac:dyDescent="0.25">
      <c r="A61" s="257"/>
      <c r="B61" s="252"/>
      <c r="C61" s="252"/>
      <c r="D61" s="252"/>
      <c r="E61" s="252"/>
      <c r="F61" s="253"/>
      <c r="G61" s="9"/>
      <c r="H61" s="230"/>
      <c r="I61" s="230"/>
      <c r="J61" s="230"/>
      <c r="K61" s="230"/>
    </row>
    <row r="62" spans="1:11" s="3" customFormat="1" x14ac:dyDescent="0.2">
      <c r="A62" s="254" t="s">
        <v>109</v>
      </c>
      <c r="B62" s="255"/>
      <c r="C62" s="255"/>
      <c r="D62" s="255"/>
      <c r="E62" s="255"/>
      <c r="F62" s="256"/>
      <c r="G62" s="9"/>
      <c r="H62" s="230"/>
      <c r="I62" s="230"/>
      <c r="J62" s="230"/>
      <c r="K62" s="230"/>
    </row>
    <row r="63" spans="1:11" s="3" customFormat="1" x14ac:dyDescent="0.2">
      <c r="A63" s="244" t="s">
        <v>113</v>
      </c>
      <c r="B63" s="245">
        <v>243624</v>
      </c>
      <c r="C63" s="258">
        <v>1</v>
      </c>
      <c r="D63" s="259">
        <v>243624</v>
      </c>
      <c r="E63" s="258">
        <v>8</v>
      </c>
      <c r="F63" s="260">
        <v>1948992</v>
      </c>
      <c r="G63" s="9"/>
      <c r="H63" s="230"/>
      <c r="I63" s="230"/>
      <c r="J63" s="230"/>
      <c r="K63" s="230"/>
    </row>
    <row r="64" spans="1:11" s="3" customFormat="1" x14ac:dyDescent="0.2">
      <c r="A64" s="244" t="s">
        <v>212</v>
      </c>
      <c r="B64" s="245">
        <v>11035</v>
      </c>
      <c r="C64" s="258">
        <v>0.2</v>
      </c>
      <c r="D64" s="259">
        <v>2207</v>
      </c>
      <c r="E64" s="258"/>
      <c r="F64" s="260"/>
      <c r="G64" s="9"/>
      <c r="H64" s="230"/>
      <c r="I64" s="230"/>
      <c r="J64" s="230"/>
      <c r="K64" s="230"/>
    </row>
    <row r="65" spans="1:11" s="3" customFormat="1" x14ac:dyDescent="0.2">
      <c r="A65" s="244" t="s">
        <v>157</v>
      </c>
      <c r="B65" s="245">
        <v>77499</v>
      </c>
      <c r="C65" s="258">
        <v>0.3</v>
      </c>
      <c r="D65" s="259">
        <v>23249.7</v>
      </c>
      <c r="E65" s="258">
        <v>2.25</v>
      </c>
      <c r="F65" s="260">
        <v>174372.75</v>
      </c>
      <c r="G65" s="9"/>
      <c r="H65" s="230"/>
      <c r="I65" s="230"/>
      <c r="J65" s="230"/>
      <c r="K65" s="230"/>
    </row>
    <row r="66" spans="1:11" s="3" customFormat="1" x14ac:dyDescent="0.2">
      <c r="A66" s="244" t="s">
        <v>125</v>
      </c>
      <c r="B66" s="245">
        <v>1014637</v>
      </c>
      <c r="C66" s="258">
        <v>0.12</v>
      </c>
      <c r="D66" s="259">
        <v>121756.44</v>
      </c>
      <c r="E66" s="258">
        <v>1.5</v>
      </c>
      <c r="F66" s="260">
        <v>1521955.5</v>
      </c>
      <c r="G66" s="9"/>
      <c r="H66" s="230"/>
      <c r="I66" s="230"/>
      <c r="J66" s="230"/>
      <c r="K66" s="230"/>
    </row>
    <row r="67" spans="1:11" s="3" customFormat="1" x14ac:dyDescent="0.2">
      <c r="A67" s="244" t="s">
        <v>114</v>
      </c>
      <c r="B67" s="245">
        <v>475203</v>
      </c>
      <c r="C67" s="258"/>
      <c r="D67" s="259"/>
      <c r="E67" s="258"/>
      <c r="F67" s="260"/>
      <c r="G67" s="9"/>
      <c r="H67" s="230"/>
      <c r="I67" s="230"/>
      <c r="J67" s="230"/>
      <c r="K67" s="230"/>
    </row>
    <row r="68" spans="1:11" s="3" customFormat="1" x14ac:dyDescent="0.2">
      <c r="A68" s="244" t="s">
        <v>115</v>
      </c>
      <c r="B68" s="245">
        <v>315021</v>
      </c>
      <c r="C68" s="258">
        <v>0.09</v>
      </c>
      <c r="D68" s="259">
        <v>28351.89</v>
      </c>
      <c r="E68" s="258">
        <v>0.5</v>
      </c>
      <c r="F68" s="260">
        <v>157510.5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116</v>
      </c>
      <c r="B69" s="245">
        <v>97227</v>
      </c>
      <c r="C69" s="258">
        <v>1.2</v>
      </c>
      <c r="D69" s="259">
        <v>116672.4</v>
      </c>
      <c r="E69" s="258">
        <v>2.25</v>
      </c>
      <c r="F69" s="260">
        <v>218760.75</v>
      </c>
      <c r="G69" s="9"/>
      <c r="H69" s="230"/>
      <c r="I69" s="230"/>
      <c r="J69" s="230"/>
      <c r="K69" s="230"/>
    </row>
    <row r="70" spans="1:11" s="3" customFormat="1" x14ac:dyDescent="0.2">
      <c r="A70" s="244" t="s">
        <v>112</v>
      </c>
      <c r="B70" s="245">
        <v>2592715</v>
      </c>
      <c r="C70" s="258">
        <v>0.6</v>
      </c>
      <c r="D70" s="259">
        <v>1555629</v>
      </c>
      <c r="E70" s="258">
        <v>1.4</v>
      </c>
      <c r="F70" s="260">
        <v>3629801</v>
      </c>
      <c r="G70" s="9"/>
      <c r="H70" s="230"/>
      <c r="I70" s="230"/>
      <c r="J70" s="230"/>
      <c r="K70" s="230"/>
    </row>
    <row r="71" spans="1:11" s="3" customFormat="1" x14ac:dyDescent="0.2">
      <c r="A71" s="244" t="s">
        <v>130</v>
      </c>
      <c r="B71" s="245">
        <v>2645107</v>
      </c>
      <c r="C71" s="258">
        <v>0.4</v>
      </c>
      <c r="D71" s="259">
        <v>1058042.8</v>
      </c>
      <c r="E71" s="258">
        <v>2.5</v>
      </c>
      <c r="F71" s="260">
        <v>6612767.5</v>
      </c>
      <c r="G71" s="9"/>
      <c r="H71" s="230"/>
      <c r="I71" s="230"/>
      <c r="J71" s="230"/>
      <c r="K71" s="230"/>
    </row>
    <row r="72" spans="1:11" s="3" customFormat="1" x14ac:dyDescent="0.2">
      <c r="A72" s="244" t="s">
        <v>213</v>
      </c>
      <c r="B72" s="245">
        <v>795436</v>
      </c>
      <c r="C72" s="258">
        <v>0.2</v>
      </c>
      <c r="D72" s="259">
        <v>159087.20000000001</v>
      </c>
      <c r="E72" s="258">
        <v>1</v>
      </c>
      <c r="F72" s="260">
        <v>795436</v>
      </c>
      <c r="G72" s="9"/>
      <c r="H72" s="230"/>
      <c r="I72" s="230"/>
      <c r="J72" s="230"/>
      <c r="K72" s="230"/>
    </row>
    <row r="73" spans="1:11" s="3" customFormat="1" x14ac:dyDescent="0.2">
      <c r="A73" s="244" t="s">
        <v>118</v>
      </c>
      <c r="B73" s="245">
        <v>4957262</v>
      </c>
      <c r="C73" s="258">
        <v>0.1</v>
      </c>
      <c r="D73" s="259">
        <v>495726.2</v>
      </c>
      <c r="E73" s="258">
        <v>0.5</v>
      </c>
      <c r="F73" s="260">
        <v>2478631</v>
      </c>
      <c r="G73" s="9"/>
      <c r="H73" s="230"/>
      <c r="I73" s="230"/>
      <c r="J73" s="230"/>
      <c r="K73" s="230"/>
    </row>
    <row r="74" spans="1:11" s="3" customFormat="1" ht="13.5" thickBot="1" x14ac:dyDescent="0.25">
      <c r="A74" s="282" t="s">
        <v>103</v>
      </c>
      <c r="B74" s="283">
        <v>196828</v>
      </c>
      <c r="C74" s="283"/>
      <c r="D74" s="284"/>
      <c r="E74" s="283"/>
      <c r="F74" s="285"/>
      <c r="G74" s="9"/>
      <c r="H74" s="230"/>
      <c r="I74" s="230"/>
      <c r="J74" s="230"/>
      <c r="K74" s="230"/>
    </row>
    <row r="75" spans="1:11" s="3" customFormat="1" ht="13.5" thickBot="1" x14ac:dyDescent="0.25">
      <c r="A75" s="248" t="s">
        <v>86</v>
      </c>
      <c r="B75" s="249">
        <v>13421594</v>
      </c>
      <c r="C75" s="249"/>
      <c r="D75" s="269">
        <v>3804346.6300000008</v>
      </c>
      <c r="E75" s="249"/>
      <c r="F75" s="270">
        <v>17538227</v>
      </c>
      <c r="G75" s="9"/>
      <c r="H75" s="230"/>
      <c r="I75" s="230"/>
      <c r="J75" s="230"/>
      <c r="K75" s="230"/>
    </row>
    <row r="76" spans="1:11" s="3" customFormat="1" ht="13.5" thickBot="1" x14ac:dyDescent="0.25">
      <c r="A76" s="251"/>
      <c r="B76" s="252"/>
      <c r="C76" s="252"/>
      <c r="D76" s="252"/>
      <c r="E76" s="252"/>
      <c r="F76" s="253"/>
      <c r="G76" s="9"/>
      <c r="H76" s="230"/>
      <c r="I76" s="230"/>
      <c r="J76" s="230"/>
      <c r="K76" s="230"/>
    </row>
    <row r="77" spans="1:11" s="3" customFormat="1" ht="13.5" thickBot="1" x14ac:dyDescent="0.25">
      <c r="A77" s="271" t="s">
        <v>2</v>
      </c>
      <c r="B77" s="272">
        <v>20922143</v>
      </c>
      <c r="C77" s="272"/>
      <c r="D77" s="272">
        <v>47930474.830000006</v>
      </c>
      <c r="E77" s="272"/>
      <c r="F77" s="272">
        <v>89931973</v>
      </c>
      <c r="G77" s="2"/>
      <c r="H77" s="230"/>
      <c r="I77" s="230"/>
      <c r="J77" s="230"/>
      <c r="K77" s="230"/>
    </row>
    <row r="80" spans="1:11" ht="13.5" thickBot="1" x14ac:dyDescent="0.25"/>
    <row r="81" spans="1:4" s="3" customFormat="1" ht="15" customHeight="1" x14ac:dyDescent="0.2">
      <c r="A81" s="344" t="s">
        <v>236</v>
      </c>
      <c r="B81" s="351" t="s">
        <v>84</v>
      </c>
      <c r="C81" s="361" t="s">
        <v>85</v>
      </c>
      <c r="D81" s="348" t="s">
        <v>86</v>
      </c>
    </row>
    <row r="82" spans="1:4" s="3" customFormat="1" ht="25.9" customHeight="1" thickBot="1" x14ac:dyDescent="0.25">
      <c r="A82" s="345"/>
      <c r="B82" s="352"/>
      <c r="C82" s="362"/>
      <c r="D82" s="349"/>
    </row>
    <row r="83" spans="1:4" s="3" customFormat="1" ht="13.15" customHeight="1" x14ac:dyDescent="0.2">
      <c r="A83" s="184" t="s">
        <v>50</v>
      </c>
      <c r="B83" s="185">
        <v>116416</v>
      </c>
      <c r="C83" s="186">
        <v>1713595</v>
      </c>
      <c r="D83" s="187">
        <v>3678788</v>
      </c>
    </row>
    <row r="84" spans="1:4" s="3" customFormat="1" x14ac:dyDescent="0.2">
      <c r="A84" s="1" t="s">
        <v>43</v>
      </c>
      <c r="B84" s="7">
        <v>57910</v>
      </c>
      <c r="C84" s="156">
        <v>562543</v>
      </c>
      <c r="D84" s="159">
        <v>788091</v>
      </c>
    </row>
    <row r="85" spans="1:4" s="3" customFormat="1" x14ac:dyDescent="0.2">
      <c r="A85" s="1" t="s">
        <v>51</v>
      </c>
      <c r="B85" s="7">
        <v>128</v>
      </c>
      <c r="C85" s="156"/>
      <c r="D85" s="159"/>
    </row>
    <row r="86" spans="1:4" s="3" customFormat="1" x14ac:dyDescent="0.2">
      <c r="A86" s="1" t="s">
        <v>40</v>
      </c>
      <c r="B86" s="7"/>
      <c r="C86" s="156"/>
      <c r="D86" s="159"/>
    </row>
    <row r="87" spans="1:4" s="3" customFormat="1" x14ac:dyDescent="0.2">
      <c r="A87" s="1" t="s">
        <v>46</v>
      </c>
      <c r="B87" s="7">
        <v>150621</v>
      </c>
      <c r="C87" s="156">
        <v>2441626</v>
      </c>
      <c r="D87" s="159">
        <v>2612835</v>
      </c>
    </row>
    <row r="88" spans="1:4" s="3" customFormat="1" x14ac:dyDescent="0.2">
      <c r="A88" s="1" t="s">
        <v>45</v>
      </c>
      <c r="B88" s="7">
        <v>59329</v>
      </c>
      <c r="C88" s="156">
        <v>383494</v>
      </c>
      <c r="D88" s="159">
        <v>921179</v>
      </c>
    </row>
    <row r="89" spans="1:4" s="3" customFormat="1" x14ac:dyDescent="0.2">
      <c r="A89" s="1" t="s">
        <v>44</v>
      </c>
      <c r="B89" s="7">
        <v>41876</v>
      </c>
      <c r="C89" s="156">
        <v>166402</v>
      </c>
      <c r="D89" s="159">
        <v>903487</v>
      </c>
    </row>
    <row r="90" spans="1:4" s="3" customFormat="1" x14ac:dyDescent="0.2">
      <c r="A90" s="1" t="s">
        <v>232</v>
      </c>
      <c r="B90" s="7">
        <v>9652</v>
      </c>
      <c r="C90" s="156">
        <v>513408</v>
      </c>
      <c r="D90" s="159">
        <v>514041</v>
      </c>
    </row>
    <row r="91" spans="1:4" s="3" customFormat="1" x14ac:dyDescent="0.2">
      <c r="A91" s="1" t="s">
        <v>239</v>
      </c>
      <c r="B91" s="7">
        <v>9416</v>
      </c>
      <c r="C91" s="156">
        <v>146235</v>
      </c>
      <c r="D91" s="159">
        <v>208523</v>
      </c>
    </row>
    <row r="92" spans="1:4" s="3" customFormat="1" x14ac:dyDescent="0.2">
      <c r="A92" s="1" t="s">
        <v>47</v>
      </c>
      <c r="B92" s="7">
        <v>29568</v>
      </c>
      <c r="C92" s="156">
        <v>482096</v>
      </c>
      <c r="D92" s="159">
        <v>1139847</v>
      </c>
    </row>
    <row r="93" spans="1:4" s="3" customFormat="1" x14ac:dyDescent="0.2">
      <c r="A93" s="1" t="s">
        <v>49</v>
      </c>
      <c r="B93" s="7">
        <v>59813</v>
      </c>
      <c r="C93" s="156">
        <v>199515</v>
      </c>
      <c r="D93" s="159">
        <v>1239449</v>
      </c>
    </row>
    <row r="94" spans="1:4" s="3" customFormat="1" x14ac:dyDescent="0.2">
      <c r="A94" s="1" t="s">
        <v>38</v>
      </c>
      <c r="B94" s="7">
        <v>22810</v>
      </c>
      <c r="C94" s="156">
        <v>68080</v>
      </c>
      <c r="D94" s="159">
        <v>62464</v>
      </c>
    </row>
    <row r="95" spans="1:4" s="3" customFormat="1" x14ac:dyDescent="0.2">
      <c r="A95" s="1" t="s">
        <v>231</v>
      </c>
      <c r="B95" s="7">
        <v>4866</v>
      </c>
      <c r="C95" s="156">
        <v>93303</v>
      </c>
      <c r="D95" s="159">
        <v>875374</v>
      </c>
    </row>
    <row r="96" spans="1:4" s="3" customFormat="1" x14ac:dyDescent="0.2">
      <c r="A96" s="1" t="s">
        <v>42</v>
      </c>
      <c r="B96" s="7">
        <v>5295</v>
      </c>
      <c r="C96" s="156">
        <v>71826</v>
      </c>
      <c r="D96" s="159">
        <v>124944</v>
      </c>
    </row>
    <row r="97" spans="1:11" s="3" customFormat="1" x14ac:dyDescent="0.2">
      <c r="A97" s="1" t="s">
        <v>41</v>
      </c>
      <c r="B97" s="7">
        <v>7475</v>
      </c>
      <c r="C97" s="156">
        <v>3404</v>
      </c>
      <c r="D97" s="159">
        <v>259131</v>
      </c>
    </row>
    <row r="98" spans="1:11" s="3" customFormat="1" x14ac:dyDescent="0.2">
      <c r="A98" s="1" t="s">
        <v>39</v>
      </c>
      <c r="B98" s="7">
        <v>11661</v>
      </c>
      <c r="C98" s="156">
        <v>31</v>
      </c>
      <c r="D98" s="159">
        <v>19113</v>
      </c>
    </row>
    <row r="99" spans="1:11" s="3" customFormat="1" x14ac:dyDescent="0.2">
      <c r="A99" s="1" t="s">
        <v>48</v>
      </c>
      <c r="B99" s="7">
        <v>6228</v>
      </c>
      <c r="C99" s="156">
        <v>61927</v>
      </c>
      <c r="D99" s="159">
        <v>74328</v>
      </c>
    </row>
    <row r="100" spans="1:11" s="3" customFormat="1" ht="13.5" thickBot="1" x14ac:dyDescent="0.25">
      <c r="A100" s="26"/>
      <c r="B100" s="23"/>
      <c r="C100" s="176"/>
      <c r="D100" s="27"/>
    </row>
    <row r="101" spans="1:11" s="3" customFormat="1" ht="13.5" thickBot="1" x14ac:dyDescent="0.25">
      <c r="A101" s="189" t="s">
        <v>3</v>
      </c>
      <c r="B101" s="190">
        <v>593064</v>
      </c>
      <c r="C101" s="190">
        <v>6907485</v>
      </c>
      <c r="D101" s="190">
        <v>13421594</v>
      </c>
    </row>
    <row r="102" spans="1:11" x14ac:dyDescent="0.2">
      <c r="H102"/>
      <c r="I102"/>
      <c r="J102"/>
      <c r="K102"/>
    </row>
    <row r="103" spans="1:11" customFormat="1" ht="15" x14ac:dyDescent="0.25">
      <c r="A103" s="356" t="s">
        <v>288</v>
      </c>
      <c r="B103" s="356"/>
      <c r="C103" s="356"/>
      <c r="D103" s="356"/>
    </row>
    <row r="104" spans="1:11" customFormat="1" ht="13.5" thickBot="1" x14ac:dyDescent="0.25">
      <c r="A104" s="123"/>
      <c r="B104" s="123"/>
      <c r="C104" s="123"/>
      <c r="D104" s="123"/>
    </row>
    <row r="105" spans="1:11" customFormat="1" x14ac:dyDescent="0.2">
      <c r="A105" s="357" t="s">
        <v>22</v>
      </c>
      <c r="B105" s="124" t="s">
        <v>120</v>
      </c>
      <c r="C105" s="124" t="s">
        <v>121</v>
      </c>
      <c r="D105" s="359" t="s">
        <v>122</v>
      </c>
    </row>
    <row r="106" spans="1:11" customFormat="1" ht="26.25" thickBot="1" x14ac:dyDescent="0.25">
      <c r="A106" s="358"/>
      <c r="B106" s="125" t="s">
        <v>123</v>
      </c>
      <c r="C106" s="125" t="s">
        <v>123</v>
      </c>
      <c r="D106" s="360"/>
    </row>
    <row r="107" spans="1:11" customFormat="1" ht="13.5" customHeight="1" x14ac:dyDescent="0.2">
      <c r="A107" s="276" t="s">
        <v>63</v>
      </c>
      <c r="B107" s="277"/>
      <c r="C107" s="277"/>
      <c r="D107" s="278"/>
    </row>
    <row r="108" spans="1:11" customFormat="1" ht="13.5" customHeight="1" x14ac:dyDescent="0.2">
      <c r="A108" s="126" t="s">
        <v>124</v>
      </c>
      <c r="B108" s="127">
        <v>297</v>
      </c>
      <c r="C108" s="127">
        <v>1212</v>
      </c>
      <c r="D108" s="128">
        <v>1509</v>
      </c>
    </row>
    <row r="109" spans="1:11" customFormat="1" x14ac:dyDescent="0.2">
      <c r="A109" s="126" t="s">
        <v>95</v>
      </c>
      <c r="B109" s="127"/>
      <c r="C109" s="127">
        <v>46</v>
      </c>
      <c r="D109" s="128">
        <v>46</v>
      </c>
    </row>
    <row r="110" spans="1:11" customFormat="1" x14ac:dyDescent="0.2">
      <c r="A110" s="126" t="s">
        <v>97</v>
      </c>
      <c r="B110" s="127"/>
      <c r="C110" s="127">
        <v>130</v>
      </c>
      <c r="D110" s="128">
        <v>130</v>
      </c>
    </row>
    <row r="111" spans="1:11" customFormat="1" x14ac:dyDescent="0.2">
      <c r="A111" s="126" t="s">
        <v>127</v>
      </c>
      <c r="B111" s="127"/>
      <c r="C111" s="127">
        <v>784</v>
      </c>
      <c r="D111" s="128">
        <v>784</v>
      </c>
    </row>
    <row r="112" spans="1:11" customFormat="1" x14ac:dyDescent="0.2">
      <c r="A112" s="240" t="s">
        <v>100</v>
      </c>
      <c r="B112" s="127"/>
      <c r="C112" s="127">
        <v>36</v>
      </c>
      <c r="D112" s="128">
        <v>36</v>
      </c>
    </row>
    <row r="113" spans="1:11" customFormat="1" x14ac:dyDescent="0.2">
      <c r="A113" s="276" t="s">
        <v>297</v>
      </c>
      <c r="B113" s="277"/>
      <c r="C113" s="277"/>
      <c r="D113" s="278"/>
    </row>
    <row r="114" spans="1:11" customFormat="1" x14ac:dyDescent="0.2">
      <c r="A114" s="126" t="s">
        <v>126</v>
      </c>
      <c r="B114" s="127">
        <v>11686</v>
      </c>
      <c r="C114" s="232">
        <v>158617</v>
      </c>
      <c r="D114" s="128">
        <v>170303</v>
      </c>
    </row>
    <row r="115" spans="1:11" customFormat="1" x14ac:dyDescent="0.2">
      <c r="A115" s="126" t="s">
        <v>128</v>
      </c>
      <c r="B115" s="127">
        <v>77</v>
      </c>
      <c r="C115" s="127">
        <v>300</v>
      </c>
      <c r="D115" s="128">
        <v>377</v>
      </c>
    </row>
    <row r="116" spans="1:11" customFormat="1" x14ac:dyDescent="0.2">
      <c r="A116" s="126" t="s">
        <v>113</v>
      </c>
      <c r="B116" s="127"/>
      <c r="C116" s="127">
        <v>20891</v>
      </c>
      <c r="D116" s="128">
        <v>20891</v>
      </c>
    </row>
    <row r="117" spans="1:11" customFormat="1" x14ac:dyDescent="0.2">
      <c r="A117" s="126" t="s">
        <v>125</v>
      </c>
      <c r="B117" s="127">
        <v>1248</v>
      </c>
      <c r="C117" s="127">
        <v>49632</v>
      </c>
      <c r="D117" s="128">
        <v>50880</v>
      </c>
    </row>
    <row r="118" spans="1:11" customFormat="1" x14ac:dyDescent="0.2">
      <c r="A118" s="126" t="s">
        <v>116</v>
      </c>
      <c r="B118" s="127">
        <v>34359</v>
      </c>
      <c r="C118" s="127">
        <v>123760</v>
      </c>
      <c r="D118" s="128">
        <v>158119</v>
      </c>
    </row>
    <row r="119" spans="1:11" x14ac:dyDescent="0.2">
      <c r="A119" s="126" t="s">
        <v>112</v>
      </c>
      <c r="B119" s="127"/>
      <c r="C119" s="127">
        <v>50623</v>
      </c>
      <c r="D119" s="128">
        <v>50623</v>
      </c>
    </row>
    <row r="120" spans="1:11" x14ac:dyDescent="0.2">
      <c r="A120" s="126" t="s">
        <v>130</v>
      </c>
      <c r="B120" s="127">
        <v>143260</v>
      </c>
      <c r="C120" s="127">
        <v>1544084</v>
      </c>
      <c r="D120" s="128">
        <v>1687344</v>
      </c>
    </row>
    <row r="121" spans="1:11" ht="13.5" thickBot="1" x14ac:dyDescent="0.25">
      <c r="A121" s="137" t="s">
        <v>131</v>
      </c>
      <c r="B121" s="138">
        <v>190927</v>
      </c>
      <c r="C121" s="138">
        <v>1950115</v>
      </c>
      <c r="D121" s="139">
        <v>2141042</v>
      </c>
    </row>
    <row r="122" spans="1:11" x14ac:dyDescent="0.2">
      <c r="A122" s="196"/>
    </row>
    <row r="123" spans="1:11" x14ac:dyDescent="0.2">
      <c r="H123"/>
      <c r="I123"/>
      <c r="J123"/>
      <c r="K123"/>
    </row>
    <row r="124" spans="1:11" customFormat="1" ht="15" x14ac:dyDescent="0.25">
      <c r="A124" s="356" t="s">
        <v>289</v>
      </c>
      <c r="B124" s="356"/>
      <c r="C124" s="356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286" t="s">
        <v>63</v>
      </c>
      <c r="B127" s="287"/>
      <c r="C127" s="130"/>
    </row>
    <row r="128" spans="1:11" customFormat="1" x14ac:dyDescent="0.2">
      <c r="A128" s="288" t="s">
        <v>96</v>
      </c>
      <c r="B128" s="289">
        <v>19</v>
      </c>
      <c r="C128" s="130"/>
    </row>
    <row r="129" spans="1:11" customFormat="1" x14ac:dyDescent="0.2">
      <c r="A129" s="290" t="s">
        <v>124</v>
      </c>
      <c r="B129" s="289">
        <v>181</v>
      </c>
      <c r="C129" s="130"/>
    </row>
    <row r="130" spans="1:11" customFormat="1" x14ac:dyDescent="0.2">
      <c r="A130" s="290" t="s">
        <v>95</v>
      </c>
      <c r="B130" s="289">
        <v>5</v>
      </c>
      <c r="C130" s="130"/>
    </row>
    <row r="131" spans="1:11" customFormat="1" ht="17.25" customHeight="1" x14ac:dyDescent="0.2">
      <c r="A131" s="290" t="s">
        <v>97</v>
      </c>
      <c r="B131" s="289">
        <v>13</v>
      </c>
      <c r="C131" s="130"/>
    </row>
    <row r="132" spans="1:11" customFormat="1" x14ac:dyDescent="0.2">
      <c r="A132" s="290" t="s">
        <v>127</v>
      </c>
      <c r="B132" s="289">
        <v>488</v>
      </c>
      <c r="C132" s="130"/>
    </row>
    <row r="133" spans="1:11" customFormat="1" ht="12.75" customHeight="1" x14ac:dyDescent="0.2">
      <c r="A133" s="290" t="s">
        <v>100</v>
      </c>
      <c r="B133" s="289">
        <v>12</v>
      </c>
      <c r="C133" s="130"/>
    </row>
    <row r="134" spans="1:11" customFormat="1" x14ac:dyDescent="0.2">
      <c r="A134" s="286" t="s">
        <v>297</v>
      </c>
      <c r="B134" s="287"/>
      <c r="C134" s="130"/>
    </row>
    <row r="135" spans="1:11" customFormat="1" x14ac:dyDescent="0.2">
      <c r="A135" s="290" t="s">
        <v>126</v>
      </c>
      <c r="B135" s="289">
        <v>80497</v>
      </c>
      <c r="C135" s="130"/>
    </row>
    <row r="136" spans="1:11" customFormat="1" x14ac:dyDescent="0.2">
      <c r="A136" s="290" t="s">
        <v>128</v>
      </c>
      <c r="B136" s="289">
        <v>300</v>
      </c>
      <c r="C136" s="130"/>
    </row>
    <row r="137" spans="1:11" customFormat="1" x14ac:dyDescent="0.2">
      <c r="A137" s="290" t="s">
        <v>125</v>
      </c>
      <c r="B137" s="289">
        <v>71225</v>
      </c>
      <c r="C137" s="130"/>
      <c r="H137" s="15"/>
      <c r="I137" s="15"/>
      <c r="J137" s="15"/>
      <c r="K137" s="15"/>
    </row>
    <row r="138" spans="1:11" s="15" customFormat="1" ht="12.75" customHeight="1" x14ac:dyDescent="0.2">
      <c r="A138" s="290" t="s">
        <v>116</v>
      </c>
      <c r="B138" s="289">
        <v>82192</v>
      </c>
      <c r="C138" s="136"/>
      <c r="H138" s="28"/>
      <c r="I138" s="28"/>
      <c r="J138" s="28"/>
      <c r="K138" s="28"/>
    </row>
    <row r="139" spans="1:11" x14ac:dyDescent="0.2">
      <c r="A139" s="290" t="s">
        <v>112</v>
      </c>
      <c r="B139" s="289">
        <v>39752</v>
      </c>
    </row>
    <row r="140" spans="1:11" x14ac:dyDescent="0.2">
      <c r="A140" s="290" t="s">
        <v>130</v>
      </c>
      <c r="B140" s="289">
        <v>627043</v>
      </c>
    </row>
    <row r="141" spans="1:11" ht="13.5" thickBot="1" x14ac:dyDescent="0.25">
      <c r="A141" s="291" t="s">
        <v>135</v>
      </c>
      <c r="B141" s="292">
        <v>901727</v>
      </c>
    </row>
    <row r="142" spans="1:11" x14ac:dyDescent="0.2">
      <c r="A142" s="196"/>
    </row>
    <row r="143" spans="1:11" x14ac:dyDescent="0.2">
      <c r="H143"/>
      <c r="I143"/>
      <c r="J143"/>
      <c r="K143"/>
    </row>
    <row r="144" spans="1:11" customFormat="1" ht="15" x14ac:dyDescent="0.25">
      <c r="A144" s="356" t="s">
        <v>137</v>
      </c>
      <c r="B144" s="356"/>
      <c r="C144" s="356"/>
      <c r="D144" s="356"/>
      <c r="E144" s="130"/>
    </row>
    <row r="145" spans="1:5" customFormat="1" ht="15" x14ac:dyDescent="0.25">
      <c r="A145" s="356" t="s">
        <v>290</v>
      </c>
      <c r="B145" s="356"/>
      <c r="C145" s="356"/>
      <c r="D145" s="356"/>
      <c r="E145" s="130"/>
    </row>
    <row r="146" spans="1:5" customFormat="1" ht="13.5" thickBot="1" x14ac:dyDescent="0.25">
      <c r="A146" s="123"/>
      <c r="B146" s="123"/>
      <c r="C146" s="123"/>
      <c r="D146" s="130"/>
      <c r="E146" s="130"/>
    </row>
    <row r="147" spans="1:5" customFormat="1" ht="13.5" thickBot="1" x14ac:dyDescent="0.25">
      <c r="A147" s="131" t="s">
        <v>138</v>
      </c>
      <c r="B147" s="142" t="s">
        <v>133</v>
      </c>
      <c r="C147" s="132" t="s">
        <v>150</v>
      </c>
      <c r="D147" s="130"/>
    </row>
    <row r="148" spans="1:5" customFormat="1" x14ac:dyDescent="0.2">
      <c r="A148" s="143" t="s">
        <v>205</v>
      </c>
      <c r="B148" s="144">
        <v>63</v>
      </c>
      <c r="C148" s="145">
        <v>1671775.33</v>
      </c>
      <c r="D148" s="130"/>
    </row>
    <row r="149" spans="1:5" customFormat="1" x14ac:dyDescent="0.2">
      <c r="A149" s="240" t="s">
        <v>279</v>
      </c>
      <c r="B149" s="146">
        <v>71</v>
      </c>
      <c r="C149" s="147">
        <v>779728</v>
      </c>
      <c r="D149" s="130"/>
    </row>
    <row r="150" spans="1:5" customFormat="1" x14ac:dyDescent="0.2">
      <c r="A150" s="126" t="s">
        <v>201</v>
      </c>
      <c r="B150" s="148">
        <v>634</v>
      </c>
      <c r="C150" s="147">
        <v>1746530</v>
      </c>
      <c r="D150" s="130"/>
    </row>
    <row r="151" spans="1:5" customFormat="1" x14ac:dyDescent="0.2">
      <c r="A151" s="126" t="s">
        <v>206</v>
      </c>
      <c r="B151" s="148">
        <v>158</v>
      </c>
      <c r="C151" s="147">
        <v>854642.25</v>
      </c>
      <c r="D151" s="130"/>
    </row>
    <row r="152" spans="1:5" customFormat="1" x14ac:dyDescent="0.2">
      <c r="A152" s="240" t="s">
        <v>280</v>
      </c>
      <c r="B152" s="146">
        <v>678</v>
      </c>
      <c r="C152" s="147">
        <v>2473474</v>
      </c>
      <c r="D152" s="130"/>
    </row>
    <row r="153" spans="1:5" customFormat="1" x14ac:dyDescent="0.2">
      <c r="A153" s="126" t="s">
        <v>219</v>
      </c>
      <c r="B153" s="146">
        <v>27121</v>
      </c>
      <c r="C153" s="147">
        <v>29057029</v>
      </c>
      <c r="D153" s="130"/>
    </row>
    <row r="154" spans="1:5" customFormat="1" x14ac:dyDescent="0.2">
      <c r="A154" s="149" t="s">
        <v>202</v>
      </c>
      <c r="B154" s="146">
        <v>2373</v>
      </c>
      <c r="C154" s="147">
        <v>6398083</v>
      </c>
      <c r="D154" s="130"/>
    </row>
    <row r="155" spans="1:5" customFormat="1" x14ac:dyDescent="0.2">
      <c r="A155" s="149" t="s">
        <v>203</v>
      </c>
      <c r="B155" s="146">
        <v>665</v>
      </c>
      <c r="C155" s="147">
        <v>483947</v>
      </c>
      <c r="D155" s="130"/>
    </row>
    <row r="156" spans="1:5" customFormat="1" x14ac:dyDescent="0.2">
      <c r="A156" s="149" t="s">
        <v>208</v>
      </c>
      <c r="B156" s="146">
        <v>59</v>
      </c>
      <c r="C156" s="147">
        <v>44720.26</v>
      </c>
      <c r="D156" s="130"/>
    </row>
    <row r="157" spans="1:5" customFormat="1" x14ac:dyDescent="0.2">
      <c r="A157" s="149" t="s">
        <v>273</v>
      </c>
      <c r="B157" s="146">
        <v>995</v>
      </c>
      <c r="C157" s="147">
        <v>290101</v>
      </c>
      <c r="D157" s="130"/>
    </row>
    <row r="158" spans="1:5" customFormat="1" ht="13.5" thickBot="1" x14ac:dyDescent="0.25">
      <c r="A158" s="134"/>
      <c r="B158" s="107"/>
      <c r="C158" s="108"/>
      <c r="D158" s="130"/>
    </row>
    <row r="159" spans="1:5" customFormat="1" ht="13.5" thickBot="1" x14ac:dyDescent="0.25">
      <c r="A159" s="150" t="s">
        <v>16</v>
      </c>
      <c r="B159" s="120">
        <v>32817</v>
      </c>
      <c r="C159" s="121">
        <v>43800029.839999996</v>
      </c>
      <c r="D159" s="130"/>
    </row>
    <row r="160" spans="1:5" customFormat="1" ht="13.5" thickBot="1" x14ac:dyDescent="0.25">
      <c r="C160" s="130"/>
      <c r="D160" s="130"/>
    </row>
    <row r="161" spans="1:5" customFormat="1" x14ac:dyDescent="0.2">
      <c r="A161" s="344" t="s">
        <v>236</v>
      </c>
      <c r="B161" s="351" t="s">
        <v>133</v>
      </c>
      <c r="C161" s="348" t="s">
        <v>150</v>
      </c>
      <c r="E161" s="130"/>
    </row>
    <row r="162" spans="1:5" customFormat="1" ht="13.5" thickBot="1" x14ac:dyDescent="0.25">
      <c r="A162" s="345"/>
      <c r="B162" s="352" t="s">
        <v>133</v>
      </c>
      <c r="C162" s="349" t="s">
        <v>150</v>
      </c>
    </row>
    <row r="163" spans="1:5" customFormat="1" x14ac:dyDescent="0.2">
      <c r="A163" s="4" t="s">
        <v>14</v>
      </c>
      <c r="B163" s="5">
        <v>7521</v>
      </c>
      <c r="C163" s="6">
        <v>7020491</v>
      </c>
    </row>
    <row r="164" spans="1:5" customFormat="1" x14ac:dyDescent="0.2">
      <c r="A164" s="1" t="s">
        <v>8</v>
      </c>
      <c r="B164" s="7">
        <v>1421</v>
      </c>
      <c r="C164" s="8">
        <v>4470279</v>
      </c>
    </row>
    <row r="165" spans="1:5" customFormat="1" x14ac:dyDescent="0.2">
      <c r="A165" s="1" t="s">
        <v>15</v>
      </c>
      <c r="B165" s="7">
        <v>103</v>
      </c>
      <c r="C165" s="8">
        <v>380319</v>
      </c>
    </row>
    <row r="166" spans="1:5" customFormat="1" x14ac:dyDescent="0.2">
      <c r="A166" s="1" t="s">
        <v>5</v>
      </c>
      <c r="B166" s="7">
        <v>120</v>
      </c>
      <c r="C166" s="8">
        <v>470566</v>
      </c>
    </row>
    <row r="167" spans="1:5" customFormat="1" x14ac:dyDescent="0.2">
      <c r="A167" s="1" t="s">
        <v>11</v>
      </c>
      <c r="B167" s="7">
        <v>5999</v>
      </c>
      <c r="C167" s="8">
        <v>7125102</v>
      </c>
    </row>
    <row r="168" spans="1:5" customFormat="1" x14ac:dyDescent="0.2">
      <c r="A168" s="1" t="s">
        <v>10</v>
      </c>
      <c r="B168" s="7">
        <v>5587</v>
      </c>
      <c r="C168" s="8">
        <v>8386099</v>
      </c>
    </row>
    <row r="169" spans="1:5" customFormat="1" x14ac:dyDescent="0.2">
      <c r="A169" s="1" t="s">
        <v>9</v>
      </c>
      <c r="B169" s="7">
        <v>1404</v>
      </c>
      <c r="C169" s="8">
        <v>2910870</v>
      </c>
    </row>
    <row r="170" spans="1:5" customFormat="1" x14ac:dyDescent="0.2">
      <c r="A170" s="1" t="s">
        <v>17</v>
      </c>
      <c r="B170" s="7">
        <v>794</v>
      </c>
      <c r="C170" s="8">
        <v>588740</v>
      </c>
    </row>
    <row r="171" spans="1:5" customFormat="1" x14ac:dyDescent="0.2">
      <c r="A171" s="1" t="s">
        <v>18</v>
      </c>
      <c r="B171" s="7">
        <v>251</v>
      </c>
      <c r="C171" s="8">
        <v>963827</v>
      </c>
    </row>
    <row r="172" spans="1:5" customFormat="1" x14ac:dyDescent="0.2">
      <c r="A172" s="1" t="s">
        <v>12</v>
      </c>
      <c r="B172" s="7">
        <v>1013</v>
      </c>
      <c r="C172" s="152">
        <v>1909701</v>
      </c>
    </row>
    <row r="173" spans="1:5" customFormat="1" x14ac:dyDescent="0.2">
      <c r="A173" s="1" t="s">
        <v>13</v>
      </c>
      <c r="B173" s="7">
        <v>4006</v>
      </c>
      <c r="C173" s="152">
        <v>3606975.84</v>
      </c>
    </row>
    <row r="174" spans="1:5" customFormat="1" x14ac:dyDescent="0.2">
      <c r="A174" s="1" t="s">
        <v>4</v>
      </c>
      <c r="B174" s="7">
        <v>784</v>
      </c>
      <c r="C174" s="152">
        <v>2779020</v>
      </c>
    </row>
    <row r="175" spans="1:5" customFormat="1" x14ac:dyDescent="0.2">
      <c r="A175" s="1" t="s">
        <v>19</v>
      </c>
      <c r="B175" s="7">
        <v>2068</v>
      </c>
      <c r="C175" s="152">
        <v>382738</v>
      </c>
    </row>
    <row r="176" spans="1:5" customFormat="1" x14ac:dyDescent="0.2">
      <c r="A176" s="1" t="s">
        <v>7</v>
      </c>
      <c r="B176" s="7">
        <v>227</v>
      </c>
      <c r="C176" s="152">
        <v>502438</v>
      </c>
    </row>
    <row r="177" spans="1:11" customFormat="1" x14ac:dyDescent="0.2">
      <c r="A177" s="1" t="s">
        <v>6</v>
      </c>
      <c r="B177" s="7">
        <v>181</v>
      </c>
      <c r="C177" s="152">
        <v>542009</v>
      </c>
    </row>
    <row r="178" spans="1:11" customFormat="1" x14ac:dyDescent="0.2">
      <c r="A178" s="1" t="s">
        <v>20</v>
      </c>
      <c r="B178" s="7">
        <v>109</v>
      </c>
      <c r="C178" s="152">
        <v>1019366</v>
      </c>
    </row>
    <row r="179" spans="1:11" customFormat="1" x14ac:dyDescent="0.2">
      <c r="A179" s="1" t="s">
        <v>21</v>
      </c>
      <c r="B179" s="7">
        <v>1229</v>
      </c>
      <c r="C179" s="8">
        <v>741489</v>
      </c>
    </row>
    <row r="180" spans="1:11" customFormat="1" ht="13.5" thickBot="1" x14ac:dyDescent="0.25">
      <c r="A180" s="10"/>
      <c r="B180" s="11"/>
      <c r="C180" s="12"/>
    </row>
    <row r="181" spans="1:11" customFormat="1" ht="13.5" thickBot="1" x14ac:dyDescent="0.25">
      <c r="A181" s="13" t="s">
        <v>3</v>
      </c>
      <c r="B181" s="14">
        <v>32817</v>
      </c>
      <c r="C181" s="16">
        <v>43800029.840000004</v>
      </c>
      <c r="H181" s="28"/>
      <c r="I181" s="28"/>
      <c r="J181" s="28"/>
      <c r="K181" s="28"/>
    </row>
  </sheetData>
  <mergeCells count="25">
    <mergeCell ref="A124:C124"/>
    <mergeCell ref="A144:D144"/>
    <mergeCell ref="A145:D145"/>
    <mergeCell ref="A161:A162"/>
    <mergeCell ref="B161:B162"/>
    <mergeCell ref="C161:C162"/>
    <mergeCell ref="A105:A106"/>
    <mergeCell ref="D105:D106"/>
    <mergeCell ref="A40:A41"/>
    <mergeCell ref="B40:B41"/>
    <mergeCell ref="C40:C41"/>
    <mergeCell ref="D40:D41"/>
    <mergeCell ref="A81:A82"/>
    <mergeCell ref="B81:B82"/>
    <mergeCell ref="C81:C82"/>
    <mergeCell ref="D81:D82"/>
    <mergeCell ref="A103:D103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2" max="5" man="1"/>
    <brk id="1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79"/>
  <sheetViews>
    <sheetView view="pageBreakPreview" topLeftCell="A115" zoomScale="75" zoomScaleNormal="75" zoomScaleSheetLayoutView="75" workbookViewId="0">
      <selection activeCell="E99" sqref="E99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3" t="s">
        <v>301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826777</v>
      </c>
      <c r="C9" s="107">
        <v>929297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21046719.57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252255</v>
      </c>
    </row>
    <row r="18" spans="1:2" x14ac:dyDescent="0.2">
      <c r="A18" s="233" t="s">
        <v>43</v>
      </c>
      <c r="B18" s="236">
        <v>50044</v>
      </c>
    </row>
    <row r="19" spans="1:2" x14ac:dyDescent="0.2">
      <c r="A19" s="233" t="s">
        <v>51</v>
      </c>
      <c r="B19" s="236">
        <v>15256</v>
      </c>
    </row>
    <row r="20" spans="1:2" x14ac:dyDescent="0.2">
      <c r="A20" s="233" t="s">
        <v>40</v>
      </c>
      <c r="B20" s="236">
        <v>10208</v>
      </c>
    </row>
    <row r="21" spans="1:2" x14ac:dyDescent="0.2">
      <c r="A21" s="233" t="s">
        <v>46</v>
      </c>
      <c r="B21" s="236">
        <v>106406</v>
      </c>
    </row>
    <row r="22" spans="1:2" x14ac:dyDescent="0.2">
      <c r="A22" s="233" t="s">
        <v>45</v>
      </c>
      <c r="B22" s="236">
        <v>90827</v>
      </c>
    </row>
    <row r="23" spans="1:2" x14ac:dyDescent="0.2">
      <c r="A23" s="233" t="s">
        <v>44</v>
      </c>
      <c r="B23" s="236">
        <v>42087</v>
      </c>
    </row>
    <row r="24" spans="1:2" x14ac:dyDescent="0.2">
      <c r="A24" s="233" t="s">
        <v>232</v>
      </c>
      <c r="B24" s="236">
        <v>17979</v>
      </c>
    </row>
    <row r="25" spans="1:2" x14ac:dyDescent="0.2">
      <c r="A25" s="233" t="s">
        <v>240</v>
      </c>
      <c r="B25" s="236">
        <v>23387</v>
      </c>
    </row>
    <row r="26" spans="1:2" x14ac:dyDescent="0.2">
      <c r="A26" s="233" t="s">
        <v>233</v>
      </c>
      <c r="B26" s="237">
        <v>42734</v>
      </c>
    </row>
    <row r="27" spans="1:2" x14ac:dyDescent="0.2">
      <c r="A27" s="233" t="s">
        <v>49</v>
      </c>
      <c r="B27" s="236">
        <v>40684</v>
      </c>
    </row>
    <row r="28" spans="1:2" x14ac:dyDescent="0.2">
      <c r="A28" s="233" t="s">
        <v>234</v>
      </c>
      <c r="B28" s="236">
        <v>42606</v>
      </c>
    </row>
    <row r="29" spans="1:2" x14ac:dyDescent="0.2">
      <c r="A29" s="233" t="s">
        <v>231</v>
      </c>
      <c r="B29" s="236">
        <v>12420</v>
      </c>
    </row>
    <row r="30" spans="1:2" x14ac:dyDescent="0.2">
      <c r="A30" s="233" t="s">
        <v>42</v>
      </c>
      <c r="B30" s="236">
        <v>8205</v>
      </c>
    </row>
    <row r="31" spans="1:2" x14ac:dyDescent="0.2">
      <c r="A31" s="234" t="s">
        <v>41</v>
      </c>
      <c r="B31" s="236">
        <v>36658</v>
      </c>
    </row>
    <row r="32" spans="1:2" x14ac:dyDescent="0.2">
      <c r="A32" s="233" t="s">
        <v>39</v>
      </c>
      <c r="B32" s="237">
        <v>7541</v>
      </c>
    </row>
    <row r="33" spans="1:11" x14ac:dyDescent="0.2">
      <c r="A33" s="233" t="s">
        <v>48</v>
      </c>
      <c r="B33" s="236">
        <v>13342</v>
      </c>
    </row>
    <row r="34" spans="1:11" ht="13.5" thickBot="1" x14ac:dyDescent="0.25">
      <c r="A34" s="280" t="s">
        <v>298</v>
      </c>
      <c r="B34" s="296">
        <v>14138</v>
      </c>
    </row>
    <row r="35" spans="1:11" ht="13.5" thickBot="1" x14ac:dyDescent="0.25">
      <c r="A35" s="238" t="s">
        <v>3</v>
      </c>
      <c r="B35" s="239">
        <f>SUM(B17:B34)</f>
        <v>826777</v>
      </c>
    </row>
    <row r="38" spans="1:11" s="46" customFormat="1" ht="15" customHeight="1" x14ac:dyDescent="0.2">
      <c r="A38" s="350" t="s">
        <v>302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291</v>
      </c>
      <c r="D40" s="351" t="s">
        <v>299</v>
      </c>
      <c r="E40" s="348" t="s">
        <v>293</v>
      </c>
      <c r="F40" s="348" t="s">
        <v>300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49"/>
      <c r="F41" s="349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500</v>
      </c>
      <c r="C43" s="245">
        <v>45</v>
      </c>
      <c r="D43" s="245">
        <v>22500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1712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8686</v>
      </c>
      <c r="C45" s="245">
        <v>45</v>
      </c>
      <c r="D45" s="245">
        <v>390870</v>
      </c>
      <c r="E45" s="245">
        <v>45</v>
      </c>
      <c r="F45" s="246">
        <v>390870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245">
        <v>182458</v>
      </c>
      <c r="C46" s="245">
        <v>90</v>
      </c>
      <c r="D46" s="245">
        <v>16421220</v>
      </c>
      <c r="E46" s="245">
        <v>180</v>
      </c>
      <c r="F46" s="246">
        <v>32842440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245">
        <v>58175</v>
      </c>
      <c r="C47" s="245">
        <v>22</v>
      </c>
      <c r="D47" s="245">
        <v>1279850</v>
      </c>
      <c r="E47" s="245">
        <v>62</v>
      </c>
      <c r="F47" s="246">
        <v>3606850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245">
        <v>23139</v>
      </c>
      <c r="C48" s="245">
        <v>51</v>
      </c>
      <c r="D48" s="247">
        <v>1180089</v>
      </c>
      <c r="E48" s="245">
        <v>100</v>
      </c>
      <c r="F48" s="246">
        <v>2313900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245">
        <v>354648</v>
      </c>
      <c r="C49" s="245">
        <v>50</v>
      </c>
      <c r="D49" s="245">
        <v>17732400</v>
      </c>
      <c r="E49" s="245">
        <v>50</v>
      </c>
      <c r="F49" s="246">
        <v>17732400</v>
      </c>
      <c r="G49" s="9"/>
      <c r="H49" s="230"/>
      <c r="I49" s="230"/>
      <c r="J49" s="230"/>
      <c r="K49" s="230"/>
    </row>
    <row r="50" spans="1:11" s="3" customFormat="1" x14ac:dyDescent="0.2">
      <c r="A50" s="244" t="s">
        <v>211</v>
      </c>
      <c r="B50" s="245">
        <v>129</v>
      </c>
      <c r="C50" s="245"/>
      <c r="D50" s="245"/>
      <c r="E50" s="245"/>
      <c r="F50" s="246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245">
        <v>12264</v>
      </c>
      <c r="C51" s="245">
        <v>35</v>
      </c>
      <c r="D51" s="245">
        <v>429240</v>
      </c>
      <c r="E51" s="245">
        <v>19</v>
      </c>
      <c r="F51" s="246">
        <v>233016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245">
        <v>1774</v>
      </c>
      <c r="C52" s="245"/>
      <c r="D52" s="247"/>
      <c r="E52" s="245"/>
      <c r="F52" s="246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v>643485</v>
      </c>
      <c r="C53" s="249"/>
      <c r="D53" s="249">
        <v>37456169</v>
      </c>
      <c r="E53" s="249"/>
      <c r="F53" s="250">
        <v>57119476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245">
        <v>6023123</v>
      </c>
      <c r="C56" s="245">
        <v>1.5</v>
      </c>
      <c r="D56" s="245">
        <v>9034684.5</v>
      </c>
      <c r="E56" s="245">
        <v>3.5</v>
      </c>
      <c r="F56" s="246">
        <v>21080930.5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245">
        <v>743959</v>
      </c>
      <c r="C57" s="245">
        <v>2.5</v>
      </c>
      <c r="D57" s="245">
        <v>1859897.5</v>
      </c>
      <c r="E57" s="245">
        <v>5.5</v>
      </c>
      <c r="F57" s="246">
        <v>4091774.5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245">
        <v>248537</v>
      </c>
      <c r="C58" s="245">
        <v>5</v>
      </c>
      <c r="D58" s="245">
        <v>1242685</v>
      </c>
      <c r="E58" s="245"/>
      <c r="F58" s="246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v>7015619</v>
      </c>
      <c r="C59" s="249"/>
      <c r="D59" s="249">
        <v>12137267</v>
      </c>
      <c r="E59" s="249"/>
      <c r="F59" s="250">
        <v>25172705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245">
        <v>259810</v>
      </c>
      <c r="C62" s="258">
        <v>1</v>
      </c>
      <c r="D62" s="259">
        <v>259810</v>
      </c>
      <c r="E62" s="258">
        <v>8</v>
      </c>
      <c r="F62" s="260">
        <v>2078480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245">
        <v>9991</v>
      </c>
      <c r="C63" s="258">
        <v>0.2</v>
      </c>
      <c r="D63" s="259">
        <v>1998.2</v>
      </c>
      <c r="E63" s="258"/>
      <c r="F63" s="260"/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245">
        <v>90900</v>
      </c>
      <c r="C64" s="258">
        <v>0.3</v>
      </c>
      <c r="D64" s="259">
        <v>27270</v>
      </c>
      <c r="E64" s="258">
        <v>2.25</v>
      </c>
      <c r="F64" s="260">
        <v>204525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245">
        <v>1119310</v>
      </c>
      <c r="C65" s="258">
        <v>0.11</v>
      </c>
      <c r="D65" s="259">
        <v>123124.1</v>
      </c>
      <c r="E65" s="258">
        <v>1.5</v>
      </c>
      <c r="F65" s="260">
        <v>1678965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245">
        <v>457590</v>
      </c>
      <c r="C66" s="258"/>
      <c r="D66" s="259">
        <v>0</v>
      </c>
      <c r="E66" s="258"/>
      <c r="F66" s="260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245">
        <v>298623</v>
      </c>
      <c r="C67" s="258">
        <v>0.09</v>
      </c>
      <c r="D67" s="259">
        <v>26876.07</v>
      </c>
      <c r="E67" s="258">
        <v>0.5</v>
      </c>
      <c r="F67" s="260">
        <v>149311.5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245">
        <v>103964</v>
      </c>
      <c r="C68" s="258">
        <v>1.2</v>
      </c>
      <c r="D68" s="259">
        <v>124756.79999999999</v>
      </c>
      <c r="E68" s="258">
        <v>2.25</v>
      </c>
      <c r="F68" s="260">
        <v>233919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245">
        <v>2739166</v>
      </c>
      <c r="C69" s="258">
        <v>0.5</v>
      </c>
      <c r="D69" s="259">
        <v>1369583</v>
      </c>
      <c r="E69" s="258">
        <v>1.3</v>
      </c>
      <c r="F69" s="260">
        <v>3560915.8000000003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245">
        <v>2702038</v>
      </c>
      <c r="C70" s="258">
        <v>0.45</v>
      </c>
      <c r="D70" s="259">
        <v>1215917.1000000001</v>
      </c>
      <c r="E70" s="258">
        <v>2.2000000000000002</v>
      </c>
      <c r="F70" s="260">
        <v>5944483.6000000006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245">
        <v>890913</v>
      </c>
      <c r="C71" s="258">
        <v>0.12</v>
      </c>
      <c r="D71" s="259">
        <v>106909.56</v>
      </c>
      <c r="E71" s="258">
        <v>1</v>
      </c>
      <c r="F71" s="260">
        <v>890913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245">
        <v>5484845</v>
      </c>
      <c r="C72" s="258">
        <v>0.08</v>
      </c>
      <c r="D72" s="259">
        <v>438787.60000000003</v>
      </c>
      <c r="E72" s="258">
        <v>0.5</v>
      </c>
      <c r="F72" s="260">
        <v>2742422.5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283">
        <v>215110</v>
      </c>
      <c r="C73" s="283"/>
      <c r="D73" s="284"/>
      <c r="E73" s="283"/>
      <c r="F73" s="285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v>14372260</v>
      </c>
      <c r="C74" s="249"/>
      <c r="D74" s="269">
        <v>3695032.43</v>
      </c>
      <c r="E74" s="249"/>
      <c r="F74" s="270">
        <v>17483935.400000002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v>22031364</v>
      </c>
      <c r="C76" s="272"/>
      <c r="D76" s="272">
        <v>53288468.43</v>
      </c>
      <c r="E76" s="272"/>
      <c r="F76" s="272">
        <v>99776116.400000006</v>
      </c>
      <c r="G76" s="2"/>
      <c r="H76" s="230"/>
      <c r="I76" s="230"/>
      <c r="J76" s="230"/>
      <c r="K76" s="230"/>
    </row>
    <row r="79" spans="1:11" ht="13.5" thickBot="1" x14ac:dyDescent="0.25"/>
    <row r="80" spans="1:11" s="3" customFormat="1" ht="15" customHeight="1" x14ac:dyDescent="0.2">
      <c r="A80" s="344" t="s">
        <v>236</v>
      </c>
      <c r="B80" s="351" t="s">
        <v>84</v>
      </c>
      <c r="C80" s="361" t="s">
        <v>85</v>
      </c>
      <c r="D80" s="348" t="s">
        <v>86</v>
      </c>
    </row>
    <row r="81" spans="1:4" s="3" customFormat="1" ht="25.9" customHeight="1" thickBot="1" x14ac:dyDescent="0.25">
      <c r="A81" s="345"/>
      <c r="B81" s="352"/>
      <c r="C81" s="362"/>
      <c r="D81" s="349"/>
    </row>
    <row r="82" spans="1:4" s="3" customFormat="1" ht="13.15" customHeight="1" x14ac:dyDescent="0.2">
      <c r="A82" s="184" t="s">
        <v>50</v>
      </c>
      <c r="B82" s="185">
        <v>125484</v>
      </c>
      <c r="C82" s="186">
        <v>1613154</v>
      </c>
      <c r="D82" s="187">
        <v>4070798</v>
      </c>
    </row>
    <row r="83" spans="1:4" s="3" customFormat="1" x14ac:dyDescent="0.2">
      <c r="A83" s="1" t="s">
        <v>43</v>
      </c>
      <c r="B83" s="7">
        <v>66831</v>
      </c>
      <c r="C83" s="156">
        <v>629971</v>
      </c>
      <c r="D83" s="159">
        <v>698255</v>
      </c>
    </row>
    <row r="84" spans="1:4" s="3" customFormat="1" x14ac:dyDescent="0.2">
      <c r="A84" s="1" t="s">
        <v>51</v>
      </c>
      <c r="B84" s="7">
        <v>124</v>
      </c>
      <c r="C84" s="156"/>
      <c r="D84" s="159"/>
    </row>
    <row r="85" spans="1:4" s="3" customFormat="1" x14ac:dyDescent="0.2">
      <c r="A85" s="1" t="s">
        <v>40</v>
      </c>
      <c r="B85" s="7">
        <v>3045</v>
      </c>
      <c r="C85" s="156">
        <v>1343</v>
      </c>
      <c r="D85" s="159"/>
    </row>
    <row r="86" spans="1:4" s="3" customFormat="1" x14ac:dyDescent="0.2">
      <c r="A86" s="1" t="s">
        <v>46</v>
      </c>
      <c r="B86" s="7">
        <v>157317</v>
      </c>
      <c r="C86" s="156">
        <v>2520243</v>
      </c>
      <c r="D86" s="159">
        <v>2809531</v>
      </c>
    </row>
    <row r="87" spans="1:4" s="3" customFormat="1" x14ac:dyDescent="0.2">
      <c r="A87" s="1" t="s">
        <v>45</v>
      </c>
      <c r="B87" s="7">
        <v>70385</v>
      </c>
      <c r="C87" s="156">
        <v>437698</v>
      </c>
      <c r="D87" s="159">
        <v>1119076</v>
      </c>
    </row>
    <row r="88" spans="1:4" s="3" customFormat="1" x14ac:dyDescent="0.2">
      <c r="A88" s="1" t="s">
        <v>44</v>
      </c>
      <c r="B88" s="7">
        <v>58329</v>
      </c>
      <c r="C88" s="156">
        <v>196746</v>
      </c>
      <c r="D88" s="159">
        <v>1142298</v>
      </c>
    </row>
    <row r="89" spans="1:4" s="3" customFormat="1" x14ac:dyDescent="0.2">
      <c r="A89" s="1" t="s">
        <v>232</v>
      </c>
      <c r="B89" s="7">
        <v>10529</v>
      </c>
      <c r="C89" s="156">
        <v>480460</v>
      </c>
      <c r="D89" s="159">
        <v>555309</v>
      </c>
    </row>
    <row r="90" spans="1:4" s="3" customFormat="1" x14ac:dyDescent="0.2">
      <c r="A90" s="1" t="s">
        <v>239</v>
      </c>
      <c r="B90" s="7">
        <v>10764</v>
      </c>
      <c r="C90" s="156">
        <v>162800</v>
      </c>
      <c r="D90" s="159">
        <v>212659</v>
      </c>
    </row>
    <row r="91" spans="1:4" s="3" customFormat="1" x14ac:dyDescent="0.2">
      <c r="A91" s="1" t="s">
        <v>47</v>
      </c>
      <c r="B91" s="7">
        <v>29094</v>
      </c>
      <c r="C91" s="156">
        <v>443234</v>
      </c>
      <c r="D91" s="159">
        <v>1171291</v>
      </c>
    </row>
    <row r="92" spans="1:4" s="3" customFormat="1" x14ac:dyDescent="0.2">
      <c r="A92" s="1" t="s">
        <v>49</v>
      </c>
      <c r="B92" s="7">
        <v>66594</v>
      </c>
      <c r="C92" s="156">
        <v>172129</v>
      </c>
      <c r="D92" s="159">
        <v>1313090</v>
      </c>
    </row>
    <row r="93" spans="1:4" s="3" customFormat="1" x14ac:dyDescent="0.2">
      <c r="A93" s="1" t="s">
        <v>38</v>
      </c>
      <c r="B93" s="7">
        <v>21032</v>
      </c>
      <c r="C93" s="156">
        <v>80206</v>
      </c>
      <c r="D93" s="159">
        <v>65219</v>
      </c>
    </row>
    <row r="94" spans="1:4" s="3" customFormat="1" x14ac:dyDescent="0.2">
      <c r="A94" s="1" t="s">
        <v>231</v>
      </c>
      <c r="B94" s="7">
        <v>1712</v>
      </c>
      <c r="C94" s="156">
        <v>110586</v>
      </c>
      <c r="D94" s="159">
        <v>940501</v>
      </c>
    </row>
    <row r="95" spans="1:4" s="3" customFormat="1" x14ac:dyDescent="0.2">
      <c r="A95" s="1" t="s">
        <v>42</v>
      </c>
      <c r="B95" s="7">
        <v>6194</v>
      </c>
      <c r="C95" s="156">
        <v>108580</v>
      </c>
      <c r="D95" s="159">
        <v>135491</v>
      </c>
    </row>
    <row r="96" spans="1:4" s="3" customFormat="1" x14ac:dyDescent="0.2">
      <c r="A96" s="1" t="s">
        <v>41</v>
      </c>
      <c r="B96" s="7">
        <v>8538</v>
      </c>
      <c r="C96" s="156">
        <v>5120</v>
      </c>
      <c r="D96" s="159">
        <v>61831</v>
      </c>
    </row>
    <row r="97" spans="1:11" s="3" customFormat="1" x14ac:dyDescent="0.2">
      <c r="A97" s="1" t="s">
        <v>39</v>
      </c>
      <c r="B97" s="7"/>
      <c r="C97" s="156"/>
      <c r="D97" s="159"/>
    </row>
    <row r="98" spans="1:11" s="3" customFormat="1" x14ac:dyDescent="0.2">
      <c r="A98" s="1" t="s">
        <v>48</v>
      </c>
      <c r="B98" s="7">
        <v>7513</v>
      </c>
      <c r="C98" s="156">
        <v>53349</v>
      </c>
      <c r="D98" s="159">
        <v>76911</v>
      </c>
    </row>
    <row r="99" spans="1:11" s="3" customFormat="1" ht="13.5" thickBot="1" x14ac:dyDescent="0.25">
      <c r="A99" s="26"/>
      <c r="B99" s="23"/>
      <c r="C99" s="176"/>
      <c r="D99" s="27"/>
    </row>
    <row r="100" spans="1:11" s="3" customFormat="1" ht="13.5" thickBot="1" x14ac:dyDescent="0.25">
      <c r="A100" s="189" t="s">
        <v>3</v>
      </c>
      <c r="B100" s="190">
        <f>SUM(B82:B99)</f>
        <v>643485</v>
      </c>
      <c r="C100" s="190">
        <f>SUM(C82:C99)</f>
        <v>7015619</v>
      </c>
      <c r="D100" s="190">
        <f>SUM(D82:D99)</f>
        <v>14372260</v>
      </c>
    </row>
    <row r="101" spans="1:11" x14ac:dyDescent="0.2">
      <c r="H101"/>
      <c r="I101"/>
      <c r="J101"/>
      <c r="K101"/>
    </row>
    <row r="102" spans="1:11" customFormat="1" ht="15" x14ac:dyDescent="0.25">
      <c r="A102" s="356" t="s">
        <v>303</v>
      </c>
      <c r="B102" s="356"/>
      <c r="C102" s="356"/>
      <c r="D102" s="356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7" t="s">
        <v>22</v>
      </c>
      <c r="B104" s="124" t="s">
        <v>120</v>
      </c>
      <c r="C104" s="124" t="s">
        <v>121</v>
      </c>
      <c r="D104" s="359" t="s">
        <v>122</v>
      </c>
    </row>
    <row r="105" spans="1:11" customFormat="1" ht="26.25" thickBot="1" x14ac:dyDescent="0.25">
      <c r="A105" s="358"/>
      <c r="B105" s="125" t="s">
        <v>123</v>
      </c>
      <c r="C105" s="125" t="s">
        <v>123</v>
      </c>
      <c r="D105" s="360"/>
    </row>
    <row r="106" spans="1:11" customFormat="1" ht="13.5" customHeight="1" x14ac:dyDescent="0.2">
      <c r="A106" s="276" t="s">
        <v>63</v>
      </c>
      <c r="B106" s="277"/>
      <c r="C106" s="277"/>
      <c r="D106" s="278"/>
    </row>
    <row r="107" spans="1:11" customFormat="1" ht="13.5" customHeight="1" x14ac:dyDescent="0.2">
      <c r="A107" s="126" t="s">
        <v>124</v>
      </c>
      <c r="B107" s="127">
        <v>535</v>
      </c>
      <c r="C107" s="127">
        <v>1424</v>
      </c>
      <c r="D107" s="128">
        <v>1959</v>
      </c>
    </row>
    <row r="108" spans="1:11" customFormat="1" x14ac:dyDescent="0.2">
      <c r="A108" s="126" t="s">
        <v>95</v>
      </c>
      <c r="B108" s="127"/>
      <c r="C108" s="127">
        <v>80</v>
      </c>
      <c r="D108" s="128">
        <v>80</v>
      </c>
    </row>
    <row r="109" spans="1:11" customFormat="1" x14ac:dyDescent="0.2">
      <c r="A109" s="126" t="s">
        <v>97</v>
      </c>
      <c r="B109" s="127"/>
      <c r="C109" s="127">
        <v>151</v>
      </c>
      <c r="D109" s="128">
        <v>151</v>
      </c>
    </row>
    <row r="110" spans="1:11" customFormat="1" x14ac:dyDescent="0.2">
      <c r="A110" s="126" t="s">
        <v>127</v>
      </c>
      <c r="B110" s="127"/>
      <c r="C110" s="127">
        <v>1389</v>
      </c>
      <c r="D110" s="128">
        <v>1389</v>
      </c>
    </row>
    <row r="111" spans="1:11" customFormat="1" x14ac:dyDescent="0.2">
      <c r="A111" s="240" t="s">
        <v>100</v>
      </c>
      <c r="B111" s="127"/>
      <c r="C111" s="127">
        <v>52</v>
      </c>
      <c r="D111" s="128">
        <v>52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16597</v>
      </c>
      <c r="C113" s="232">
        <v>173631</v>
      </c>
      <c r="D113" s="128">
        <v>190228</v>
      </c>
    </row>
    <row r="114" spans="1:11" customFormat="1" x14ac:dyDescent="0.2">
      <c r="A114" s="126" t="s">
        <v>128</v>
      </c>
      <c r="B114" s="127">
        <v>106</v>
      </c>
      <c r="C114" s="127">
        <v>212</v>
      </c>
      <c r="D114" s="128">
        <v>318</v>
      </c>
    </row>
    <row r="115" spans="1:11" customFormat="1" x14ac:dyDescent="0.2">
      <c r="A115" s="126" t="s">
        <v>113</v>
      </c>
      <c r="B115" s="127"/>
      <c r="C115" s="127">
        <v>18460</v>
      </c>
      <c r="D115" s="128">
        <v>18460</v>
      </c>
    </row>
    <row r="116" spans="1:11" customFormat="1" x14ac:dyDescent="0.2">
      <c r="A116" s="126" t="s">
        <v>125</v>
      </c>
      <c r="B116" s="127">
        <v>4850</v>
      </c>
      <c r="C116" s="127">
        <v>70793</v>
      </c>
      <c r="D116" s="128">
        <v>75643</v>
      </c>
    </row>
    <row r="117" spans="1:11" customFormat="1" x14ac:dyDescent="0.2">
      <c r="A117" s="126" t="s">
        <v>116</v>
      </c>
      <c r="B117" s="127">
        <v>26210</v>
      </c>
      <c r="C117" s="127">
        <v>98849</v>
      </c>
      <c r="D117" s="128">
        <v>125059</v>
      </c>
    </row>
    <row r="118" spans="1:11" x14ac:dyDescent="0.2">
      <c r="A118" s="126" t="s">
        <v>112</v>
      </c>
      <c r="B118" s="127"/>
      <c r="C118" s="127">
        <v>44138</v>
      </c>
      <c r="D118" s="128">
        <v>44138</v>
      </c>
    </row>
    <row r="119" spans="1:11" x14ac:dyDescent="0.2">
      <c r="A119" s="126" t="s">
        <v>130</v>
      </c>
      <c r="B119" s="127">
        <v>229687</v>
      </c>
      <c r="C119" s="127">
        <v>1599905</v>
      </c>
      <c r="D119" s="128">
        <v>1829592</v>
      </c>
    </row>
    <row r="120" spans="1:11" x14ac:dyDescent="0.2">
      <c r="A120" s="293" t="s">
        <v>260</v>
      </c>
      <c r="B120" s="294">
        <v>630</v>
      </c>
      <c r="C120" s="294"/>
      <c r="D120" s="295">
        <v>630</v>
      </c>
    </row>
    <row r="121" spans="1:11" ht="13.5" thickBot="1" x14ac:dyDescent="0.25">
      <c r="A121" s="137" t="s">
        <v>131</v>
      </c>
      <c r="B121" s="138">
        <v>278615</v>
      </c>
      <c r="C121" s="138">
        <v>2009084</v>
      </c>
      <c r="D121" s="139">
        <v>2287069</v>
      </c>
    </row>
    <row r="122" spans="1:11" x14ac:dyDescent="0.2">
      <c r="A122" s="196"/>
    </row>
    <row r="123" spans="1:11" x14ac:dyDescent="0.2">
      <c r="H123"/>
      <c r="I123"/>
      <c r="J123"/>
      <c r="K123"/>
    </row>
    <row r="124" spans="1:11" customFormat="1" ht="15" x14ac:dyDescent="0.25">
      <c r="A124" s="356" t="s">
        <v>304</v>
      </c>
      <c r="B124" s="356"/>
      <c r="C124" s="356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286" t="s">
        <v>63</v>
      </c>
      <c r="B127" s="287"/>
      <c r="C127" s="130"/>
    </row>
    <row r="128" spans="1:11" customFormat="1" x14ac:dyDescent="0.2">
      <c r="A128" s="290" t="s">
        <v>124</v>
      </c>
      <c r="B128" s="289">
        <v>1364</v>
      </c>
      <c r="C128" s="130"/>
    </row>
    <row r="129" spans="1:11" customFormat="1" ht="17.25" customHeight="1" x14ac:dyDescent="0.2">
      <c r="A129" s="290" t="s">
        <v>97</v>
      </c>
      <c r="B129" s="289">
        <v>37</v>
      </c>
      <c r="C129" s="130"/>
    </row>
    <row r="130" spans="1:11" customFormat="1" x14ac:dyDescent="0.2">
      <c r="A130" s="290" t="s">
        <v>127</v>
      </c>
      <c r="B130" s="289">
        <v>781</v>
      </c>
      <c r="C130" s="130"/>
    </row>
    <row r="131" spans="1:11" customFormat="1" ht="12.75" customHeight="1" x14ac:dyDescent="0.2">
      <c r="A131" s="290" t="s">
        <v>100</v>
      </c>
      <c r="B131" s="289">
        <v>46</v>
      </c>
      <c r="C131" s="130"/>
    </row>
    <row r="132" spans="1:11" customFormat="1" x14ac:dyDescent="0.2">
      <c r="A132" s="286" t="s">
        <v>297</v>
      </c>
      <c r="B132" s="287"/>
      <c r="C132" s="130"/>
    </row>
    <row r="133" spans="1:11" customFormat="1" x14ac:dyDescent="0.2">
      <c r="A133" s="290" t="s">
        <v>126</v>
      </c>
      <c r="B133" s="289">
        <v>83180</v>
      </c>
      <c r="C133" s="130"/>
    </row>
    <row r="134" spans="1:11" customFormat="1" x14ac:dyDescent="0.2">
      <c r="A134" s="290" t="s">
        <v>128</v>
      </c>
      <c r="B134" s="289">
        <v>300</v>
      </c>
      <c r="C134" s="130"/>
    </row>
    <row r="135" spans="1:11" customFormat="1" x14ac:dyDescent="0.2">
      <c r="A135" s="290" t="s">
        <v>125</v>
      </c>
      <c r="B135" s="289">
        <v>225594</v>
      </c>
      <c r="C135" s="130"/>
      <c r="H135" s="15"/>
      <c r="I135" s="15"/>
      <c r="J135" s="15"/>
      <c r="K135" s="15"/>
    </row>
    <row r="136" spans="1:11" s="15" customFormat="1" ht="12.75" customHeight="1" x14ac:dyDescent="0.2">
      <c r="A136" s="290" t="s">
        <v>116</v>
      </c>
      <c r="B136" s="289">
        <v>58010</v>
      </c>
      <c r="C136" s="136"/>
      <c r="H136" s="28"/>
      <c r="I136" s="28"/>
      <c r="J136" s="28"/>
      <c r="K136" s="28"/>
    </row>
    <row r="137" spans="1:11" x14ac:dyDescent="0.2">
      <c r="A137" s="290" t="s">
        <v>112</v>
      </c>
      <c r="B137" s="289">
        <v>44040</v>
      </c>
    </row>
    <row r="138" spans="1:11" x14ac:dyDescent="0.2">
      <c r="A138" s="290" t="s">
        <v>130</v>
      </c>
      <c r="B138" s="289">
        <v>990482</v>
      </c>
    </row>
    <row r="139" spans="1:11" ht="13.5" thickBot="1" x14ac:dyDescent="0.25">
      <c r="A139" s="291" t="s">
        <v>135</v>
      </c>
      <c r="B139" s="292">
        <v>1403834</v>
      </c>
    </row>
    <row r="140" spans="1:11" x14ac:dyDescent="0.2">
      <c r="A140" s="196"/>
    </row>
    <row r="141" spans="1:11" x14ac:dyDescent="0.2">
      <c r="H141"/>
      <c r="I141"/>
      <c r="J141"/>
      <c r="K141"/>
    </row>
    <row r="142" spans="1:11" customFormat="1" ht="15" x14ac:dyDescent="0.25">
      <c r="A142" s="356" t="s">
        <v>137</v>
      </c>
      <c r="B142" s="356"/>
      <c r="C142" s="356"/>
      <c r="D142" s="356"/>
      <c r="E142" s="130"/>
    </row>
    <row r="143" spans="1:11" customFormat="1" ht="15" x14ac:dyDescent="0.25">
      <c r="A143" s="356" t="s">
        <v>305</v>
      </c>
      <c r="B143" s="356"/>
      <c r="C143" s="356"/>
      <c r="D143" s="356"/>
      <c r="E143" s="130"/>
    </row>
    <row r="144" spans="1:11" customFormat="1" ht="13.5" thickBot="1" x14ac:dyDescent="0.25">
      <c r="A144" s="123"/>
      <c r="B144" s="123"/>
      <c r="C144" s="123"/>
      <c r="D144" s="130"/>
      <c r="E144" s="130"/>
    </row>
    <row r="145" spans="1:5" customFormat="1" ht="13.5" thickBot="1" x14ac:dyDescent="0.25">
      <c r="A145" s="131" t="s">
        <v>138</v>
      </c>
      <c r="B145" s="142" t="s">
        <v>133</v>
      </c>
      <c r="C145" s="132" t="s">
        <v>150</v>
      </c>
      <c r="D145" s="130"/>
    </row>
    <row r="146" spans="1:5" customFormat="1" x14ac:dyDescent="0.2">
      <c r="A146" s="143" t="s">
        <v>205</v>
      </c>
      <c r="B146" s="144">
        <v>186</v>
      </c>
      <c r="C146" s="145">
        <v>1679602.35</v>
      </c>
      <c r="D146" s="130"/>
    </row>
    <row r="147" spans="1:5" customFormat="1" x14ac:dyDescent="0.2">
      <c r="A147" s="240" t="s">
        <v>279</v>
      </c>
      <c r="B147" s="146">
        <v>89</v>
      </c>
      <c r="C147" s="147">
        <v>771648.12</v>
      </c>
      <c r="D147" s="130"/>
    </row>
    <row r="148" spans="1:5" customFormat="1" x14ac:dyDescent="0.2">
      <c r="A148" s="126" t="s">
        <v>201</v>
      </c>
      <c r="B148" s="148">
        <v>635</v>
      </c>
      <c r="C148" s="147">
        <v>1762427</v>
      </c>
      <c r="D148" s="130"/>
    </row>
    <row r="149" spans="1:5" customFormat="1" x14ac:dyDescent="0.2">
      <c r="A149" s="126" t="s">
        <v>206</v>
      </c>
      <c r="B149" s="148">
        <v>162</v>
      </c>
      <c r="C149" s="147">
        <v>823915.32</v>
      </c>
      <c r="D149" s="130"/>
    </row>
    <row r="150" spans="1:5" customFormat="1" x14ac:dyDescent="0.2">
      <c r="A150" s="240" t="s">
        <v>280</v>
      </c>
      <c r="B150" s="146">
        <v>699</v>
      </c>
      <c r="C150" s="147">
        <v>2536240</v>
      </c>
      <c r="D150" s="130"/>
    </row>
    <row r="151" spans="1:5" customFormat="1" x14ac:dyDescent="0.2">
      <c r="A151" s="126" t="s">
        <v>219</v>
      </c>
      <c r="B151" s="146">
        <v>26863</v>
      </c>
      <c r="C151" s="147">
        <v>28885374</v>
      </c>
      <c r="D151" s="130"/>
    </row>
    <row r="152" spans="1:5" customFormat="1" x14ac:dyDescent="0.2">
      <c r="A152" s="149" t="s">
        <v>202</v>
      </c>
      <c r="B152" s="146">
        <v>2487</v>
      </c>
      <c r="C152" s="147">
        <v>6555692</v>
      </c>
      <c r="D152" s="130"/>
    </row>
    <row r="153" spans="1:5" customFormat="1" x14ac:dyDescent="0.2">
      <c r="A153" s="149" t="s">
        <v>203</v>
      </c>
      <c r="B153" s="146">
        <v>737</v>
      </c>
      <c r="C153" s="147">
        <v>506018</v>
      </c>
      <c r="D153" s="130"/>
    </row>
    <row r="154" spans="1:5" customFormat="1" x14ac:dyDescent="0.2">
      <c r="A154" s="149" t="s">
        <v>208</v>
      </c>
      <c r="B154" s="146">
        <v>23</v>
      </c>
      <c r="C154" s="147">
        <v>13836</v>
      </c>
      <c r="D154" s="130"/>
    </row>
    <row r="155" spans="1:5" customFormat="1" x14ac:dyDescent="0.2">
      <c r="A155" s="149" t="s">
        <v>273</v>
      </c>
      <c r="B155" s="146">
        <v>1149</v>
      </c>
      <c r="C155" s="147">
        <v>318952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16</v>
      </c>
      <c r="B157" s="120">
        <v>33030</v>
      </c>
      <c r="C157" s="121">
        <v>43853704.789999999</v>
      </c>
      <c r="D157" s="130"/>
    </row>
    <row r="158" spans="1:5" customFormat="1" ht="13.5" thickBot="1" x14ac:dyDescent="0.25">
      <c r="C158" s="130"/>
      <c r="D158" s="130"/>
    </row>
    <row r="159" spans="1:5" customFormat="1" x14ac:dyDescent="0.2">
      <c r="A159" s="344" t="s">
        <v>236</v>
      </c>
      <c r="B159" s="351" t="s">
        <v>133</v>
      </c>
      <c r="C159" s="348" t="s">
        <v>150</v>
      </c>
      <c r="E159" s="130"/>
    </row>
    <row r="160" spans="1:5" customFormat="1" ht="13.5" thickBot="1" x14ac:dyDescent="0.25">
      <c r="A160" s="345"/>
      <c r="B160" s="352" t="s">
        <v>133</v>
      </c>
      <c r="C160" s="349" t="s">
        <v>150</v>
      </c>
    </row>
    <row r="161" spans="1:3" customFormat="1" x14ac:dyDescent="0.2">
      <c r="A161" s="4" t="s">
        <v>14</v>
      </c>
      <c r="B161" s="5">
        <v>7509</v>
      </c>
      <c r="C161" s="6">
        <v>6987817</v>
      </c>
    </row>
    <row r="162" spans="1:3" customFormat="1" x14ac:dyDescent="0.2">
      <c r="A162" s="1" t="s">
        <v>8</v>
      </c>
      <c r="B162" s="7">
        <v>1610</v>
      </c>
      <c r="C162" s="8">
        <v>4669850</v>
      </c>
    </row>
    <row r="163" spans="1:3" customFormat="1" x14ac:dyDescent="0.2">
      <c r="A163" s="1" t="s">
        <v>15</v>
      </c>
      <c r="B163" s="7">
        <v>103</v>
      </c>
      <c r="C163" s="8">
        <v>380319</v>
      </c>
    </row>
    <row r="164" spans="1:3" customFormat="1" x14ac:dyDescent="0.2">
      <c r="A164" s="1" t="s">
        <v>5</v>
      </c>
      <c r="B164" s="7">
        <v>111</v>
      </c>
      <c r="C164" s="8">
        <v>472343</v>
      </c>
    </row>
    <row r="165" spans="1:3" customFormat="1" x14ac:dyDescent="0.2">
      <c r="A165" s="1" t="s">
        <v>11</v>
      </c>
      <c r="B165" s="7">
        <v>5856</v>
      </c>
      <c r="C165" s="8">
        <v>7021620</v>
      </c>
    </row>
    <row r="166" spans="1:3" customFormat="1" x14ac:dyDescent="0.2">
      <c r="A166" s="1" t="s">
        <v>10</v>
      </c>
      <c r="B166" s="7">
        <v>5580</v>
      </c>
      <c r="C166" s="8">
        <v>8366857</v>
      </c>
    </row>
    <row r="167" spans="1:3" customFormat="1" x14ac:dyDescent="0.2">
      <c r="A167" s="1" t="s">
        <v>9</v>
      </c>
      <c r="B167" s="7">
        <v>1391</v>
      </c>
      <c r="C167" s="8">
        <v>2886864</v>
      </c>
    </row>
    <row r="168" spans="1:3" customFormat="1" x14ac:dyDescent="0.2">
      <c r="A168" s="1" t="s">
        <v>17</v>
      </c>
      <c r="B168" s="7">
        <v>815</v>
      </c>
      <c r="C168" s="8">
        <v>628553</v>
      </c>
    </row>
    <row r="169" spans="1:3" customFormat="1" x14ac:dyDescent="0.2">
      <c r="A169" s="1" t="s">
        <v>18</v>
      </c>
      <c r="B169" s="7">
        <v>251</v>
      </c>
      <c r="C169" s="8">
        <v>963827</v>
      </c>
    </row>
    <row r="170" spans="1:3" customFormat="1" x14ac:dyDescent="0.2">
      <c r="A170" s="1" t="s">
        <v>12</v>
      </c>
      <c r="B170" s="7">
        <v>1014</v>
      </c>
      <c r="C170" s="152">
        <v>1910467</v>
      </c>
    </row>
    <row r="171" spans="1:3" customFormat="1" x14ac:dyDescent="0.2">
      <c r="A171" s="1" t="s">
        <v>13</v>
      </c>
      <c r="B171" s="7">
        <v>3994</v>
      </c>
      <c r="C171" s="152">
        <v>3612528.79</v>
      </c>
    </row>
    <row r="172" spans="1:3" customFormat="1" x14ac:dyDescent="0.2">
      <c r="A172" s="1" t="s">
        <v>4</v>
      </c>
      <c r="B172" s="7">
        <v>939</v>
      </c>
      <c r="C172" s="152">
        <v>2845767</v>
      </c>
    </row>
    <row r="173" spans="1:3" customFormat="1" x14ac:dyDescent="0.2">
      <c r="A173" s="1" t="s">
        <v>19</v>
      </c>
      <c r="B173" s="7">
        <v>2166</v>
      </c>
      <c r="C173" s="152">
        <v>396411</v>
      </c>
    </row>
    <row r="174" spans="1:3" customFormat="1" x14ac:dyDescent="0.2">
      <c r="A174" s="1" t="s">
        <v>7</v>
      </c>
      <c r="B174" s="7">
        <v>227</v>
      </c>
      <c r="C174" s="152">
        <v>502438</v>
      </c>
    </row>
    <row r="175" spans="1:3" customFormat="1" x14ac:dyDescent="0.2">
      <c r="A175" s="1" t="s">
        <v>6</v>
      </c>
      <c r="B175" s="7">
        <v>166</v>
      </c>
      <c r="C175" s="152">
        <v>538610</v>
      </c>
    </row>
    <row r="176" spans="1:3" customFormat="1" x14ac:dyDescent="0.2">
      <c r="A176" s="1" t="s">
        <v>20</v>
      </c>
      <c r="B176" s="7">
        <v>122</v>
      </c>
      <c r="C176" s="152">
        <v>948665</v>
      </c>
    </row>
    <row r="177" spans="1:11" customFormat="1" x14ac:dyDescent="0.2">
      <c r="A177" s="1" t="s">
        <v>21</v>
      </c>
      <c r="B177" s="7">
        <v>1176</v>
      </c>
      <c r="C177" s="8">
        <v>720768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3</v>
      </c>
      <c r="B179" s="14">
        <v>33030</v>
      </c>
      <c r="C179" s="16">
        <v>43853704.789999999</v>
      </c>
      <c r="H179" s="28"/>
      <c r="I179" s="28"/>
      <c r="J179" s="28"/>
      <c r="K179" s="28"/>
    </row>
  </sheetData>
  <mergeCells count="25"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  <mergeCell ref="F40:F41"/>
    <mergeCell ref="A80:A81"/>
    <mergeCell ref="B80:B81"/>
    <mergeCell ref="C80:C81"/>
    <mergeCell ref="D80:D81"/>
    <mergeCell ref="A102:D102"/>
    <mergeCell ref="A159:A160"/>
    <mergeCell ref="B159:B160"/>
    <mergeCell ref="C159:C160"/>
    <mergeCell ref="A104:A105"/>
    <mergeCell ref="D104:D105"/>
    <mergeCell ref="A124:C124"/>
    <mergeCell ref="A142:D142"/>
    <mergeCell ref="A143:D143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1" max="5" man="1"/>
    <brk id="1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181"/>
  <sheetViews>
    <sheetView view="pageBreakPreview" zoomScale="75" zoomScaleNormal="75" zoomScaleSheetLayoutView="75" workbookViewId="0">
      <selection activeCell="E177" sqref="E177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 t="s">
        <v>310</v>
      </c>
    </row>
    <row r="4" spans="1:13" ht="15" x14ac:dyDescent="0.25">
      <c r="A4" s="353" t="s">
        <v>306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827776</v>
      </c>
      <c r="C9" s="107">
        <v>682504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22961821.330000002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244886</v>
      </c>
    </row>
    <row r="18" spans="1:2" x14ac:dyDescent="0.2">
      <c r="A18" s="233" t="s">
        <v>43</v>
      </c>
      <c r="B18" s="236">
        <v>45393</v>
      </c>
    </row>
    <row r="19" spans="1:2" x14ac:dyDescent="0.2">
      <c r="A19" s="233" t="s">
        <v>51</v>
      </c>
      <c r="B19" s="236">
        <v>13131</v>
      </c>
    </row>
    <row r="20" spans="1:2" x14ac:dyDescent="0.2">
      <c r="A20" s="233" t="s">
        <v>40</v>
      </c>
      <c r="B20" s="236">
        <v>10394</v>
      </c>
    </row>
    <row r="21" spans="1:2" x14ac:dyDescent="0.2">
      <c r="A21" s="233" t="s">
        <v>46</v>
      </c>
      <c r="B21" s="236">
        <v>107908</v>
      </c>
    </row>
    <row r="22" spans="1:2" x14ac:dyDescent="0.2">
      <c r="A22" s="233" t="s">
        <v>45</v>
      </c>
      <c r="B22" s="236">
        <v>89172</v>
      </c>
    </row>
    <row r="23" spans="1:2" x14ac:dyDescent="0.2">
      <c r="A23" s="233" t="s">
        <v>44</v>
      </c>
      <c r="B23" s="236">
        <v>41081</v>
      </c>
    </row>
    <row r="24" spans="1:2" x14ac:dyDescent="0.2">
      <c r="A24" s="233" t="s">
        <v>232</v>
      </c>
      <c r="B24" s="236">
        <v>17615</v>
      </c>
    </row>
    <row r="25" spans="1:2" x14ac:dyDescent="0.2">
      <c r="A25" s="233" t="s">
        <v>240</v>
      </c>
      <c r="B25" s="236">
        <v>23563</v>
      </c>
    </row>
    <row r="26" spans="1:2" x14ac:dyDescent="0.2">
      <c r="A26" s="233" t="s">
        <v>233</v>
      </c>
      <c r="B26" s="237">
        <v>49089</v>
      </c>
    </row>
    <row r="27" spans="1:2" x14ac:dyDescent="0.2">
      <c r="A27" s="233" t="s">
        <v>49</v>
      </c>
      <c r="B27" s="236">
        <v>34506</v>
      </c>
    </row>
    <row r="28" spans="1:2" x14ac:dyDescent="0.2">
      <c r="A28" s="233" t="s">
        <v>234</v>
      </c>
      <c r="B28" s="236">
        <v>42407</v>
      </c>
    </row>
    <row r="29" spans="1:2" x14ac:dyDescent="0.2">
      <c r="A29" s="233" t="s">
        <v>231</v>
      </c>
      <c r="B29" s="236">
        <v>11735</v>
      </c>
    </row>
    <row r="30" spans="1:2" x14ac:dyDescent="0.2">
      <c r="A30" s="233" t="s">
        <v>42</v>
      </c>
      <c r="B30" s="236">
        <v>7810</v>
      </c>
    </row>
    <row r="31" spans="1:2" x14ac:dyDescent="0.2">
      <c r="A31" s="234" t="s">
        <v>41</v>
      </c>
      <c r="B31" s="236">
        <v>35757</v>
      </c>
    </row>
    <row r="32" spans="1:2" x14ac:dyDescent="0.2">
      <c r="A32" s="298" t="s">
        <v>312</v>
      </c>
      <c r="B32" s="299">
        <v>7541</v>
      </c>
    </row>
    <row r="33" spans="1:11" x14ac:dyDescent="0.2">
      <c r="A33" s="233" t="s">
        <v>48</v>
      </c>
      <c r="B33" s="236">
        <v>11273</v>
      </c>
    </row>
    <row r="34" spans="1:11" ht="13.5" thickBot="1" x14ac:dyDescent="0.25">
      <c r="A34" s="280" t="s">
        <v>298</v>
      </c>
      <c r="B34" s="296">
        <v>34515</v>
      </c>
    </row>
    <row r="35" spans="1:11" ht="13.5" thickBot="1" x14ac:dyDescent="0.25">
      <c r="A35" s="238" t="s">
        <v>2</v>
      </c>
      <c r="B35" s="239">
        <f>SUM(B17:B34)</f>
        <v>827776</v>
      </c>
    </row>
    <row r="38" spans="1:11" s="46" customFormat="1" ht="15" customHeight="1" x14ac:dyDescent="0.2">
      <c r="A38" s="350" t="s">
        <v>307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291</v>
      </c>
      <c r="D40" s="351" t="s">
        <v>299</v>
      </c>
      <c r="E40" s="348" t="s">
        <v>293</v>
      </c>
      <c r="F40" s="348" t="s">
        <v>300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49"/>
      <c r="F41" s="349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193</v>
      </c>
      <c r="C43" s="245">
        <v>45</v>
      </c>
      <c r="D43" s="245">
        <f>B43*C43</f>
        <v>8685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3618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12934</v>
      </c>
      <c r="C45" s="245">
        <v>45</v>
      </c>
      <c r="D45" s="245">
        <f>B45*C45</f>
        <v>582030</v>
      </c>
      <c r="E45" s="245">
        <v>45</v>
      </c>
      <c r="F45" s="246">
        <f>B45*E45</f>
        <v>582030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245">
        <v>179279</v>
      </c>
      <c r="C46" s="245">
        <v>80</v>
      </c>
      <c r="D46" s="245">
        <f>B46*C46</f>
        <v>14342320</v>
      </c>
      <c r="E46" s="245">
        <v>170</v>
      </c>
      <c r="F46" s="246">
        <f>B46*E46</f>
        <v>30477430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245">
        <v>64176</v>
      </c>
      <c r="C47" s="245">
        <v>25</v>
      </c>
      <c r="D47" s="245">
        <f>B47*C47</f>
        <v>1604400</v>
      </c>
      <c r="E47" s="245">
        <v>75</v>
      </c>
      <c r="F47" s="246">
        <f>B47*E47</f>
        <v>4813200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245">
        <v>25636</v>
      </c>
      <c r="C48" s="245">
        <v>51</v>
      </c>
      <c r="D48" s="245">
        <f>B48*C48</f>
        <v>1307436</v>
      </c>
      <c r="E48" s="245">
        <v>100</v>
      </c>
      <c r="F48" s="246">
        <f>B48*E48</f>
        <v>2563600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245">
        <v>370770</v>
      </c>
      <c r="C49" s="245">
        <v>51</v>
      </c>
      <c r="D49" s="245">
        <f>B49*C49</f>
        <v>18909270</v>
      </c>
      <c r="E49" s="245">
        <v>51</v>
      </c>
      <c r="F49" s="246">
        <f>B49*E49</f>
        <v>18909270</v>
      </c>
      <c r="G49" s="9"/>
      <c r="H49" s="230"/>
      <c r="I49" s="230"/>
      <c r="J49" s="230"/>
      <c r="K49" s="230"/>
    </row>
    <row r="50" spans="1:11" s="3" customFormat="1" x14ac:dyDescent="0.2">
      <c r="A50" s="244" t="s">
        <v>211</v>
      </c>
      <c r="B50" s="245">
        <v>110</v>
      </c>
      <c r="C50" s="245"/>
      <c r="D50" s="245"/>
      <c r="E50" s="245"/>
      <c r="F50" s="246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245">
        <v>14939</v>
      </c>
      <c r="C51" s="245">
        <v>35</v>
      </c>
      <c r="D51" s="245">
        <f>B51*C51</f>
        <v>522865</v>
      </c>
      <c r="E51" s="245">
        <v>25</v>
      </c>
      <c r="F51" s="246">
        <f>B51*E51</f>
        <v>373475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245">
        <v>1773</v>
      </c>
      <c r="C52" s="245"/>
      <c r="D52" s="247"/>
      <c r="E52" s="245"/>
      <c r="F52" s="246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f>SUM(B43:B52)</f>
        <v>673428</v>
      </c>
      <c r="C53" s="249"/>
      <c r="D53" s="249">
        <f>SUM(D43:D52)</f>
        <v>37277006</v>
      </c>
      <c r="E53" s="249"/>
      <c r="F53" s="250">
        <f>SUM(F43:F52)</f>
        <v>57719005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245">
        <v>6217857</v>
      </c>
      <c r="C56" s="297">
        <v>1.5</v>
      </c>
      <c r="D56" s="245">
        <f>B56*C56</f>
        <v>9326785.5</v>
      </c>
      <c r="E56" s="297">
        <v>3</v>
      </c>
      <c r="F56" s="246">
        <f>B56*E56</f>
        <v>18653571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245">
        <v>709328</v>
      </c>
      <c r="C57" s="297">
        <v>3</v>
      </c>
      <c r="D57" s="245">
        <f>B57*C57</f>
        <v>2127984</v>
      </c>
      <c r="E57" s="297">
        <v>6</v>
      </c>
      <c r="F57" s="246">
        <f>B57*E57</f>
        <v>4255968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245">
        <v>232199</v>
      </c>
      <c r="C58" s="245">
        <v>6</v>
      </c>
      <c r="D58" s="245">
        <f>B58*C58</f>
        <v>1393194</v>
      </c>
      <c r="E58" s="245"/>
      <c r="F58" s="246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f>SUM(B56:B58)</f>
        <v>7159384</v>
      </c>
      <c r="C59" s="249"/>
      <c r="D59" s="249">
        <f>SUM(D56:D58)</f>
        <v>12847963.5</v>
      </c>
      <c r="E59" s="249"/>
      <c r="F59" s="250">
        <f>SUM(F56:F58)</f>
        <v>22909539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245">
        <v>226828</v>
      </c>
      <c r="C62" s="258">
        <v>1</v>
      </c>
      <c r="D62" s="259">
        <f t="shared" ref="D62:D72" si="0">B62*C62</f>
        <v>226828</v>
      </c>
      <c r="E62" s="258">
        <v>8</v>
      </c>
      <c r="F62" s="260">
        <f>B62*E62</f>
        <v>1814624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245">
        <v>8960</v>
      </c>
      <c r="C63" s="258">
        <v>0.2</v>
      </c>
      <c r="D63" s="259">
        <f t="shared" si="0"/>
        <v>1792</v>
      </c>
      <c r="E63" s="258"/>
      <c r="F63" s="260"/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245">
        <v>100468</v>
      </c>
      <c r="C64" s="258">
        <v>0.3</v>
      </c>
      <c r="D64" s="259">
        <f t="shared" si="0"/>
        <v>30140.399999999998</v>
      </c>
      <c r="E64" s="258">
        <v>2.25</v>
      </c>
      <c r="F64" s="260">
        <f>B64*E64</f>
        <v>226053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245">
        <v>989265</v>
      </c>
      <c r="C65" s="258">
        <v>0.11</v>
      </c>
      <c r="D65" s="259">
        <f t="shared" si="0"/>
        <v>108819.15</v>
      </c>
      <c r="E65" s="258">
        <v>1.5</v>
      </c>
      <c r="F65" s="260">
        <f>B65*E65</f>
        <v>1483897.5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245">
        <v>397059</v>
      </c>
      <c r="C66" s="258"/>
      <c r="D66" s="259">
        <f t="shared" si="0"/>
        <v>0</v>
      </c>
      <c r="E66" s="258"/>
      <c r="F66" s="260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245">
        <v>304422</v>
      </c>
      <c r="C67" s="258">
        <v>0.09</v>
      </c>
      <c r="D67" s="259">
        <f t="shared" si="0"/>
        <v>27397.98</v>
      </c>
      <c r="E67" s="258">
        <v>0.5</v>
      </c>
      <c r="F67" s="260">
        <f t="shared" ref="F67:F72" si="1">B67*E67</f>
        <v>152211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245">
        <v>112793</v>
      </c>
      <c r="C68" s="258">
        <v>1.1000000000000001</v>
      </c>
      <c r="D68" s="259">
        <f t="shared" si="0"/>
        <v>124072.3</v>
      </c>
      <c r="E68" s="258">
        <v>2.2000000000000002</v>
      </c>
      <c r="F68" s="260">
        <f t="shared" si="1"/>
        <v>248144.6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245">
        <v>2686971</v>
      </c>
      <c r="C69" s="258">
        <v>0.5</v>
      </c>
      <c r="D69" s="259">
        <f t="shared" si="0"/>
        <v>1343485.5</v>
      </c>
      <c r="E69" s="258">
        <v>1.5</v>
      </c>
      <c r="F69" s="260">
        <f t="shared" si="1"/>
        <v>4030456.5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245">
        <v>2855908</v>
      </c>
      <c r="C70" s="258">
        <v>0.4</v>
      </c>
      <c r="D70" s="259">
        <f t="shared" si="0"/>
        <v>1142363.2</v>
      </c>
      <c r="E70" s="258">
        <v>2.2000000000000002</v>
      </c>
      <c r="F70" s="260">
        <f t="shared" si="1"/>
        <v>6282997.6000000006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245">
        <v>797961</v>
      </c>
      <c r="C71" s="258">
        <v>0.2</v>
      </c>
      <c r="D71" s="259">
        <f t="shared" si="0"/>
        <v>159592.20000000001</v>
      </c>
      <c r="E71" s="258">
        <v>1</v>
      </c>
      <c r="F71" s="260">
        <f t="shared" si="1"/>
        <v>797961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245">
        <v>5147290</v>
      </c>
      <c r="C72" s="258">
        <v>0.1</v>
      </c>
      <c r="D72" s="259">
        <f t="shared" si="0"/>
        <v>514729</v>
      </c>
      <c r="E72" s="258">
        <v>0.5</v>
      </c>
      <c r="F72" s="260">
        <f t="shared" si="1"/>
        <v>2573645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283">
        <v>27155</v>
      </c>
      <c r="C73" s="283"/>
      <c r="D73" s="284"/>
      <c r="E73" s="283"/>
      <c r="F73" s="285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f>SUM(B62:B73)</f>
        <v>13655080</v>
      </c>
      <c r="C74" s="249"/>
      <c r="D74" s="269">
        <f>SUM(D62:D73)</f>
        <v>3679219.7300000004</v>
      </c>
      <c r="E74" s="249"/>
      <c r="F74" s="270">
        <f>SUM(F62:F73)</f>
        <v>17609990.199999999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f>B53+B59+B74</f>
        <v>21487892</v>
      </c>
      <c r="C76" s="272"/>
      <c r="D76" s="272">
        <f>D53+D59+D74</f>
        <v>53804189.230000004</v>
      </c>
      <c r="E76" s="272"/>
      <c r="F76" s="272">
        <f>F53+F59+F74</f>
        <v>98238534.200000003</v>
      </c>
      <c r="G76" s="2"/>
      <c r="H76" s="230"/>
      <c r="I76" s="230"/>
      <c r="J76" s="230"/>
      <c r="K76" s="230"/>
    </row>
    <row r="79" spans="1:11" ht="13.5" thickBot="1" x14ac:dyDescent="0.25"/>
    <row r="80" spans="1:11" s="3" customFormat="1" ht="15" customHeight="1" x14ac:dyDescent="0.2">
      <c r="A80" s="344" t="s">
        <v>236</v>
      </c>
      <c r="B80" s="351" t="s">
        <v>84</v>
      </c>
      <c r="C80" s="361" t="s">
        <v>85</v>
      </c>
      <c r="D80" s="348" t="s">
        <v>86</v>
      </c>
    </row>
    <row r="81" spans="1:4" s="3" customFormat="1" ht="25.9" customHeight="1" thickBot="1" x14ac:dyDescent="0.25">
      <c r="A81" s="345"/>
      <c r="B81" s="352"/>
      <c r="C81" s="362"/>
      <c r="D81" s="349"/>
    </row>
    <row r="82" spans="1:4" s="3" customFormat="1" ht="13.15" customHeight="1" x14ac:dyDescent="0.2">
      <c r="A82" s="184" t="s">
        <v>50</v>
      </c>
      <c r="B82" s="185">
        <v>130669</v>
      </c>
      <c r="C82" s="187">
        <v>1572442</v>
      </c>
      <c r="D82" s="187">
        <v>3926921</v>
      </c>
    </row>
    <row r="83" spans="1:4" s="3" customFormat="1" x14ac:dyDescent="0.2">
      <c r="A83" s="1" t="s">
        <v>43</v>
      </c>
      <c r="B83" s="7">
        <v>70214</v>
      </c>
      <c r="C83" s="159">
        <v>704327</v>
      </c>
      <c r="D83" s="159">
        <v>725240</v>
      </c>
    </row>
    <row r="84" spans="1:4" s="3" customFormat="1" x14ac:dyDescent="0.2">
      <c r="A84" s="1" t="s">
        <v>51</v>
      </c>
      <c r="B84" s="7">
        <v>173</v>
      </c>
      <c r="C84" s="159"/>
      <c r="D84" s="159"/>
    </row>
    <row r="85" spans="1:4" s="3" customFormat="1" x14ac:dyDescent="0.2">
      <c r="A85" s="1" t="s">
        <v>40</v>
      </c>
      <c r="B85" s="7">
        <v>3301</v>
      </c>
      <c r="C85" s="159">
        <v>1315</v>
      </c>
      <c r="D85" s="159"/>
    </row>
    <row r="86" spans="1:4" s="3" customFormat="1" x14ac:dyDescent="0.2">
      <c r="A86" s="1" t="s">
        <v>46</v>
      </c>
      <c r="B86" s="7">
        <v>151066</v>
      </c>
      <c r="C86" s="159">
        <v>2694200</v>
      </c>
      <c r="D86" s="159">
        <v>2828841</v>
      </c>
    </row>
    <row r="87" spans="1:4" s="3" customFormat="1" x14ac:dyDescent="0.2">
      <c r="A87" s="1" t="s">
        <v>45</v>
      </c>
      <c r="B87" s="7">
        <v>77323</v>
      </c>
      <c r="C87" s="159">
        <v>481032</v>
      </c>
      <c r="D87" s="159">
        <v>1031582</v>
      </c>
    </row>
    <row r="88" spans="1:4" s="3" customFormat="1" x14ac:dyDescent="0.2">
      <c r="A88" s="1" t="s">
        <v>44</v>
      </c>
      <c r="B88" s="7">
        <v>66806</v>
      </c>
      <c r="C88" s="159">
        <v>210669</v>
      </c>
      <c r="D88" s="159">
        <v>1071649</v>
      </c>
    </row>
    <row r="89" spans="1:4" s="3" customFormat="1" x14ac:dyDescent="0.2">
      <c r="A89" s="1" t="s">
        <v>232</v>
      </c>
      <c r="B89" s="7">
        <v>10921</v>
      </c>
      <c r="C89" s="159">
        <v>419103</v>
      </c>
      <c r="D89" s="159">
        <v>590963</v>
      </c>
    </row>
    <row r="90" spans="1:4" s="3" customFormat="1" x14ac:dyDescent="0.2">
      <c r="A90" s="1" t="s">
        <v>239</v>
      </c>
      <c r="B90" s="7">
        <v>12628</v>
      </c>
      <c r="C90" s="159">
        <v>130765</v>
      </c>
      <c r="D90" s="159">
        <v>218824</v>
      </c>
    </row>
    <row r="91" spans="1:4" s="3" customFormat="1" x14ac:dyDescent="0.2">
      <c r="A91" s="1" t="s">
        <v>47</v>
      </c>
      <c r="B91" s="7">
        <v>31373</v>
      </c>
      <c r="C91" s="159">
        <v>455789</v>
      </c>
      <c r="D91" s="159">
        <v>1066447</v>
      </c>
    </row>
    <row r="92" spans="1:4" s="3" customFormat="1" x14ac:dyDescent="0.2">
      <c r="A92" s="1" t="s">
        <v>49</v>
      </c>
      <c r="B92" s="7">
        <v>67980</v>
      </c>
      <c r="C92" s="159">
        <v>153278</v>
      </c>
      <c r="D92" s="159">
        <v>1294532</v>
      </c>
    </row>
    <row r="93" spans="1:4" s="3" customFormat="1" x14ac:dyDescent="0.2">
      <c r="A93" s="1" t="s">
        <v>38</v>
      </c>
      <c r="B93" s="7">
        <v>21163</v>
      </c>
      <c r="C93" s="159">
        <v>70658</v>
      </c>
      <c r="D93" s="159">
        <v>80695</v>
      </c>
    </row>
    <row r="94" spans="1:4" s="3" customFormat="1" x14ac:dyDescent="0.2">
      <c r="A94" s="1" t="s">
        <v>231</v>
      </c>
      <c r="B94" s="7">
        <v>3618</v>
      </c>
      <c r="C94" s="159">
        <v>94206</v>
      </c>
      <c r="D94" s="159">
        <v>544987</v>
      </c>
    </row>
    <row r="95" spans="1:4" s="3" customFormat="1" x14ac:dyDescent="0.2">
      <c r="A95" s="1" t="s">
        <v>42</v>
      </c>
      <c r="B95" s="7">
        <v>6209</v>
      </c>
      <c r="C95" s="159">
        <v>101954</v>
      </c>
      <c r="D95" s="159">
        <v>149138</v>
      </c>
    </row>
    <row r="96" spans="1:4" s="3" customFormat="1" x14ac:dyDescent="0.2">
      <c r="A96" s="1" t="s">
        <v>41</v>
      </c>
      <c r="B96" s="7">
        <v>10970</v>
      </c>
      <c r="C96" s="159">
        <v>4177</v>
      </c>
      <c r="D96" s="159">
        <v>43274</v>
      </c>
    </row>
    <row r="97" spans="1:11" s="3" customFormat="1" x14ac:dyDescent="0.2">
      <c r="A97" s="1" t="s">
        <v>39</v>
      </c>
      <c r="B97" s="7"/>
      <c r="C97" s="159"/>
      <c r="D97" s="159"/>
    </row>
    <row r="98" spans="1:11" s="3" customFormat="1" x14ac:dyDescent="0.2">
      <c r="A98" s="1" t="s">
        <v>48</v>
      </c>
      <c r="B98" s="7">
        <v>9014</v>
      </c>
      <c r="C98" s="159">
        <v>65469</v>
      </c>
      <c r="D98" s="159">
        <v>81987</v>
      </c>
    </row>
    <row r="99" spans="1:11" s="3" customFormat="1" ht="13.5" thickBot="1" x14ac:dyDescent="0.25">
      <c r="A99" s="26"/>
      <c r="B99" s="23"/>
      <c r="C99" s="27"/>
      <c r="D99" s="27"/>
    </row>
    <row r="100" spans="1:11" s="3" customFormat="1" ht="13.5" thickBot="1" x14ac:dyDescent="0.25">
      <c r="A100" s="189" t="s">
        <v>2</v>
      </c>
      <c r="B100" s="190">
        <f>SUM(B82:B99)</f>
        <v>673428</v>
      </c>
      <c r="C100" s="190">
        <f>SUM(C82:C99)</f>
        <v>7159384</v>
      </c>
      <c r="D100" s="190">
        <f>SUM(D82:D99)</f>
        <v>13655080</v>
      </c>
    </row>
    <row r="101" spans="1:11" x14ac:dyDescent="0.2">
      <c r="H101"/>
      <c r="I101"/>
      <c r="J101"/>
      <c r="K101"/>
    </row>
    <row r="102" spans="1:11" customFormat="1" ht="15" x14ac:dyDescent="0.25">
      <c r="A102" s="356" t="s">
        <v>308</v>
      </c>
      <c r="B102" s="356"/>
      <c r="C102" s="356"/>
      <c r="D102" s="356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7" t="s">
        <v>22</v>
      </c>
      <c r="B104" s="124" t="s">
        <v>120</v>
      </c>
      <c r="C104" s="124" t="s">
        <v>121</v>
      </c>
      <c r="D104" s="359" t="s">
        <v>122</v>
      </c>
    </row>
    <row r="105" spans="1:11" customFormat="1" ht="26.25" thickBot="1" x14ac:dyDescent="0.25">
      <c r="A105" s="358"/>
      <c r="B105" s="125" t="s">
        <v>123</v>
      </c>
      <c r="C105" s="125" t="s">
        <v>123</v>
      </c>
      <c r="D105" s="360"/>
    </row>
    <row r="106" spans="1:11" customFormat="1" ht="13.5" customHeight="1" x14ac:dyDescent="0.2">
      <c r="A106" s="276" t="s">
        <v>63</v>
      </c>
      <c r="B106" s="277"/>
      <c r="C106" s="277"/>
      <c r="D106" s="278"/>
    </row>
    <row r="107" spans="1:11" customFormat="1" ht="13.5" customHeight="1" x14ac:dyDescent="0.2">
      <c r="A107" s="240" t="s">
        <v>96</v>
      </c>
      <c r="B107" s="127"/>
      <c r="C107" s="127">
        <v>14</v>
      </c>
      <c r="D107" s="128">
        <v>14</v>
      </c>
    </row>
    <row r="108" spans="1:11" customFormat="1" ht="13.5" customHeight="1" x14ac:dyDescent="0.2">
      <c r="A108" s="126" t="s">
        <v>124</v>
      </c>
      <c r="B108" s="127">
        <v>553</v>
      </c>
      <c r="C108" s="127">
        <v>1061</v>
      </c>
      <c r="D108" s="128">
        <v>1614</v>
      </c>
    </row>
    <row r="109" spans="1:11" customFormat="1" x14ac:dyDescent="0.2">
      <c r="A109" s="126" t="s">
        <v>95</v>
      </c>
      <c r="B109" s="127"/>
      <c r="C109" s="127">
        <v>106</v>
      </c>
      <c r="D109" s="128">
        <v>106</v>
      </c>
    </row>
    <row r="110" spans="1:11" customFormat="1" x14ac:dyDescent="0.2">
      <c r="A110" s="126" t="s">
        <v>97</v>
      </c>
      <c r="B110" s="127"/>
      <c r="C110" s="127">
        <v>113</v>
      </c>
      <c r="D110" s="128">
        <v>113</v>
      </c>
    </row>
    <row r="111" spans="1:11" customFormat="1" x14ac:dyDescent="0.2">
      <c r="A111" s="126" t="s">
        <v>127</v>
      </c>
      <c r="B111" s="127"/>
      <c r="C111" s="127">
        <v>681</v>
      </c>
      <c r="D111" s="128">
        <v>681</v>
      </c>
    </row>
    <row r="112" spans="1:11" customFormat="1" x14ac:dyDescent="0.2">
      <c r="A112" s="240" t="s">
        <v>100</v>
      </c>
      <c r="B112" s="127"/>
      <c r="C112" s="127">
        <v>126</v>
      </c>
      <c r="D112" s="128">
        <v>126</v>
      </c>
    </row>
    <row r="113" spans="1:11" customFormat="1" x14ac:dyDescent="0.2">
      <c r="A113" s="276" t="s">
        <v>297</v>
      </c>
      <c r="B113" s="277"/>
      <c r="C113" s="277"/>
      <c r="D113" s="278"/>
    </row>
    <row r="114" spans="1:11" customFormat="1" x14ac:dyDescent="0.2">
      <c r="A114" s="126" t="s">
        <v>126</v>
      </c>
      <c r="B114" s="127">
        <v>12853</v>
      </c>
      <c r="C114" s="232">
        <v>180359</v>
      </c>
      <c r="D114" s="128">
        <v>193212</v>
      </c>
    </row>
    <row r="115" spans="1:11" customFormat="1" x14ac:dyDescent="0.2">
      <c r="A115" s="126" t="s">
        <v>128</v>
      </c>
      <c r="B115" s="127">
        <v>17</v>
      </c>
      <c r="C115" s="127">
        <v>90</v>
      </c>
      <c r="D115" s="128">
        <v>107</v>
      </c>
    </row>
    <row r="116" spans="1:11" customFormat="1" x14ac:dyDescent="0.2">
      <c r="A116" s="126" t="s">
        <v>113</v>
      </c>
      <c r="B116" s="127"/>
      <c r="C116" s="127">
        <v>12640</v>
      </c>
      <c r="D116" s="128">
        <v>12640</v>
      </c>
    </row>
    <row r="117" spans="1:11" customFormat="1" x14ac:dyDescent="0.2">
      <c r="A117" s="126" t="s">
        <v>125</v>
      </c>
      <c r="B117" s="127">
        <v>5214</v>
      </c>
      <c r="C117" s="127">
        <v>76229</v>
      </c>
      <c r="D117" s="128">
        <v>81443</v>
      </c>
    </row>
    <row r="118" spans="1:11" customFormat="1" x14ac:dyDescent="0.2">
      <c r="A118" s="126" t="s">
        <v>116</v>
      </c>
      <c r="B118" s="127">
        <v>29939</v>
      </c>
      <c r="C118" s="127">
        <v>68381</v>
      </c>
      <c r="D118" s="128">
        <v>98320</v>
      </c>
    </row>
    <row r="119" spans="1:11" x14ac:dyDescent="0.2">
      <c r="A119" s="126" t="s">
        <v>112</v>
      </c>
      <c r="B119" s="127"/>
      <c r="C119" s="127">
        <v>64240</v>
      </c>
      <c r="D119" s="128">
        <v>64240</v>
      </c>
    </row>
    <row r="120" spans="1:11" x14ac:dyDescent="0.2">
      <c r="A120" s="126" t="s">
        <v>130</v>
      </c>
      <c r="B120" s="127">
        <v>147463</v>
      </c>
      <c r="C120" s="127">
        <v>1962720</v>
      </c>
      <c r="D120" s="128">
        <v>2110183</v>
      </c>
    </row>
    <row r="121" spans="1:11" ht="13.5" thickBot="1" x14ac:dyDescent="0.25">
      <c r="A121" s="137" t="s">
        <v>131</v>
      </c>
      <c r="B121" s="138">
        <v>196039</v>
      </c>
      <c r="C121" s="138">
        <v>2366760</v>
      </c>
      <c r="D121" s="139">
        <v>2562799</v>
      </c>
    </row>
    <row r="122" spans="1:11" x14ac:dyDescent="0.2">
      <c r="A122" s="196"/>
    </row>
    <row r="123" spans="1:11" x14ac:dyDescent="0.2">
      <c r="H123"/>
      <c r="I123"/>
      <c r="J123"/>
      <c r="K123"/>
    </row>
    <row r="124" spans="1:11" customFormat="1" ht="15" x14ac:dyDescent="0.25">
      <c r="A124" s="356" t="s">
        <v>309</v>
      </c>
      <c r="B124" s="356"/>
      <c r="C124" s="356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286" t="s">
        <v>63</v>
      </c>
      <c r="B127" s="287"/>
      <c r="C127" s="130"/>
    </row>
    <row r="128" spans="1:11" customFormat="1" x14ac:dyDescent="0.2">
      <c r="A128" s="290" t="s">
        <v>124</v>
      </c>
      <c r="B128" s="289">
        <v>1097</v>
      </c>
      <c r="C128" s="130"/>
    </row>
    <row r="129" spans="1:11" customFormat="1" x14ac:dyDescent="0.2">
      <c r="A129" s="288" t="s">
        <v>95</v>
      </c>
      <c r="B129" s="289">
        <v>7</v>
      </c>
      <c r="C129" s="130"/>
    </row>
    <row r="130" spans="1:11" customFormat="1" ht="17.25" customHeight="1" x14ac:dyDescent="0.2">
      <c r="A130" s="290" t="s">
        <v>97</v>
      </c>
      <c r="B130" s="289">
        <v>83</v>
      </c>
      <c r="C130" s="130"/>
    </row>
    <row r="131" spans="1:11" customFormat="1" x14ac:dyDescent="0.2">
      <c r="A131" s="290" t="s">
        <v>127</v>
      </c>
      <c r="B131" s="289">
        <v>553</v>
      </c>
      <c r="C131" s="130"/>
    </row>
    <row r="132" spans="1:11" customFormat="1" ht="12.75" customHeight="1" x14ac:dyDescent="0.2">
      <c r="A132" s="290" t="s">
        <v>100</v>
      </c>
      <c r="B132" s="289">
        <v>15</v>
      </c>
      <c r="C132" s="130"/>
    </row>
    <row r="133" spans="1:11" customFormat="1" x14ac:dyDescent="0.2">
      <c r="A133" s="286" t="s">
        <v>297</v>
      </c>
      <c r="B133" s="287"/>
      <c r="C133" s="130"/>
    </row>
    <row r="134" spans="1:11" customFormat="1" x14ac:dyDescent="0.2">
      <c r="A134" s="290" t="s">
        <v>126</v>
      </c>
      <c r="B134" s="289">
        <v>34317</v>
      </c>
      <c r="C134" s="130"/>
    </row>
    <row r="135" spans="1:11" customFormat="1" x14ac:dyDescent="0.2">
      <c r="A135" s="290" t="s">
        <v>125</v>
      </c>
      <c r="B135" s="289">
        <v>190896</v>
      </c>
      <c r="C135" s="130"/>
      <c r="H135" s="15"/>
      <c r="I135" s="15"/>
      <c r="J135" s="15"/>
      <c r="K135" s="15"/>
    </row>
    <row r="136" spans="1:11" s="15" customFormat="1" ht="12.75" customHeight="1" x14ac:dyDescent="0.2">
      <c r="A136" s="290" t="s">
        <v>116</v>
      </c>
      <c r="B136" s="289">
        <v>11266</v>
      </c>
      <c r="C136" s="136"/>
      <c r="H136" s="28"/>
      <c r="I136" s="28"/>
      <c r="J136" s="28"/>
      <c r="K136" s="28"/>
    </row>
    <row r="137" spans="1:11" x14ac:dyDescent="0.2">
      <c r="A137" s="290" t="s">
        <v>112</v>
      </c>
      <c r="B137" s="289">
        <v>43255</v>
      </c>
    </row>
    <row r="138" spans="1:11" x14ac:dyDescent="0.2">
      <c r="A138" s="290" t="s">
        <v>130</v>
      </c>
      <c r="B138" s="289">
        <v>854465</v>
      </c>
    </row>
    <row r="139" spans="1:11" ht="13.5" thickBot="1" x14ac:dyDescent="0.25">
      <c r="A139" s="291" t="s">
        <v>135</v>
      </c>
      <c r="B139" s="292">
        <v>1135954</v>
      </c>
    </row>
    <row r="140" spans="1:11" x14ac:dyDescent="0.2">
      <c r="A140" s="196"/>
    </row>
    <row r="141" spans="1:11" x14ac:dyDescent="0.2">
      <c r="H141"/>
      <c r="I141"/>
      <c r="J141"/>
      <c r="K141"/>
    </row>
    <row r="142" spans="1:11" customFormat="1" ht="15" x14ac:dyDescent="0.25">
      <c r="A142" s="356" t="s">
        <v>137</v>
      </c>
      <c r="B142" s="356"/>
      <c r="C142" s="356"/>
      <c r="D142" s="356"/>
      <c r="E142" s="130"/>
    </row>
    <row r="143" spans="1:11" customFormat="1" ht="15" x14ac:dyDescent="0.25">
      <c r="A143" s="356" t="s">
        <v>311</v>
      </c>
      <c r="B143" s="356"/>
      <c r="C143" s="356"/>
      <c r="D143" s="356"/>
      <c r="E143" s="130"/>
    </row>
    <row r="144" spans="1:11" customFormat="1" ht="13.5" thickBot="1" x14ac:dyDescent="0.25">
      <c r="A144" s="123"/>
      <c r="B144" s="123"/>
      <c r="C144" s="123"/>
      <c r="D144" s="130"/>
      <c r="E144" s="130"/>
    </row>
    <row r="145" spans="1:5" customFormat="1" ht="13.5" thickBot="1" x14ac:dyDescent="0.25">
      <c r="A145" s="131" t="s">
        <v>138</v>
      </c>
      <c r="B145" s="142" t="s">
        <v>133</v>
      </c>
      <c r="C145" s="132" t="s">
        <v>150</v>
      </c>
      <c r="D145" s="130"/>
    </row>
    <row r="146" spans="1:5" customFormat="1" x14ac:dyDescent="0.2">
      <c r="A146" s="143" t="s">
        <v>205</v>
      </c>
      <c r="B146" s="144">
        <v>192</v>
      </c>
      <c r="C146" s="145">
        <v>1687222.35</v>
      </c>
      <c r="D146" s="130"/>
    </row>
    <row r="147" spans="1:5" customFormat="1" x14ac:dyDescent="0.2">
      <c r="A147" s="240" t="s">
        <v>279</v>
      </c>
      <c r="B147" s="146">
        <v>85</v>
      </c>
      <c r="C147" s="147">
        <v>765129.12</v>
      </c>
      <c r="D147" s="130"/>
    </row>
    <row r="148" spans="1:5" customFormat="1" x14ac:dyDescent="0.2">
      <c r="A148" s="126" t="s">
        <v>201</v>
      </c>
      <c r="B148" s="148">
        <v>634</v>
      </c>
      <c r="C148" s="147">
        <v>1758964</v>
      </c>
      <c r="D148" s="130"/>
    </row>
    <row r="149" spans="1:5" customFormat="1" x14ac:dyDescent="0.2">
      <c r="A149" s="126" t="s">
        <v>206</v>
      </c>
      <c r="B149" s="148">
        <v>147</v>
      </c>
      <c r="C149" s="147">
        <v>801519</v>
      </c>
      <c r="D149" s="130"/>
    </row>
    <row r="150" spans="1:5" customFormat="1" x14ac:dyDescent="0.2">
      <c r="A150" s="240" t="s">
        <v>280</v>
      </c>
      <c r="B150" s="146">
        <v>699</v>
      </c>
      <c r="C150" s="147">
        <v>2536551</v>
      </c>
      <c r="D150" s="130"/>
    </row>
    <row r="151" spans="1:5" customFormat="1" x14ac:dyDescent="0.2">
      <c r="A151" s="126" t="s">
        <v>219</v>
      </c>
      <c r="B151" s="146">
        <v>26802</v>
      </c>
      <c r="C151" s="147">
        <v>28771259</v>
      </c>
      <c r="D151" s="130"/>
    </row>
    <row r="152" spans="1:5" customFormat="1" x14ac:dyDescent="0.2">
      <c r="A152" s="149" t="s">
        <v>202</v>
      </c>
      <c r="B152" s="146">
        <v>2414</v>
      </c>
      <c r="C152" s="147">
        <v>6472783</v>
      </c>
      <c r="D152" s="130"/>
    </row>
    <row r="153" spans="1:5" customFormat="1" x14ac:dyDescent="0.2">
      <c r="A153" s="149" t="s">
        <v>203</v>
      </c>
      <c r="B153" s="146">
        <v>786</v>
      </c>
      <c r="C153" s="147">
        <v>534907</v>
      </c>
      <c r="D153" s="130"/>
    </row>
    <row r="154" spans="1:5" customFormat="1" x14ac:dyDescent="0.2">
      <c r="A154" s="149" t="s">
        <v>208</v>
      </c>
      <c r="B154" s="146">
        <v>19</v>
      </c>
      <c r="C154" s="147">
        <v>7950</v>
      </c>
      <c r="D154" s="130"/>
    </row>
    <row r="155" spans="1:5" customFormat="1" x14ac:dyDescent="0.2">
      <c r="A155" s="149" t="s">
        <v>273</v>
      </c>
      <c r="B155" s="146">
        <v>670</v>
      </c>
      <c r="C155" s="147">
        <v>361156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16</v>
      </c>
      <c r="B157" s="120">
        <v>32448</v>
      </c>
      <c r="C157" s="121">
        <f>SUM(C146:C155)</f>
        <v>43697440.469999999</v>
      </c>
      <c r="D157" s="130"/>
    </row>
    <row r="158" spans="1:5" customFormat="1" ht="13.5" thickBot="1" x14ac:dyDescent="0.25">
      <c r="C158" s="130"/>
      <c r="D158" s="130"/>
    </row>
    <row r="159" spans="1:5" customFormat="1" x14ac:dyDescent="0.2">
      <c r="A159" s="344" t="s">
        <v>236</v>
      </c>
      <c r="B159" s="351" t="s">
        <v>133</v>
      </c>
      <c r="C159" s="348" t="s">
        <v>150</v>
      </c>
      <c r="E159" s="130"/>
    </row>
    <row r="160" spans="1:5" customFormat="1" ht="13.5" thickBot="1" x14ac:dyDescent="0.25">
      <c r="A160" s="345"/>
      <c r="B160" s="352" t="s">
        <v>133</v>
      </c>
      <c r="C160" s="349" t="s">
        <v>150</v>
      </c>
    </row>
    <row r="161" spans="1:3" customFormat="1" x14ac:dyDescent="0.2">
      <c r="A161" s="4" t="s">
        <v>14</v>
      </c>
      <c r="B161" s="5">
        <v>7511</v>
      </c>
      <c r="C161" s="6">
        <v>6983520</v>
      </c>
    </row>
    <row r="162" spans="1:3" customFormat="1" x14ac:dyDescent="0.2">
      <c r="A162" s="1" t="s">
        <v>8</v>
      </c>
      <c r="B162" s="7">
        <v>1559</v>
      </c>
      <c r="C162" s="8">
        <v>4611638</v>
      </c>
    </row>
    <row r="163" spans="1:3" customFormat="1" x14ac:dyDescent="0.2">
      <c r="A163" s="1" t="s">
        <v>15</v>
      </c>
      <c r="B163" s="7">
        <v>103</v>
      </c>
      <c r="C163" s="8">
        <v>379319</v>
      </c>
    </row>
    <row r="164" spans="1:3" customFormat="1" x14ac:dyDescent="0.2">
      <c r="A164" s="1" t="s">
        <v>5</v>
      </c>
      <c r="B164" s="7">
        <v>113</v>
      </c>
      <c r="C164" s="8">
        <v>474737</v>
      </c>
    </row>
    <row r="165" spans="1:3" customFormat="1" x14ac:dyDescent="0.2">
      <c r="A165" s="1" t="s">
        <v>11</v>
      </c>
      <c r="B165" s="7">
        <v>5866</v>
      </c>
      <c r="C165" s="8">
        <v>7002908</v>
      </c>
    </row>
    <row r="166" spans="1:3" customFormat="1" x14ac:dyDescent="0.2">
      <c r="A166" s="1" t="s">
        <v>10</v>
      </c>
      <c r="B166" s="7">
        <v>5546</v>
      </c>
      <c r="C166" s="8">
        <v>8326043</v>
      </c>
    </row>
    <row r="167" spans="1:3" customFormat="1" x14ac:dyDescent="0.2">
      <c r="A167" s="1" t="s">
        <v>9</v>
      </c>
      <c r="B167" s="7">
        <v>1398</v>
      </c>
      <c r="C167" s="8">
        <v>2895302</v>
      </c>
    </row>
    <row r="168" spans="1:3" customFormat="1" x14ac:dyDescent="0.2">
      <c r="A168" s="1" t="s">
        <v>17</v>
      </c>
      <c r="B168" s="7">
        <v>803</v>
      </c>
      <c r="C168" s="8">
        <v>574404</v>
      </c>
    </row>
    <row r="169" spans="1:3" customFormat="1" x14ac:dyDescent="0.2">
      <c r="A169" s="1" t="s">
        <v>18</v>
      </c>
      <c r="B169" s="7">
        <v>251</v>
      </c>
      <c r="C169" s="8">
        <v>964030</v>
      </c>
    </row>
    <row r="170" spans="1:3" customFormat="1" x14ac:dyDescent="0.2">
      <c r="A170" s="1" t="s">
        <v>12</v>
      </c>
      <c r="B170" s="7">
        <v>965</v>
      </c>
      <c r="C170" s="8">
        <v>1864454</v>
      </c>
    </row>
    <row r="171" spans="1:3" customFormat="1" x14ac:dyDescent="0.2">
      <c r="A171" s="1" t="s">
        <v>13</v>
      </c>
      <c r="B171" s="7">
        <v>4001</v>
      </c>
      <c r="C171" s="8">
        <v>3605905.47</v>
      </c>
    </row>
    <row r="172" spans="1:3" customFormat="1" x14ac:dyDescent="0.2">
      <c r="A172" s="1" t="s">
        <v>4</v>
      </c>
      <c r="B172" s="7">
        <v>486</v>
      </c>
      <c r="C172" s="8">
        <v>2939178</v>
      </c>
    </row>
    <row r="173" spans="1:3" customFormat="1" x14ac:dyDescent="0.2">
      <c r="A173" s="1" t="s">
        <v>19</v>
      </c>
      <c r="B173" s="7">
        <v>2156</v>
      </c>
      <c r="C173" s="8">
        <v>389103</v>
      </c>
    </row>
    <row r="174" spans="1:3" customFormat="1" x14ac:dyDescent="0.2">
      <c r="A174" s="1" t="s">
        <v>7</v>
      </c>
      <c r="B174" s="7">
        <v>227</v>
      </c>
      <c r="C174" s="8">
        <v>502439</v>
      </c>
    </row>
    <row r="175" spans="1:3" customFormat="1" x14ac:dyDescent="0.2">
      <c r="A175" s="1" t="s">
        <v>6</v>
      </c>
      <c r="B175" s="7">
        <v>165</v>
      </c>
      <c r="C175" s="8">
        <v>515027</v>
      </c>
    </row>
    <row r="176" spans="1:3" customFormat="1" x14ac:dyDescent="0.2">
      <c r="A176" s="300" t="s">
        <v>313</v>
      </c>
      <c r="B176" s="301">
        <v>122</v>
      </c>
      <c r="C176" s="302">
        <v>948665</v>
      </c>
    </row>
    <row r="177" spans="1:11" customFormat="1" x14ac:dyDescent="0.2">
      <c r="A177" s="1" t="s">
        <v>21</v>
      </c>
      <c r="B177" s="7">
        <v>1176</v>
      </c>
      <c r="C177" s="8">
        <v>720768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2</v>
      </c>
      <c r="B179" s="14">
        <v>32448</v>
      </c>
      <c r="C179" s="16">
        <f>SUM(C161:C177)</f>
        <v>43697440.469999999</v>
      </c>
      <c r="H179" s="28"/>
      <c r="I179" s="28"/>
      <c r="J179" s="28"/>
      <c r="K179" s="28"/>
    </row>
    <row r="180" spans="1:11" x14ac:dyDescent="0.2">
      <c r="B180" s="303"/>
      <c r="C180" s="303"/>
    </row>
    <row r="181" spans="1:11" x14ac:dyDescent="0.2">
      <c r="C181" s="303"/>
    </row>
  </sheetData>
  <mergeCells count="25">
    <mergeCell ref="A124:C124"/>
    <mergeCell ref="A142:D142"/>
    <mergeCell ref="A143:D143"/>
    <mergeCell ref="A159:A160"/>
    <mergeCell ref="B159:B160"/>
    <mergeCell ref="C159:C160"/>
    <mergeCell ref="A80:A81"/>
    <mergeCell ref="B80:B81"/>
    <mergeCell ref="D80:D81"/>
    <mergeCell ref="A102:D102"/>
    <mergeCell ref="A104:A105"/>
    <mergeCell ref="D104:D105"/>
    <mergeCell ref="C80:C81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1" max="5" man="1"/>
    <brk id="1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2367-A5A9-4E44-8C7A-B8EF520F195E}">
  <dimension ref="A2:M179"/>
  <sheetViews>
    <sheetView view="pageBreakPreview" topLeftCell="A136" zoomScale="75" zoomScaleNormal="75" zoomScaleSheetLayoutView="75" workbookViewId="0">
      <selection activeCell="A38" sqref="A38:F38"/>
    </sheetView>
  </sheetViews>
  <sheetFormatPr baseColWidth="10" defaultRowHeight="12.75" x14ac:dyDescent="0.2"/>
  <cols>
    <col min="1" max="1" width="32.7109375" style="28" customWidth="1"/>
    <col min="2" max="2" width="18.85546875" style="28" customWidth="1"/>
    <col min="3" max="3" width="14.7109375" style="28" customWidth="1"/>
    <col min="4" max="4" width="17.140625" style="28" customWidth="1"/>
    <col min="5" max="5" width="14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304" t="s">
        <v>332</v>
      </c>
    </row>
    <row r="4" spans="1:13" ht="15" x14ac:dyDescent="0.25">
      <c r="A4" s="353" t="s">
        <v>314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305">
        <v>769551</v>
      </c>
      <c r="C9" s="305">
        <v>669614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305">
        <v>20646595.059999999</v>
      </c>
      <c r="C10" s="305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235094</v>
      </c>
    </row>
    <row r="18" spans="1:2" x14ac:dyDescent="0.2">
      <c r="A18" s="233" t="s">
        <v>43</v>
      </c>
      <c r="B18" s="236">
        <v>44958</v>
      </c>
    </row>
    <row r="19" spans="1:2" x14ac:dyDescent="0.2">
      <c r="A19" s="306" t="s">
        <v>315</v>
      </c>
      <c r="B19" s="236">
        <v>14913</v>
      </c>
    </row>
    <row r="20" spans="1:2" x14ac:dyDescent="0.2">
      <c r="A20" s="306" t="s">
        <v>316</v>
      </c>
      <c r="B20" s="236">
        <v>10394</v>
      </c>
    </row>
    <row r="21" spans="1:2" x14ac:dyDescent="0.2">
      <c r="A21" s="233" t="s">
        <v>46</v>
      </c>
      <c r="B21" s="236">
        <v>105090</v>
      </c>
    </row>
    <row r="22" spans="1:2" x14ac:dyDescent="0.2">
      <c r="A22" s="233" t="s">
        <v>45</v>
      </c>
      <c r="B22" s="236">
        <v>89131</v>
      </c>
    </row>
    <row r="23" spans="1:2" x14ac:dyDescent="0.2">
      <c r="A23" s="233" t="s">
        <v>44</v>
      </c>
      <c r="B23" s="236">
        <v>37481</v>
      </c>
    </row>
    <row r="24" spans="1:2" x14ac:dyDescent="0.2">
      <c r="A24" s="233" t="s">
        <v>232</v>
      </c>
      <c r="B24" s="236">
        <v>16321</v>
      </c>
    </row>
    <row r="25" spans="1:2" x14ac:dyDescent="0.2">
      <c r="A25" s="233" t="s">
        <v>240</v>
      </c>
      <c r="B25" s="236">
        <v>20698</v>
      </c>
    </row>
    <row r="26" spans="1:2" x14ac:dyDescent="0.2">
      <c r="A26" s="233" t="s">
        <v>233</v>
      </c>
      <c r="B26" s="237">
        <v>36829</v>
      </c>
    </row>
    <row r="27" spans="1:2" x14ac:dyDescent="0.2">
      <c r="A27" s="233" t="s">
        <v>49</v>
      </c>
      <c r="B27" s="236">
        <v>32364</v>
      </c>
    </row>
    <row r="28" spans="1:2" x14ac:dyDescent="0.2">
      <c r="A28" s="233" t="s">
        <v>234</v>
      </c>
      <c r="B28" s="236">
        <v>39421</v>
      </c>
    </row>
    <row r="29" spans="1:2" x14ac:dyDescent="0.2">
      <c r="A29" s="233" t="s">
        <v>231</v>
      </c>
      <c r="B29" s="236">
        <v>10663</v>
      </c>
    </row>
    <row r="30" spans="1:2" x14ac:dyDescent="0.2">
      <c r="A30" s="233" t="s">
        <v>42</v>
      </c>
      <c r="B30" s="236">
        <v>7098</v>
      </c>
    </row>
    <row r="31" spans="1:2" x14ac:dyDescent="0.2">
      <c r="A31" s="234" t="s">
        <v>41</v>
      </c>
      <c r="B31" s="236">
        <v>34350</v>
      </c>
    </row>
    <row r="32" spans="1:2" x14ac:dyDescent="0.2">
      <c r="A32" s="306" t="s">
        <v>39</v>
      </c>
      <c r="B32" s="307">
        <v>5940</v>
      </c>
    </row>
    <row r="33" spans="1:11" x14ac:dyDescent="0.2">
      <c r="A33" s="233" t="s">
        <v>48</v>
      </c>
      <c r="B33" s="236">
        <v>10972</v>
      </c>
    </row>
    <row r="34" spans="1:11" ht="13.5" thickBot="1" x14ac:dyDescent="0.25">
      <c r="A34" s="280" t="s">
        <v>298</v>
      </c>
      <c r="B34" s="296">
        <v>17834</v>
      </c>
    </row>
    <row r="35" spans="1:11" ht="13.5" thickBot="1" x14ac:dyDescent="0.25">
      <c r="A35" s="238" t="s">
        <v>2</v>
      </c>
      <c r="B35" s="239">
        <f>SUM(B17:B34)</f>
        <v>769551</v>
      </c>
    </row>
    <row r="38" spans="1:11" s="46" customFormat="1" ht="15" customHeight="1" x14ac:dyDescent="0.2">
      <c r="A38" s="350" t="s">
        <v>317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68" t="s">
        <v>245</v>
      </c>
      <c r="D40" s="368" t="s">
        <v>244</v>
      </c>
      <c r="E40" s="367" t="s">
        <v>318</v>
      </c>
      <c r="F40" s="367" t="s">
        <v>319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49"/>
      <c r="F41" s="349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310">
        <v>530</v>
      </c>
      <c r="C43" s="310">
        <v>50</v>
      </c>
      <c r="D43" s="310">
        <f>B43*C43</f>
        <v>26500</v>
      </c>
      <c r="E43" s="310"/>
      <c r="F43" s="311"/>
      <c r="G43" s="9"/>
    </row>
    <row r="44" spans="1:11" s="3" customFormat="1" x14ac:dyDescent="0.2">
      <c r="A44" s="244" t="s">
        <v>256</v>
      </c>
      <c r="B44" s="310">
        <v>5642</v>
      </c>
      <c r="C44" s="310"/>
      <c r="D44" s="310"/>
      <c r="E44" s="310"/>
      <c r="F44" s="311"/>
      <c r="G44" s="9"/>
    </row>
    <row r="45" spans="1:11" s="3" customFormat="1" x14ac:dyDescent="0.2">
      <c r="A45" s="244" t="s">
        <v>134</v>
      </c>
      <c r="B45" s="310">
        <v>10498</v>
      </c>
      <c r="C45" s="310">
        <v>49</v>
      </c>
      <c r="D45" s="310">
        <f t="shared" ref="D45:D50" si="0">B45*C45</f>
        <v>514402</v>
      </c>
      <c r="E45" s="310">
        <v>47</v>
      </c>
      <c r="F45" s="311">
        <f t="shared" ref="F45:F50" si="1">B45*E45</f>
        <v>493406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310">
        <v>144134</v>
      </c>
      <c r="C46" s="310">
        <v>80</v>
      </c>
      <c r="D46" s="310">
        <f t="shared" si="0"/>
        <v>11530720</v>
      </c>
      <c r="E46" s="310">
        <v>200</v>
      </c>
      <c r="F46" s="311">
        <f t="shared" si="1"/>
        <v>28826800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310">
        <v>66737</v>
      </c>
      <c r="C47" s="310">
        <v>25</v>
      </c>
      <c r="D47" s="310">
        <f t="shared" si="0"/>
        <v>1668425</v>
      </c>
      <c r="E47" s="310">
        <v>75</v>
      </c>
      <c r="F47" s="311">
        <f t="shared" si="1"/>
        <v>5005275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310">
        <v>24337</v>
      </c>
      <c r="C48" s="310">
        <v>51</v>
      </c>
      <c r="D48" s="310">
        <f t="shared" si="0"/>
        <v>1241187</v>
      </c>
      <c r="E48" s="310">
        <v>140</v>
      </c>
      <c r="F48" s="311">
        <f t="shared" si="1"/>
        <v>3407180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310">
        <v>373225</v>
      </c>
      <c r="C49" s="310">
        <v>52</v>
      </c>
      <c r="D49" s="310">
        <f t="shared" si="0"/>
        <v>19407700</v>
      </c>
      <c r="E49" s="310">
        <v>51</v>
      </c>
      <c r="F49" s="311">
        <f t="shared" si="1"/>
        <v>19034475</v>
      </c>
      <c r="G49" s="9"/>
      <c r="H49" s="230"/>
      <c r="I49" s="230"/>
      <c r="J49" s="230"/>
      <c r="K49" s="230"/>
    </row>
    <row r="50" spans="1:11" s="3" customFormat="1" x14ac:dyDescent="0.2">
      <c r="A50" s="244" t="s">
        <v>100</v>
      </c>
      <c r="B50" s="310">
        <v>13026</v>
      </c>
      <c r="C50" s="310">
        <v>35</v>
      </c>
      <c r="D50" s="310">
        <f t="shared" si="0"/>
        <v>455910</v>
      </c>
      <c r="E50" s="310">
        <v>23</v>
      </c>
      <c r="F50" s="311">
        <f t="shared" si="1"/>
        <v>299598</v>
      </c>
      <c r="G50" s="9"/>
      <c r="H50" s="230"/>
      <c r="I50" s="230"/>
      <c r="J50" s="230"/>
      <c r="K50" s="230"/>
    </row>
    <row r="51" spans="1:11" s="3" customFormat="1" ht="13.5" thickBot="1" x14ac:dyDescent="0.25">
      <c r="A51" s="244" t="s">
        <v>98</v>
      </c>
      <c r="B51" s="310">
        <v>1779</v>
      </c>
      <c r="C51" s="310"/>
      <c r="D51" s="312"/>
      <c r="E51" s="310"/>
      <c r="F51" s="311"/>
      <c r="G51" s="9"/>
      <c r="H51" s="230"/>
      <c r="I51" s="230"/>
      <c r="J51" s="230"/>
      <c r="K51" s="230"/>
    </row>
    <row r="52" spans="1:11" s="3" customFormat="1" ht="13.5" thickBot="1" x14ac:dyDescent="0.25">
      <c r="A52" s="248" t="s">
        <v>84</v>
      </c>
      <c r="B52" s="249">
        <f>SUM(B43:B51)</f>
        <v>639908</v>
      </c>
      <c r="C52" s="249"/>
      <c r="D52" s="249">
        <f>SUM(D43:D51)</f>
        <v>34844844</v>
      </c>
      <c r="E52" s="249"/>
      <c r="F52" s="250">
        <f>SUM(F43:F51)</f>
        <v>57066734</v>
      </c>
      <c r="G52" s="9"/>
      <c r="H52" s="230"/>
      <c r="I52" s="230"/>
      <c r="J52" s="230"/>
      <c r="K52" s="230"/>
    </row>
    <row r="53" spans="1:11" s="3" customFormat="1" ht="13.5" thickBot="1" x14ac:dyDescent="0.25">
      <c r="A53" s="251"/>
      <c r="B53" s="252"/>
      <c r="C53" s="252"/>
      <c r="D53" s="252"/>
      <c r="E53" s="252"/>
      <c r="F53" s="253"/>
      <c r="G53" s="9"/>
      <c r="H53" s="230"/>
      <c r="I53" s="230"/>
      <c r="J53" s="230"/>
      <c r="K53" s="230"/>
    </row>
    <row r="54" spans="1:11" s="3" customFormat="1" x14ac:dyDescent="0.2">
      <c r="A54" s="254" t="s">
        <v>104</v>
      </c>
      <c r="B54" s="255"/>
      <c r="C54" s="255"/>
      <c r="D54" s="255"/>
      <c r="E54" s="255"/>
      <c r="F54" s="256"/>
      <c r="G54" s="9"/>
      <c r="H54" s="230"/>
      <c r="I54" s="230"/>
      <c r="J54" s="230"/>
      <c r="K54" s="230"/>
    </row>
    <row r="55" spans="1:11" s="3" customFormat="1" x14ac:dyDescent="0.2">
      <c r="A55" s="244" t="s">
        <v>126</v>
      </c>
      <c r="B55" s="310">
        <v>5453989</v>
      </c>
      <c r="C55" s="313">
        <v>1.5</v>
      </c>
      <c r="D55" s="310">
        <f>B55*C55</f>
        <v>8180983.5</v>
      </c>
      <c r="E55" s="313">
        <v>1.5</v>
      </c>
      <c r="F55" s="311">
        <f>B55*E55</f>
        <v>8180983.5</v>
      </c>
      <c r="G55" s="9"/>
      <c r="H55" s="230"/>
      <c r="I55" s="230"/>
      <c r="J55" s="230"/>
      <c r="K55" s="230"/>
    </row>
    <row r="56" spans="1:11" s="3" customFormat="1" x14ac:dyDescent="0.2">
      <c r="A56" s="244" t="s">
        <v>128</v>
      </c>
      <c r="B56" s="310">
        <v>531191</v>
      </c>
      <c r="C56" s="313">
        <v>3</v>
      </c>
      <c r="D56" s="310">
        <f>B56*C56</f>
        <v>1593573</v>
      </c>
      <c r="E56" s="313">
        <v>6</v>
      </c>
      <c r="F56" s="311">
        <f>B56*E56</f>
        <v>3187146</v>
      </c>
      <c r="G56" s="9"/>
      <c r="H56" s="230"/>
      <c r="I56" s="230"/>
      <c r="J56" s="230"/>
      <c r="K56" s="230"/>
    </row>
    <row r="57" spans="1:11" s="3" customFormat="1" ht="13.5" thickBot="1" x14ac:dyDescent="0.25">
      <c r="A57" s="244" t="s">
        <v>107</v>
      </c>
      <c r="B57" s="310">
        <v>208434</v>
      </c>
      <c r="C57" s="313">
        <v>5.5</v>
      </c>
      <c r="D57" s="310">
        <f>B57*C57</f>
        <v>1146387</v>
      </c>
      <c r="E57" s="310"/>
      <c r="F57" s="311"/>
      <c r="G57" s="9"/>
      <c r="H57" s="230"/>
      <c r="I57" s="230"/>
      <c r="J57" s="230"/>
      <c r="K57" s="230"/>
    </row>
    <row r="58" spans="1:11" s="3" customFormat="1" ht="13.5" thickBot="1" x14ac:dyDescent="0.25">
      <c r="A58" s="248" t="s">
        <v>85</v>
      </c>
      <c r="B58" s="249">
        <f>SUM(B55:B57)</f>
        <v>6193614</v>
      </c>
      <c r="C58" s="249"/>
      <c r="D58" s="249">
        <f>SUM(D55:D57)</f>
        <v>10920943.5</v>
      </c>
      <c r="E58" s="249"/>
      <c r="F58" s="250">
        <f>SUM(F55:F57)</f>
        <v>11368129.5</v>
      </c>
      <c r="G58" s="9"/>
      <c r="H58" s="230"/>
      <c r="I58" s="230"/>
      <c r="J58" s="230"/>
      <c r="K58" s="230"/>
    </row>
    <row r="59" spans="1:11" s="3" customFormat="1" ht="13.5" thickBot="1" x14ac:dyDescent="0.25">
      <c r="A59" s="257"/>
      <c r="B59" s="252"/>
      <c r="C59" s="252"/>
      <c r="D59" s="252"/>
      <c r="E59" s="252"/>
      <c r="F59" s="253"/>
      <c r="G59" s="9"/>
      <c r="H59" s="230"/>
      <c r="I59" s="230"/>
      <c r="J59" s="230"/>
      <c r="K59" s="230"/>
    </row>
    <row r="60" spans="1:11" s="3" customFormat="1" x14ac:dyDescent="0.2">
      <c r="A60" s="254" t="s">
        <v>109</v>
      </c>
      <c r="B60" s="255"/>
      <c r="C60" s="255"/>
      <c r="D60" s="255"/>
      <c r="E60" s="255"/>
      <c r="F60" s="256"/>
      <c r="G60" s="9"/>
      <c r="H60" s="230"/>
      <c r="I60" s="230"/>
      <c r="J60" s="230"/>
      <c r="K60" s="230"/>
    </row>
    <row r="61" spans="1:11" s="3" customFormat="1" x14ac:dyDescent="0.2">
      <c r="A61" s="244" t="s">
        <v>113</v>
      </c>
      <c r="B61" s="310">
        <v>221440</v>
      </c>
      <c r="C61" s="314">
        <v>1</v>
      </c>
      <c r="D61" s="315">
        <f t="shared" ref="D61:D71" si="2">B61*C61</f>
        <v>221440</v>
      </c>
      <c r="E61" s="314">
        <v>8</v>
      </c>
      <c r="F61" s="316">
        <f>B61*E61</f>
        <v>1771520</v>
      </c>
      <c r="G61" s="9"/>
      <c r="H61" s="230"/>
      <c r="I61" s="230"/>
      <c r="J61" s="230"/>
      <c r="K61" s="230"/>
    </row>
    <row r="62" spans="1:11" s="3" customFormat="1" x14ac:dyDescent="0.2">
      <c r="A62" s="244" t="s">
        <v>212</v>
      </c>
      <c r="B62" s="310">
        <v>11017</v>
      </c>
      <c r="C62" s="314">
        <v>0.2</v>
      </c>
      <c r="D62" s="315">
        <f t="shared" si="2"/>
        <v>2203.4</v>
      </c>
      <c r="E62" s="314"/>
      <c r="F62" s="316"/>
      <c r="G62" s="9"/>
      <c r="H62" s="230"/>
      <c r="I62" s="230"/>
      <c r="J62" s="230"/>
      <c r="K62" s="230"/>
    </row>
    <row r="63" spans="1:11" s="3" customFormat="1" x14ac:dyDescent="0.2">
      <c r="A63" s="244" t="s">
        <v>157</v>
      </c>
      <c r="B63" s="310">
        <v>130509</v>
      </c>
      <c r="C63" s="314">
        <v>0.3</v>
      </c>
      <c r="D63" s="315">
        <f t="shared" si="2"/>
        <v>39152.699999999997</v>
      </c>
      <c r="E63" s="314">
        <v>2</v>
      </c>
      <c r="F63" s="316">
        <f>B63*E63</f>
        <v>261018</v>
      </c>
      <c r="G63" s="9"/>
      <c r="H63" s="230"/>
      <c r="I63" s="230"/>
      <c r="J63" s="230"/>
      <c r="K63" s="230"/>
    </row>
    <row r="64" spans="1:11" s="3" customFormat="1" x14ac:dyDescent="0.2">
      <c r="A64" s="244" t="s">
        <v>125</v>
      </c>
      <c r="B64" s="310">
        <v>1040426</v>
      </c>
      <c r="C64" s="314">
        <v>0.1</v>
      </c>
      <c r="D64" s="315">
        <f t="shared" si="2"/>
        <v>104042.6</v>
      </c>
      <c r="E64" s="314">
        <v>1.5</v>
      </c>
      <c r="F64" s="316">
        <f>B64*E64</f>
        <v>1560639</v>
      </c>
      <c r="G64" s="9"/>
      <c r="H64" s="230"/>
      <c r="I64" s="230"/>
      <c r="J64" s="230"/>
      <c r="K64" s="230"/>
    </row>
    <row r="65" spans="1:11" s="3" customFormat="1" x14ac:dyDescent="0.2">
      <c r="A65" s="244" t="s">
        <v>114</v>
      </c>
      <c r="B65" s="310">
        <v>356765</v>
      </c>
      <c r="C65" s="314">
        <v>0.8</v>
      </c>
      <c r="D65" s="315">
        <f t="shared" si="2"/>
        <v>285412</v>
      </c>
      <c r="E65" s="314"/>
      <c r="F65" s="316"/>
      <c r="G65" s="9"/>
      <c r="H65" s="230"/>
      <c r="I65" s="230"/>
      <c r="J65" s="230"/>
      <c r="K65" s="230"/>
    </row>
    <row r="66" spans="1:11" s="3" customFormat="1" x14ac:dyDescent="0.2">
      <c r="A66" s="244" t="s">
        <v>115</v>
      </c>
      <c r="B66" s="310">
        <v>296453</v>
      </c>
      <c r="C66" s="314">
        <v>0.09</v>
      </c>
      <c r="D66" s="315">
        <f t="shared" si="2"/>
        <v>26680.77</v>
      </c>
      <c r="E66" s="314">
        <v>0.5</v>
      </c>
      <c r="F66" s="316">
        <f t="shared" ref="F66:F71" si="3">B66*E66</f>
        <v>148226.5</v>
      </c>
      <c r="G66" s="9"/>
      <c r="H66" s="230"/>
      <c r="I66" s="230"/>
      <c r="J66" s="230"/>
      <c r="K66" s="230"/>
    </row>
    <row r="67" spans="1:11" s="3" customFormat="1" x14ac:dyDescent="0.2">
      <c r="A67" s="244" t="s">
        <v>116</v>
      </c>
      <c r="B67" s="310">
        <v>83535</v>
      </c>
      <c r="C67" s="314">
        <v>1.2</v>
      </c>
      <c r="D67" s="315">
        <f t="shared" si="2"/>
        <v>100242</v>
      </c>
      <c r="E67" s="314">
        <v>2.2000000000000002</v>
      </c>
      <c r="F67" s="316">
        <f t="shared" si="3"/>
        <v>183777.00000000003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112</v>
      </c>
      <c r="B68" s="310">
        <v>2517806</v>
      </c>
      <c r="C68" s="314">
        <v>0.5</v>
      </c>
      <c r="D68" s="315">
        <f t="shared" si="2"/>
        <v>1258903</v>
      </c>
      <c r="E68" s="314">
        <v>1.5</v>
      </c>
      <c r="F68" s="316">
        <f t="shared" si="3"/>
        <v>3776709</v>
      </c>
      <c r="G68" s="9"/>
      <c r="H68" s="230"/>
      <c r="I68" s="230"/>
      <c r="J68" s="230"/>
      <c r="K68" s="230"/>
    </row>
    <row r="69" spans="1:11" s="3" customFormat="1" x14ac:dyDescent="0.2">
      <c r="A69" s="244" t="s">
        <v>130</v>
      </c>
      <c r="B69" s="310">
        <v>2477328</v>
      </c>
      <c r="C69" s="314">
        <v>0.4</v>
      </c>
      <c r="D69" s="315">
        <f t="shared" si="2"/>
        <v>990931.20000000007</v>
      </c>
      <c r="E69" s="314">
        <v>2</v>
      </c>
      <c r="F69" s="316">
        <f t="shared" si="3"/>
        <v>4954656</v>
      </c>
      <c r="G69" s="9"/>
      <c r="H69" s="230"/>
      <c r="I69" s="230"/>
      <c r="J69" s="230"/>
      <c r="K69" s="230"/>
    </row>
    <row r="70" spans="1:11" s="3" customFormat="1" x14ac:dyDescent="0.2">
      <c r="A70" s="244" t="s">
        <v>213</v>
      </c>
      <c r="B70" s="310">
        <v>749917</v>
      </c>
      <c r="C70" s="314">
        <v>0.2</v>
      </c>
      <c r="D70" s="315">
        <f t="shared" si="2"/>
        <v>149983.4</v>
      </c>
      <c r="E70" s="314">
        <v>1</v>
      </c>
      <c r="F70" s="316">
        <f t="shared" si="3"/>
        <v>749917</v>
      </c>
      <c r="G70" s="9"/>
      <c r="H70" s="230"/>
      <c r="I70" s="230"/>
      <c r="J70" s="230"/>
      <c r="K70" s="230"/>
    </row>
    <row r="71" spans="1:11" s="3" customFormat="1" x14ac:dyDescent="0.2">
      <c r="A71" s="244" t="s">
        <v>118</v>
      </c>
      <c r="B71" s="310">
        <v>4452166</v>
      </c>
      <c r="C71" s="314">
        <v>0.1</v>
      </c>
      <c r="D71" s="315">
        <f t="shared" si="2"/>
        <v>445216.60000000003</v>
      </c>
      <c r="E71" s="314">
        <v>0.5</v>
      </c>
      <c r="F71" s="316">
        <f t="shared" si="3"/>
        <v>2226083</v>
      </c>
      <c r="G71" s="9"/>
      <c r="H71" s="230"/>
      <c r="I71" s="230"/>
      <c r="J71" s="230"/>
      <c r="K71" s="230"/>
    </row>
    <row r="72" spans="1:11" s="3" customFormat="1" ht="13.5" thickBot="1" x14ac:dyDescent="0.25">
      <c r="A72" s="282" t="s">
        <v>103</v>
      </c>
      <c r="B72" s="317">
        <v>14148</v>
      </c>
      <c r="C72" s="317"/>
      <c r="D72" s="318"/>
      <c r="E72" s="317"/>
      <c r="F72" s="319"/>
      <c r="G72" s="9"/>
      <c r="H72" s="230"/>
      <c r="I72" s="230"/>
      <c r="J72" s="230"/>
      <c r="K72" s="230"/>
    </row>
    <row r="73" spans="1:11" s="3" customFormat="1" ht="13.5" thickBot="1" x14ac:dyDescent="0.25">
      <c r="A73" s="248" t="s">
        <v>86</v>
      </c>
      <c r="B73" s="249">
        <f>SUM(B61:B72)</f>
        <v>12351510</v>
      </c>
      <c r="C73" s="249"/>
      <c r="D73" s="269">
        <f>SUM(D61:D72)</f>
        <v>3624207.67</v>
      </c>
      <c r="E73" s="249"/>
      <c r="F73" s="270">
        <f>SUM(F61:F72)</f>
        <v>15632545.5</v>
      </c>
      <c r="G73" s="9"/>
      <c r="H73" s="230"/>
      <c r="I73" s="230"/>
      <c r="J73" s="230"/>
      <c r="K73" s="230"/>
    </row>
    <row r="74" spans="1:11" s="3" customFormat="1" ht="13.5" thickBot="1" x14ac:dyDescent="0.25">
      <c r="A74" s="251"/>
      <c r="B74" s="252"/>
      <c r="C74" s="252"/>
      <c r="D74" s="252"/>
      <c r="E74" s="252"/>
      <c r="F74" s="253"/>
      <c r="G74" s="9"/>
      <c r="H74" s="230"/>
      <c r="I74" s="230"/>
      <c r="J74" s="230"/>
      <c r="K74" s="230"/>
    </row>
    <row r="75" spans="1:11" s="3" customFormat="1" ht="13.5" thickBot="1" x14ac:dyDescent="0.25">
      <c r="A75" s="271" t="s">
        <v>2</v>
      </c>
      <c r="B75" s="272">
        <f>B52+B58+B73</f>
        <v>19185032</v>
      </c>
      <c r="C75" s="272"/>
      <c r="D75" s="272">
        <f>D52+D58+D73</f>
        <v>49389995.170000002</v>
      </c>
      <c r="E75" s="272"/>
      <c r="F75" s="272">
        <f>F52+F58+F73</f>
        <v>84067409</v>
      </c>
      <c r="G75" s="2"/>
      <c r="H75" s="230"/>
      <c r="I75" s="230"/>
      <c r="J75" s="230"/>
      <c r="K75" s="230"/>
    </row>
    <row r="77" spans="1:11" ht="13.5" thickBot="1" x14ac:dyDescent="0.25"/>
    <row r="78" spans="1:11" s="3" customFormat="1" ht="15" customHeight="1" x14ac:dyDescent="0.2">
      <c r="A78" s="344" t="s">
        <v>236</v>
      </c>
      <c r="B78" s="351" t="s">
        <v>84</v>
      </c>
      <c r="C78" s="361" t="s">
        <v>85</v>
      </c>
      <c r="D78" s="348" t="s">
        <v>86</v>
      </c>
      <c r="E78" s="367" t="s">
        <v>320</v>
      </c>
    </row>
    <row r="79" spans="1:11" s="3" customFormat="1" ht="25.9" customHeight="1" thickBot="1" x14ac:dyDescent="0.25">
      <c r="A79" s="345"/>
      <c r="B79" s="352"/>
      <c r="C79" s="362"/>
      <c r="D79" s="349"/>
      <c r="E79" s="349"/>
    </row>
    <row r="80" spans="1:11" s="3" customFormat="1" ht="13.15" customHeight="1" x14ac:dyDescent="0.2">
      <c r="A80" s="184" t="s">
        <v>50</v>
      </c>
      <c r="B80" s="185">
        <v>112186</v>
      </c>
      <c r="C80" s="320">
        <v>1429612</v>
      </c>
      <c r="D80" s="322">
        <v>3556353</v>
      </c>
      <c r="E80" s="324">
        <v>5098151</v>
      </c>
    </row>
    <row r="81" spans="1:5" s="3" customFormat="1" x14ac:dyDescent="0.2">
      <c r="A81" s="1" t="s">
        <v>43</v>
      </c>
      <c r="B81" s="7">
        <v>70949</v>
      </c>
      <c r="C81" s="321">
        <v>810538</v>
      </c>
      <c r="D81" s="323">
        <v>706124</v>
      </c>
      <c r="E81" s="325">
        <v>1587611</v>
      </c>
    </row>
    <row r="82" spans="1:5" s="3" customFormat="1" x14ac:dyDescent="0.2">
      <c r="A82" s="1" t="s">
        <v>51</v>
      </c>
      <c r="B82" s="7"/>
      <c r="C82" s="321"/>
      <c r="D82" s="323"/>
      <c r="E82" s="328" t="s">
        <v>23</v>
      </c>
    </row>
    <row r="83" spans="1:5" s="3" customFormat="1" x14ac:dyDescent="0.2">
      <c r="A83" s="1" t="s">
        <v>40</v>
      </c>
      <c r="B83" s="7"/>
      <c r="C83" s="321"/>
      <c r="D83" s="323"/>
      <c r="E83" s="328" t="s">
        <v>23</v>
      </c>
    </row>
    <row r="84" spans="1:5" s="3" customFormat="1" x14ac:dyDescent="0.2">
      <c r="A84" s="1" t="s">
        <v>46</v>
      </c>
      <c r="B84" s="7">
        <v>118726</v>
      </c>
      <c r="C84" s="321">
        <v>1768901</v>
      </c>
      <c r="D84" s="323">
        <v>2088713</v>
      </c>
      <c r="E84" s="325">
        <v>3976340</v>
      </c>
    </row>
    <row r="85" spans="1:5" s="3" customFormat="1" x14ac:dyDescent="0.2">
      <c r="A85" s="1" t="s">
        <v>45</v>
      </c>
      <c r="B85" s="7">
        <v>74129</v>
      </c>
      <c r="C85" s="321">
        <v>392172</v>
      </c>
      <c r="D85" s="323">
        <v>1040100</v>
      </c>
      <c r="E85" s="325">
        <v>1506401</v>
      </c>
    </row>
    <row r="86" spans="1:5" s="3" customFormat="1" x14ac:dyDescent="0.2">
      <c r="A86" s="1" t="s">
        <v>44</v>
      </c>
      <c r="B86" s="7">
        <v>76679</v>
      </c>
      <c r="C86" s="321">
        <v>238977</v>
      </c>
      <c r="D86" s="323">
        <v>1132752</v>
      </c>
      <c r="E86" s="325">
        <v>1448408</v>
      </c>
    </row>
    <row r="87" spans="1:5" s="3" customFormat="1" x14ac:dyDescent="0.2">
      <c r="A87" s="1" t="s">
        <v>232</v>
      </c>
      <c r="B87" s="7">
        <v>11178</v>
      </c>
      <c r="C87" s="321">
        <v>434303</v>
      </c>
      <c r="D87" s="323">
        <v>609520</v>
      </c>
      <c r="E87" s="325">
        <v>1055001</v>
      </c>
    </row>
    <row r="88" spans="1:5" s="3" customFormat="1" x14ac:dyDescent="0.2">
      <c r="A88" s="1" t="s">
        <v>239</v>
      </c>
      <c r="B88" s="7">
        <v>12675</v>
      </c>
      <c r="C88" s="321">
        <v>168908</v>
      </c>
      <c r="D88" s="323">
        <v>209217</v>
      </c>
      <c r="E88" s="325">
        <v>390800</v>
      </c>
    </row>
    <row r="89" spans="1:5" s="3" customFormat="1" x14ac:dyDescent="0.2">
      <c r="A89" s="1" t="s">
        <v>47</v>
      </c>
      <c r="B89" s="7">
        <v>34296</v>
      </c>
      <c r="C89" s="321">
        <v>432267</v>
      </c>
      <c r="D89" s="323">
        <v>962836</v>
      </c>
      <c r="E89" s="325">
        <v>1429399</v>
      </c>
    </row>
    <row r="90" spans="1:5" s="3" customFormat="1" x14ac:dyDescent="0.2">
      <c r="A90" s="1" t="s">
        <v>49</v>
      </c>
      <c r="B90" s="7">
        <v>67922</v>
      </c>
      <c r="C90" s="321">
        <v>136129</v>
      </c>
      <c r="D90" s="323">
        <v>1158320</v>
      </c>
      <c r="E90" s="325">
        <v>1362371</v>
      </c>
    </row>
    <row r="91" spans="1:5" s="3" customFormat="1" x14ac:dyDescent="0.2">
      <c r="A91" s="1" t="s">
        <v>38</v>
      </c>
      <c r="B91" s="7">
        <v>19673</v>
      </c>
      <c r="C91" s="321">
        <v>85807</v>
      </c>
      <c r="D91" s="323">
        <v>98781</v>
      </c>
      <c r="E91" s="325">
        <v>204261</v>
      </c>
    </row>
    <row r="92" spans="1:5" s="3" customFormat="1" x14ac:dyDescent="0.2">
      <c r="A92" s="1" t="s">
        <v>231</v>
      </c>
      <c r="B92" s="7">
        <v>5642</v>
      </c>
      <c r="C92" s="321">
        <v>106353</v>
      </c>
      <c r="D92" s="323">
        <v>507665</v>
      </c>
      <c r="E92" s="325">
        <v>619660</v>
      </c>
    </row>
    <row r="93" spans="1:5" s="3" customFormat="1" x14ac:dyDescent="0.2">
      <c r="A93" s="1" t="s">
        <v>42</v>
      </c>
      <c r="B93" s="7">
        <v>4833</v>
      </c>
      <c r="C93" s="321">
        <v>106770</v>
      </c>
      <c r="D93" s="323">
        <v>119191</v>
      </c>
      <c r="E93" s="325">
        <v>230794</v>
      </c>
    </row>
    <row r="94" spans="1:5" s="3" customFormat="1" x14ac:dyDescent="0.2">
      <c r="A94" s="1" t="s">
        <v>41</v>
      </c>
      <c r="B94" s="7">
        <v>9378</v>
      </c>
      <c r="C94" s="321">
        <v>6500</v>
      </c>
      <c r="D94" s="323">
        <v>38070</v>
      </c>
      <c r="E94" s="325">
        <v>53948</v>
      </c>
    </row>
    <row r="95" spans="1:5" s="3" customFormat="1" x14ac:dyDescent="0.2">
      <c r="A95" s="1" t="s">
        <v>39</v>
      </c>
      <c r="B95" s="7">
        <v>13313</v>
      </c>
      <c r="C95" s="321">
        <v>716</v>
      </c>
      <c r="D95" s="323">
        <v>22590</v>
      </c>
      <c r="E95" s="325">
        <v>36619</v>
      </c>
    </row>
    <row r="96" spans="1:5" s="3" customFormat="1" x14ac:dyDescent="0.2">
      <c r="A96" s="1" t="s">
        <v>48</v>
      </c>
      <c r="B96" s="7">
        <v>8329</v>
      </c>
      <c r="C96" s="321">
        <v>75661</v>
      </c>
      <c r="D96" s="323">
        <v>101278</v>
      </c>
      <c r="E96" s="325">
        <v>185268</v>
      </c>
    </row>
    <row r="97" spans="1:11" s="3" customFormat="1" ht="13.5" thickBot="1" x14ac:dyDescent="0.25">
      <c r="A97" s="26"/>
      <c r="B97" s="23"/>
      <c r="C97" s="23"/>
      <c r="D97" s="176"/>
      <c r="E97" s="326"/>
    </row>
    <row r="98" spans="1:11" s="3" customFormat="1" ht="13.5" thickBot="1" x14ac:dyDescent="0.25">
      <c r="A98" s="189" t="s">
        <v>2</v>
      </c>
      <c r="B98" s="190">
        <f>SUM(B80:B97)</f>
        <v>639908</v>
      </c>
      <c r="C98" s="190">
        <f>SUM(C80:C97)</f>
        <v>6193614</v>
      </c>
      <c r="D98" s="191">
        <f>SUM(D80:D97)</f>
        <v>12351510</v>
      </c>
      <c r="E98" s="327">
        <f>SUM(E80:E97)</f>
        <v>19185032</v>
      </c>
    </row>
    <row r="99" spans="1:11" x14ac:dyDescent="0.2">
      <c r="H99"/>
      <c r="I99"/>
      <c r="J99"/>
      <c r="K99"/>
    </row>
    <row r="100" spans="1:11" customFormat="1" ht="15" x14ac:dyDescent="0.25">
      <c r="A100" s="356" t="s">
        <v>321</v>
      </c>
      <c r="B100" s="356"/>
      <c r="C100" s="356"/>
      <c r="D100" s="356"/>
    </row>
    <row r="101" spans="1:11" customFormat="1" ht="13.5" thickBot="1" x14ac:dyDescent="0.25">
      <c r="A101" s="123"/>
      <c r="B101" s="123"/>
      <c r="C101" s="123"/>
      <c r="D101" s="123"/>
    </row>
    <row r="102" spans="1:11" customFormat="1" ht="24.75" customHeight="1" x14ac:dyDescent="0.2">
      <c r="A102" s="357" t="s">
        <v>22</v>
      </c>
      <c r="B102" s="338" t="s">
        <v>120</v>
      </c>
      <c r="C102" s="338" t="s">
        <v>121</v>
      </c>
      <c r="D102" s="359" t="s">
        <v>122</v>
      </c>
    </row>
    <row r="103" spans="1:11" customFormat="1" ht="26.25" thickBot="1" x14ac:dyDescent="0.25">
      <c r="A103" s="358"/>
      <c r="B103" s="125" t="s">
        <v>123</v>
      </c>
      <c r="C103" s="125" t="s">
        <v>123</v>
      </c>
      <c r="D103" s="360"/>
    </row>
    <row r="104" spans="1:11" customFormat="1" ht="13.5" customHeight="1" x14ac:dyDescent="0.2">
      <c r="A104" s="276" t="s">
        <v>63</v>
      </c>
      <c r="B104" s="277"/>
      <c r="C104" s="277"/>
      <c r="D104" s="278"/>
    </row>
    <row r="105" spans="1:11" customFormat="1" ht="13.5" customHeight="1" x14ac:dyDescent="0.2">
      <c r="A105" s="240" t="s">
        <v>96</v>
      </c>
      <c r="B105" s="127"/>
      <c r="C105" s="127">
        <v>27</v>
      </c>
      <c r="D105" s="128">
        <v>27</v>
      </c>
    </row>
    <row r="106" spans="1:11" customFormat="1" ht="13.5" customHeight="1" x14ac:dyDescent="0.2">
      <c r="A106" s="126" t="s">
        <v>124</v>
      </c>
      <c r="B106" s="127">
        <v>310</v>
      </c>
      <c r="C106" s="127">
        <v>1121</v>
      </c>
      <c r="D106" s="128">
        <v>1431</v>
      </c>
    </row>
    <row r="107" spans="1:11" customFormat="1" x14ac:dyDescent="0.2">
      <c r="A107" s="126" t="s">
        <v>95</v>
      </c>
      <c r="B107" s="127"/>
      <c r="C107" s="127">
        <v>44</v>
      </c>
      <c r="D107" s="128">
        <v>44</v>
      </c>
    </row>
    <row r="108" spans="1:11" customFormat="1" x14ac:dyDescent="0.2">
      <c r="A108" s="126" t="s">
        <v>97</v>
      </c>
      <c r="B108" s="127"/>
      <c r="C108" s="127">
        <v>102</v>
      </c>
      <c r="D108" s="128">
        <v>102</v>
      </c>
    </row>
    <row r="109" spans="1:11" customFormat="1" x14ac:dyDescent="0.2">
      <c r="A109" s="126" t="s">
        <v>127</v>
      </c>
      <c r="B109" s="127"/>
      <c r="C109" s="127">
        <v>863</v>
      </c>
      <c r="D109" s="128">
        <v>863</v>
      </c>
    </row>
    <row r="110" spans="1:11" customFormat="1" x14ac:dyDescent="0.2">
      <c r="A110" s="240" t="s">
        <v>100</v>
      </c>
      <c r="B110" s="127"/>
      <c r="C110" s="127">
        <v>158</v>
      </c>
      <c r="D110" s="128">
        <v>158</v>
      </c>
    </row>
    <row r="111" spans="1:11" customFormat="1" x14ac:dyDescent="0.2">
      <c r="A111" s="276" t="s">
        <v>297</v>
      </c>
      <c r="B111" s="277"/>
      <c r="C111" s="277"/>
      <c r="D111" s="278"/>
    </row>
    <row r="112" spans="1:11" customFormat="1" x14ac:dyDescent="0.2">
      <c r="A112" s="126" t="s">
        <v>126</v>
      </c>
      <c r="B112" s="127">
        <v>15233</v>
      </c>
      <c r="C112" s="232">
        <v>142331</v>
      </c>
      <c r="D112" s="128">
        <v>157564</v>
      </c>
    </row>
    <row r="113" spans="1:11" customFormat="1" x14ac:dyDescent="0.2">
      <c r="A113" s="126" t="s">
        <v>128</v>
      </c>
      <c r="B113" s="127">
        <v>237</v>
      </c>
      <c r="C113" s="127">
        <v>292</v>
      </c>
      <c r="D113" s="128">
        <v>529</v>
      </c>
    </row>
    <row r="114" spans="1:11" customFormat="1" x14ac:dyDescent="0.2">
      <c r="A114" s="126" t="s">
        <v>113</v>
      </c>
      <c r="B114" s="127"/>
      <c r="C114" s="127">
        <v>26963</v>
      </c>
      <c r="D114" s="128">
        <v>26963</v>
      </c>
    </row>
    <row r="115" spans="1:11" customFormat="1" x14ac:dyDescent="0.2">
      <c r="A115" s="126" t="s">
        <v>125</v>
      </c>
      <c r="B115" s="127"/>
      <c r="C115" s="127">
        <v>96501</v>
      </c>
      <c r="D115" s="128">
        <v>96501</v>
      </c>
    </row>
    <row r="116" spans="1:11" customFormat="1" x14ac:dyDescent="0.2">
      <c r="A116" s="126" t="s">
        <v>116</v>
      </c>
      <c r="B116" s="127">
        <v>36501</v>
      </c>
      <c r="C116" s="127">
        <v>84850</v>
      </c>
      <c r="D116" s="128">
        <v>121351</v>
      </c>
    </row>
    <row r="117" spans="1:11" x14ac:dyDescent="0.2">
      <c r="A117" s="126" t="s">
        <v>112</v>
      </c>
      <c r="B117" s="127"/>
      <c r="C117" s="127">
        <v>48826</v>
      </c>
      <c r="D117" s="128">
        <v>48826</v>
      </c>
    </row>
    <row r="118" spans="1:11" x14ac:dyDescent="0.2">
      <c r="A118" s="126" t="s">
        <v>130</v>
      </c>
      <c r="B118" s="127">
        <v>157153</v>
      </c>
      <c r="C118" s="127">
        <v>2248850</v>
      </c>
      <c r="D118" s="128">
        <v>2406003</v>
      </c>
    </row>
    <row r="119" spans="1:11" ht="13.5" thickBot="1" x14ac:dyDescent="0.25">
      <c r="A119" s="137" t="s">
        <v>131</v>
      </c>
      <c r="B119" s="138">
        <v>209434</v>
      </c>
      <c r="C119" s="138">
        <v>2650928</v>
      </c>
      <c r="D119" s="139">
        <v>2860362</v>
      </c>
    </row>
    <row r="120" spans="1:11" x14ac:dyDescent="0.2">
      <c r="A120" s="196"/>
    </row>
    <row r="121" spans="1:11" x14ac:dyDescent="0.2">
      <c r="H121"/>
      <c r="I121"/>
      <c r="J121"/>
      <c r="K121"/>
    </row>
    <row r="122" spans="1:11" customFormat="1" ht="15" x14ac:dyDescent="0.25">
      <c r="A122" s="356" t="s">
        <v>322</v>
      </c>
      <c r="B122" s="356"/>
      <c r="C122" s="356"/>
      <c r="D122" s="129"/>
    </row>
    <row r="123" spans="1:11" customFormat="1" ht="13.5" thickBot="1" x14ac:dyDescent="0.25">
      <c r="A123" s="123"/>
      <c r="B123" s="123"/>
      <c r="C123" s="130"/>
      <c r="D123" s="130"/>
      <c r="E123" s="130"/>
    </row>
    <row r="124" spans="1:11" customFormat="1" ht="13.5" thickBot="1" x14ac:dyDescent="0.25">
      <c r="A124" s="131" t="s">
        <v>22</v>
      </c>
      <c r="B124" s="132" t="s">
        <v>133</v>
      </c>
      <c r="C124" s="133"/>
    </row>
    <row r="125" spans="1:11" customFormat="1" x14ac:dyDescent="0.2">
      <c r="A125" s="286" t="s">
        <v>63</v>
      </c>
      <c r="B125" s="287"/>
      <c r="C125" s="130"/>
    </row>
    <row r="126" spans="1:11" customFormat="1" x14ac:dyDescent="0.2">
      <c r="A126" s="329" t="s">
        <v>96</v>
      </c>
      <c r="B126" s="289">
        <v>41</v>
      </c>
      <c r="C126" s="130"/>
    </row>
    <row r="127" spans="1:11" customFormat="1" x14ac:dyDescent="0.2">
      <c r="A127" s="290" t="s">
        <v>124</v>
      </c>
      <c r="B127" s="289">
        <v>1053</v>
      </c>
      <c r="C127" s="130"/>
    </row>
    <row r="128" spans="1:11" customFormat="1" ht="12.75" customHeight="1" x14ac:dyDescent="0.2">
      <c r="A128" s="290" t="s">
        <v>97</v>
      </c>
      <c r="B128" s="289">
        <v>91</v>
      </c>
      <c r="C128" s="130"/>
    </row>
    <row r="129" spans="1:11" customFormat="1" x14ac:dyDescent="0.2">
      <c r="A129" s="290" t="s">
        <v>127</v>
      </c>
      <c r="B129" s="289">
        <v>444</v>
      </c>
      <c r="C129" s="130"/>
    </row>
    <row r="130" spans="1:11" customFormat="1" ht="12.75" customHeight="1" x14ac:dyDescent="0.2">
      <c r="A130" s="290" t="s">
        <v>100</v>
      </c>
      <c r="B130" s="289">
        <v>94</v>
      </c>
      <c r="C130" s="130"/>
    </row>
    <row r="131" spans="1:11" customFormat="1" x14ac:dyDescent="0.2">
      <c r="A131" s="286" t="s">
        <v>297</v>
      </c>
      <c r="B131" s="287"/>
      <c r="C131" s="130"/>
    </row>
    <row r="132" spans="1:11" customFormat="1" x14ac:dyDescent="0.2">
      <c r="A132" s="290" t="s">
        <v>126</v>
      </c>
      <c r="B132" s="289">
        <v>4920</v>
      </c>
      <c r="C132" s="130"/>
    </row>
    <row r="133" spans="1:11" customFormat="1" x14ac:dyDescent="0.2">
      <c r="A133" s="290" t="s">
        <v>125</v>
      </c>
      <c r="B133" s="289">
        <v>39364</v>
      </c>
      <c r="C133" s="130"/>
      <c r="H133" s="15"/>
      <c r="I133" s="15"/>
      <c r="J133" s="15"/>
      <c r="K133" s="15"/>
    </row>
    <row r="134" spans="1:11" s="15" customFormat="1" ht="12.75" customHeight="1" x14ac:dyDescent="0.2">
      <c r="A134" s="290" t="s">
        <v>116</v>
      </c>
      <c r="B134" s="289">
        <v>19154</v>
      </c>
      <c r="C134" s="136"/>
      <c r="H134" s="28"/>
      <c r="I134" s="28"/>
      <c r="J134" s="28"/>
      <c r="K134" s="28"/>
    </row>
    <row r="135" spans="1:11" x14ac:dyDescent="0.2">
      <c r="A135" s="290" t="s">
        <v>112</v>
      </c>
      <c r="B135" s="289">
        <v>33100</v>
      </c>
    </row>
    <row r="136" spans="1:11" x14ac:dyDescent="0.2">
      <c r="A136" s="290" t="s">
        <v>130</v>
      </c>
      <c r="B136" s="289">
        <v>934720</v>
      </c>
    </row>
    <row r="137" spans="1:11" ht="13.5" thickBot="1" x14ac:dyDescent="0.25">
      <c r="A137" s="291" t="s">
        <v>135</v>
      </c>
      <c r="B137" s="292">
        <v>1032981</v>
      </c>
    </row>
    <row r="138" spans="1:11" x14ac:dyDescent="0.2">
      <c r="A138" s="196"/>
    </row>
    <row r="139" spans="1:11" x14ac:dyDescent="0.2">
      <c r="H139"/>
      <c r="I139"/>
      <c r="J139"/>
      <c r="K139"/>
    </row>
    <row r="140" spans="1:11" customFormat="1" ht="15" x14ac:dyDescent="0.25">
      <c r="A140" s="356" t="s">
        <v>137</v>
      </c>
      <c r="B140" s="356"/>
      <c r="C140" s="356"/>
      <c r="D140" s="356"/>
      <c r="E140" s="130"/>
    </row>
    <row r="141" spans="1:11" customFormat="1" ht="15" x14ac:dyDescent="0.25">
      <c r="A141" s="356" t="s">
        <v>323</v>
      </c>
      <c r="B141" s="356"/>
      <c r="C141" s="356"/>
      <c r="D141" s="356"/>
      <c r="E141" s="130"/>
    </row>
    <row r="142" spans="1:11" customFormat="1" ht="13.5" thickBot="1" x14ac:dyDescent="0.25">
      <c r="A142" s="123"/>
      <c r="B142" s="123"/>
      <c r="C142" s="123"/>
      <c r="D142" s="130"/>
      <c r="E142" s="130"/>
    </row>
    <row r="143" spans="1:11" customFormat="1" ht="13.5" thickBot="1" x14ac:dyDescent="0.25">
      <c r="A143" s="131" t="s">
        <v>138</v>
      </c>
      <c r="B143" s="142" t="s">
        <v>133</v>
      </c>
      <c r="C143" s="132" t="s">
        <v>150</v>
      </c>
      <c r="D143" s="130"/>
    </row>
    <row r="144" spans="1:11" customFormat="1" x14ac:dyDescent="0.2">
      <c r="A144" s="143" t="s">
        <v>205</v>
      </c>
      <c r="B144" s="330">
        <v>167</v>
      </c>
      <c r="C144" s="331">
        <v>1699607.35</v>
      </c>
      <c r="D144" s="130"/>
    </row>
    <row r="145" spans="1:5" customFormat="1" x14ac:dyDescent="0.2">
      <c r="A145" s="240" t="s">
        <v>279</v>
      </c>
      <c r="B145" s="332">
        <v>62</v>
      </c>
      <c r="C145" s="333">
        <v>769989.12</v>
      </c>
      <c r="D145" s="130"/>
    </row>
    <row r="146" spans="1:5" customFormat="1" x14ac:dyDescent="0.2">
      <c r="A146" s="126" t="s">
        <v>201</v>
      </c>
      <c r="B146" s="334">
        <v>694</v>
      </c>
      <c r="C146" s="333">
        <v>2103707</v>
      </c>
      <c r="D146" s="130"/>
    </row>
    <row r="147" spans="1:5" customFormat="1" x14ac:dyDescent="0.2">
      <c r="A147" s="126" t="s">
        <v>206</v>
      </c>
      <c r="B147" s="334">
        <v>289</v>
      </c>
      <c r="C147" s="333">
        <v>824101</v>
      </c>
      <c r="D147" s="130"/>
    </row>
    <row r="148" spans="1:5" customFormat="1" x14ac:dyDescent="0.2">
      <c r="A148" s="240" t="s">
        <v>280</v>
      </c>
      <c r="B148" s="332">
        <v>691</v>
      </c>
      <c r="C148" s="333">
        <v>2530885</v>
      </c>
      <c r="D148" s="130"/>
    </row>
    <row r="149" spans="1:5" customFormat="1" x14ac:dyDescent="0.2">
      <c r="A149" s="126" t="s">
        <v>219</v>
      </c>
      <c r="B149" s="332">
        <v>26410</v>
      </c>
      <c r="C149" s="333">
        <v>28318198</v>
      </c>
      <c r="D149" s="130"/>
    </row>
    <row r="150" spans="1:5" customFormat="1" x14ac:dyDescent="0.2">
      <c r="A150" s="149" t="s">
        <v>202</v>
      </c>
      <c r="B150" s="332">
        <v>2403</v>
      </c>
      <c r="C150" s="333">
        <v>6423767</v>
      </c>
      <c r="D150" s="130"/>
    </row>
    <row r="151" spans="1:5" customFormat="1" x14ac:dyDescent="0.2">
      <c r="A151" s="149" t="s">
        <v>203</v>
      </c>
      <c r="B151" s="332">
        <v>742</v>
      </c>
      <c r="C151" s="333">
        <v>518410</v>
      </c>
      <c r="D151" s="130"/>
    </row>
    <row r="152" spans="1:5" customFormat="1" x14ac:dyDescent="0.2">
      <c r="A152" s="149" t="s">
        <v>208</v>
      </c>
      <c r="B152" s="332">
        <v>27</v>
      </c>
      <c r="C152" s="333">
        <v>37660</v>
      </c>
      <c r="D152" s="130"/>
    </row>
    <row r="153" spans="1:5" customFormat="1" x14ac:dyDescent="0.2">
      <c r="A153" s="149" t="s">
        <v>273</v>
      </c>
      <c r="B153" s="332">
        <v>301</v>
      </c>
      <c r="C153" s="333">
        <v>166542</v>
      </c>
      <c r="D153" s="130"/>
    </row>
    <row r="154" spans="1:5" customFormat="1" ht="13.5" thickBot="1" x14ac:dyDescent="0.25">
      <c r="A154" s="134"/>
      <c r="B154" s="107"/>
      <c r="C154" s="108"/>
      <c r="D154" s="130"/>
    </row>
    <row r="155" spans="1:5" customFormat="1" ht="13.5" thickBot="1" x14ac:dyDescent="0.25">
      <c r="A155" s="150" t="s">
        <v>16</v>
      </c>
      <c r="B155" s="120">
        <f>SUM(B144:B154)</f>
        <v>31786</v>
      </c>
      <c r="C155" s="121">
        <f>SUM(C144:C153)</f>
        <v>43392866.469999999</v>
      </c>
      <c r="D155" s="130"/>
    </row>
    <row r="156" spans="1:5" customFormat="1" ht="13.5" thickBot="1" x14ac:dyDescent="0.25">
      <c r="C156" s="130"/>
      <c r="D156" s="130"/>
    </row>
    <row r="157" spans="1:5" customFormat="1" x14ac:dyDescent="0.2">
      <c r="A157" s="344" t="s">
        <v>236</v>
      </c>
      <c r="B157" s="351" t="s">
        <v>133</v>
      </c>
      <c r="C157" s="348" t="s">
        <v>150</v>
      </c>
      <c r="E157" s="130"/>
    </row>
    <row r="158" spans="1:5" customFormat="1" ht="13.5" thickBot="1" x14ac:dyDescent="0.25">
      <c r="A158" s="345"/>
      <c r="B158" s="352" t="s">
        <v>133</v>
      </c>
      <c r="C158" s="349" t="s">
        <v>150</v>
      </c>
    </row>
    <row r="159" spans="1:5" customFormat="1" x14ac:dyDescent="0.2">
      <c r="A159" s="4" t="s">
        <v>14</v>
      </c>
      <c r="B159" s="308">
        <v>7525</v>
      </c>
      <c r="C159" s="337">
        <v>6989494</v>
      </c>
    </row>
    <row r="160" spans="1:5" customFormat="1" x14ac:dyDescent="0.2">
      <c r="A160" s="1" t="s">
        <v>8</v>
      </c>
      <c r="B160" s="309">
        <v>1393</v>
      </c>
      <c r="C160" s="336">
        <v>4407172</v>
      </c>
    </row>
    <row r="161" spans="1:3" customFormat="1" x14ac:dyDescent="0.2">
      <c r="A161" s="335" t="s">
        <v>324</v>
      </c>
      <c r="B161" s="309">
        <v>103</v>
      </c>
      <c r="C161" s="336">
        <v>379319</v>
      </c>
    </row>
    <row r="162" spans="1:3" customFormat="1" x14ac:dyDescent="0.2">
      <c r="A162" s="335" t="s">
        <v>325</v>
      </c>
      <c r="B162" s="309">
        <v>113</v>
      </c>
      <c r="C162" s="336">
        <v>474737</v>
      </c>
    </row>
    <row r="163" spans="1:3" customFormat="1" x14ac:dyDescent="0.2">
      <c r="A163" s="1" t="s">
        <v>11</v>
      </c>
      <c r="B163" s="309">
        <v>5812</v>
      </c>
      <c r="C163" s="336">
        <v>6918336</v>
      </c>
    </row>
    <row r="164" spans="1:3" customFormat="1" x14ac:dyDescent="0.2">
      <c r="A164" s="1" t="s">
        <v>10</v>
      </c>
      <c r="B164" s="309">
        <v>5542</v>
      </c>
      <c r="C164" s="336">
        <v>8575163</v>
      </c>
    </row>
    <row r="165" spans="1:3" customFormat="1" x14ac:dyDescent="0.2">
      <c r="A165" s="1" t="s">
        <v>9</v>
      </c>
      <c r="B165" s="309">
        <v>1399</v>
      </c>
      <c r="C165" s="336">
        <v>2917981</v>
      </c>
    </row>
    <row r="166" spans="1:3" customFormat="1" x14ac:dyDescent="0.2">
      <c r="A166" s="1" t="s">
        <v>17</v>
      </c>
      <c r="B166" s="309">
        <v>811</v>
      </c>
      <c r="C166" s="336">
        <v>591041</v>
      </c>
    </row>
    <row r="167" spans="1:3" customFormat="1" x14ac:dyDescent="0.2">
      <c r="A167" s="1" t="s">
        <v>18</v>
      </c>
      <c r="B167" s="309">
        <v>251</v>
      </c>
      <c r="C167" s="336">
        <v>960765</v>
      </c>
    </row>
    <row r="168" spans="1:3" customFormat="1" x14ac:dyDescent="0.2">
      <c r="A168" s="1" t="s">
        <v>12</v>
      </c>
      <c r="B168" s="309">
        <v>1007</v>
      </c>
      <c r="C168" s="336">
        <v>1945830</v>
      </c>
    </row>
    <row r="169" spans="1:3" customFormat="1" x14ac:dyDescent="0.2">
      <c r="A169" s="1" t="s">
        <v>13</v>
      </c>
      <c r="B169" s="309">
        <v>3589</v>
      </c>
      <c r="C169" s="336">
        <v>3482382.47</v>
      </c>
    </row>
    <row r="170" spans="1:3" customFormat="1" x14ac:dyDescent="0.2">
      <c r="A170" s="1" t="s">
        <v>4</v>
      </c>
      <c r="B170" s="309">
        <v>481</v>
      </c>
      <c r="C170" s="336">
        <v>2638962</v>
      </c>
    </row>
    <row r="171" spans="1:3" customFormat="1" x14ac:dyDescent="0.2">
      <c r="A171" s="1" t="s">
        <v>19</v>
      </c>
      <c r="B171" s="309">
        <v>2098</v>
      </c>
      <c r="C171" s="336">
        <v>346196</v>
      </c>
    </row>
    <row r="172" spans="1:3" customFormat="1" x14ac:dyDescent="0.2">
      <c r="A172" s="1" t="s">
        <v>7</v>
      </c>
      <c r="B172" s="309">
        <v>224</v>
      </c>
      <c r="C172" s="336">
        <v>501822</v>
      </c>
    </row>
    <row r="173" spans="1:3" customFormat="1" x14ac:dyDescent="0.2">
      <c r="A173" s="1" t="s">
        <v>6</v>
      </c>
      <c r="B173" s="309">
        <v>165</v>
      </c>
      <c r="C173" s="336">
        <v>534698</v>
      </c>
    </row>
    <row r="174" spans="1:3" customFormat="1" x14ac:dyDescent="0.2">
      <c r="A174" s="335" t="s">
        <v>20</v>
      </c>
      <c r="B174" s="309">
        <v>103</v>
      </c>
      <c r="C174" s="336">
        <v>1019185</v>
      </c>
    </row>
    <row r="175" spans="1:3" customFormat="1" x14ac:dyDescent="0.2">
      <c r="A175" s="1" t="s">
        <v>21</v>
      </c>
      <c r="B175" s="309">
        <v>1170</v>
      </c>
      <c r="C175" s="336">
        <v>709783</v>
      </c>
    </row>
    <row r="176" spans="1:3" customFormat="1" ht="13.5" thickBot="1" x14ac:dyDescent="0.25">
      <c r="A176" s="10"/>
      <c r="B176" s="11"/>
      <c r="C176" s="12"/>
    </row>
    <row r="177" spans="1:11" customFormat="1" ht="13.5" thickBot="1" x14ac:dyDescent="0.25">
      <c r="A177" s="13" t="s">
        <v>2</v>
      </c>
      <c r="B177" s="14">
        <f>SUM(B159:B176)</f>
        <v>31786</v>
      </c>
      <c r="C177" s="16">
        <f>SUM(C159:C175)</f>
        <v>43392866.469999999</v>
      </c>
      <c r="H177" s="28"/>
      <c r="I177" s="28"/>
      <c r="J177" s="28"/>
      <c r="K177" s="28"/>
    </row>
    <row r="178" spans="1:11" x14ac:dyDescent="0.2">
      <c r="B178" s="303"/>
      <c r="C178" s="303"/>
    </row>
    <row r="179" spans="1:11" x14ac:dyDescent="0.2">
      <c r="C179" s="303"/>
    </row>
  </sheetData>
  <mergeCells count="26">
    <mergeCell ref="E78:E79"/>
    <mergeCell ref="A122:C122"/>
    <mergeCell ref="A140:D140"/>
    <mergeCell ref="A141:D141"/>
    <mergeCell ref="A157:A158"/>
    <mergeCell ref="B157:B158"/>
    <mergeCell ref="C157:C158"/>
    <mergeCell ref="A78:A79"/>
    <mergeCell ref="B78:B79"/>
    <mergeCell ref="C78:C79"/>
    <mergeCell ref="D78:D79"/>
    <mergeCell ref="A100:D100"/>
    <mergeCell ref="A102:A103"/>
    <mergeCell ref="D102:D103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99" max="5" man="1"/>
    <brk id="1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627E-C9BF-4543-9829-BA2A077E5727}">
  <dimension ref="A2:M180"/>
  <sheetViews>
    <sheetView tabSelected="1" view="pageBreakPreview" zoomScale="75" zoomScaleNormal="75" zoomScaleSheetLayoutView="75" workbookViewId="0">
      <selection activeCell="D170" sqref="D170"/>
    </sheetView>
  </sheetViews>
  <sheetFormatPr baseColWidth="10" defaultRowHeight="12.75" x14ac:dyDescent="0.2"/>
  <cols>
    <col min="1" max="1" width="32.7109375" style="28" customWidth="1"/>
    <col min="2" max="2" width="18.85546875" style="28" customWidth="1"/>
    <col min="3" max="3" width="14.7109375" style="28" customWidth="1"/>
    <col min="4" max="4" width="17.140625" style="28" customWidth="1"/>
    <col min="5" max="5" width="14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304" t="s">
        <v>326</v>
      </c>
    </row>
    <row r="4" spans="1:13" ht="15" x14ac:dyDescent="0.25">
      <c r="A4" s="353" t="s">
        <v>327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305">
        <v>743650</v>
      </c>
      <c r="C9" s="305">
        <v>904562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305">
        <v>19779982.060000002</v>
      </c>
      <c r="C10" s="305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237679</v>
      </c>
    </row>
    <row r="18" spans="1:2" x14ac:dyDescent="0.2">
      <c r="A18" s="233" t="s">
        <v>43</v>
      </c>
      <c r="B18" s="236">
        <v>43403</v>
      </c>
    </row>
    <row r="19" spans="1:2" x14ac:dyDescent="0.2">
      <c r="A19" s="306" t="s">
        <v>315</v>
      </c>
      <c r="B19" s="236">
        <v>14913</v>
      </c>
    </row>
    <row r="20" spans="1:2" x14ac:dyDescent="0.2">
      <c r="A20" s="306" t="s">
        <v>316</v>
      </c>
      <c r="B20" s="236">
        <v>10394</v>
      </c>
    </row>
    <row r="21" spans="1:2" x14ac:dyDescent="0.2">
      <c r="A21" s="233" t="s">
        <v>46</v>
      </c>
      <c r="B21" s="236">
        <v>96360</v>
      </c>
    </row>
    <row r="22" spans="1:2" x14ac:dyDescent="0.2">
      <c r="A22" s="233" t="s">
        <v>45</v>
      </c>
      <c r="B22" s="236">
        <v>87457</v>
      </c>
    </row>
    <row r="23" spans="1:2" x14ac:dyDescent="0.2">
      <c r="A23" s="233" t="s">
        <v>44</v>
      </c>
      <c r="B23" s="236">
        <v>35049</v>
      </c>
    </row>
    <row r="24" spans="1:2" x14ac:dyDescent="0.2">
      <c r="A24" s="233" t="s">
        <v>232</v>
      </c>
      <c r="B24" s="236">
        <v>15622</v>
      </c>
    </row>
    <row r="25" spans="1:2" x14ac:dyDescent="0.2">
      <c r="A25" s="233" t="s">
        <v>240</v>
      </c>
      <c r="B25" s="236">
        <v>20077</v>
      </c>
    </row>
    <row r="26" spans="1:2" x14ac:dyDescent="0.2">
      <c r="A26" s="233" t="s">
        <v>233</v>
      </c>
      <c r="B26" s="237">
        <v>35221</v>
      </c>
    </row>
    <row r="27" spans="1:2" x14ac:dyDescent="0.2">
      <c r="A27" s="233" t="s">
        <v>49</v>
      </c>
      <c r="B27" s="236">
        <v>26690</v>
      </c>
    </row>
    <row r="28" spans="1:2" x14ac:dyDescent="0.2">
      <c r="A28" s="233" t="s">
        <v>234</v>
      </c>
      <c r="B28" s="236">
        <v>38014</v>
      </c>
    </row>
    <row r="29" spans="1:2" x14ac:dyDescent="0.2">
      <c r="A29" s="233" t="s">
        <v>231</v>
      </c>
      <c r="B29" s="236">
        <v>10289</v>
      </c>
    </row>
    <row r="30" spans="1:2" x14ac:dyDescent="0.2">
      <c r="A30" s="233" t="s">
        <v>42</v>
      </c>
      <c r="B30" s="236">
        <v>6083</v>
      </c>
    </row>
    <row r="31" spans="1:2" x14ac:dyDescent="0.2">
      <c r="A31" s="234" t="s">
        <v>41</v>
      </c>
      <c r="B31" s="236">
        <v>32119</v>
      </c>
    </row>
    <row r="32" spans="1:2" x14ac:dyDescent="0.2">
      <c r="A32" s="306" t="s">
        <v>333</v>
      </c>
      <c r="B32" s="307">
        <v>5940</v>
      </c>
    </row>
    <row r="33" spans="1:11" x14ac:dyDescent="0.2">
      <c r="A33" s="233" t="s">
        <v>48</v>
      </c>
      <c r="B33" s="236">
        <v>9988</v>
      </c>
    </row>
    <row r="34" spans="1:11" ht="13.5" thickBot="1" x14ac:dyDescent="0.25">
      <c r="A34" s="280" t="s">
        <v>298</v>
      </c>
      <c r="B34" s="296">
        <v>18352</v>
      </c>
    </row>
    <row r="35" spans="1:11" ht="13.5" thickBot="1" x14ac:dyDescent="0.25">
      <c r="A35" s="238" t="s">
        <v>2</v>
      </c>
      <c r="B35" s="239">
        <f>SUM(B17:B34)</f>
        <v>743650</v>
      </c>
    </row>
    <row r="38" spans="1:11" s="46" customFormat="1" ht="15" customHeight="1" x14ac:dyDescent="0.2">
      <c r="A38" s="350" t="s">
        <v>328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68" t="s">
        <v>245</v>
      </c>
      <c r="D40" s="368" t="s">
        <v>244</v>
      </c>
      <c r="E40" s="367" t="s">
        <v>318</v>
      </c>
      <c r="F40" s="367" t="s">
        <v>319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49"/>
      <c r="F41" s="349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310">
        <v>1662</v>
      </c>
      <c r="C43" s="310">
        <v>45</v>
      </c>
      <c r="D43" s="310">
        <v>74790</v>
      </c>
      <c r="E43" s="310"/>
      <c r="F43" s="311"/>
      <c r="G43" s="9"/>
    </row>
    <row r="44" spans="1:11" s="3" customFormat="1" x14ac:dyDescent="0.2">
      <c r="A44" s="244" t="s">
        <v>256</v>
      </c>
      <c r="B44" s="310">
        <v>6535</v>
      </c>
      <c r="C44" s="310"/>
      <c r="D44" s="310"/>
      <c r="E44" s="310"/>
      <c r="F44" s="311"/>
      <c r="G44" s="9"/>
    </row>
    <row r="45" spans="1:11" s="3" customFormat="1" x14ac:dyDescent="0.2">
      <c r="A45" s="244" t="s">
        <v>134</v>
      </c>
      <c r="B45" s="310">
        <v>9150</v>
      </c>
      <c r="C45" s="310">
        <v>44</v>
      </c>
      <c r="D45" s="310">
        <v>402600</v>
      </c>
      <c r="E45" s="310">
        <v>44</v>
      </c>
      <c r="F45" s="311">
        <v>402600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310">
        <v>167062</v>
      </c>
      <c r="C46" s="310">
        <v>89</v>
      </c>
      <c r="D46" s="310">
        <v>14868518</v>
      </c>
      <c r="E46" s="310">
        <v>196</v>
      </c>
      <c r="F46" s="311">
        <v>32744152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310">
        <v>65289</v>
      </c>
      <c r="C47" s="310">
        <v>24</v>
      </c>
      <c r="D47" s="310">
        <v>1566936</v>
      </c>
      <c r="E47" s="310">
        <v>71</v>
      </c>
      <c r="F47" s="311">
        <v>4635519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310">
        <v>24707</v>
      </c>
      <c r="C48" s="310">
        <v>50</v>
      </c>
      <c r="D48" s="310">
        <v>1235350</v>
      </c>
      <c r="E48" s="310">
        <v>110</v>
      </c>
      <c r="F48" s="311">
        <v>2717770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310">
        <v>385726</v>
      </c>
      <c r="C49" s="310">
        <v>52</v>
      </c>
      <c r="D49" s="310">
        <v>20057752</v>
      </c>
      <c r="E49" s="310">
        <v>57</v>
      </c>
      <c r="F49" s="311">
        <v>21986382</v>
      </c>
      <c r="G49" s="9"/>
      <c r="H49" s="230"/>
      <c r="I49" s="230"/>
      <c r="J49" s="230"/>
      <c r="K49" s="230"/>
    </row>
    <row r="50" spans="1:11" s="3" customFormat="1" x14ac:dyDescent="0.2">
      <c r="A50" s="369" t="s">
        <v>211</v>
      </c>
      <c r="B50" s="310">
        <v>62</v>
      </c>
      <c r="C50" s="310"/>
      <c r="D50" s="310"/>
      <c r="E50" s="310"/>
      <c r="F50" s="311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310">
        <v>13405</v>
      </c>
      <c r="C51" s="310">
        <v>35</v>
      </c>
      <c r="D51" s="310">
        <v>469175</v>
      </c>
      <c r="E51" s="310">
        <v>21</v>
      </c>
      <c r="F51" s="311">
        <v>281505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310">
        <v>1871</v>
      </c>
      <c r="C52" s="310"/>
      <c r="D52" s="312"/>
      <c r="E52" s="310"/>
      <c r="F52" s="311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v>675469</v>
      </c>
      <c r="C53" s="249"/>
      <c r="D53" s="249">
        <v>38675121</v>
      </c>
      <c r="E53" s="249"/>
      <c r="F53" s="250">
        <v>62767928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310">
        <v>5984985</v>
      </c>
      <c r="C56" s="313">
        <v>1.5</v>
      </c>
      <c r="D56" s="310">
        <v>8977477.5</v>
      </c>
      <c r="E56" s="313">
        <v>1.5</v>
      </c>
      <c r="F56" s="311">
        <v>8977477.5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310">
        <v>391391</v>
      </c>
      <c r="C57" s="313">
        <v>2.5</v>
      </c>
      <c r="D57" s="310">
        <v>978477.5</v>
      </c>
      <c r="E57" s="313">
        <v>5</v>
      </c>
      <c r="F57" s="311">
        <v>1956955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310">
        <v>214095</v>
      </c>
      <c r="C58" s="313">
        <v>5.5</v>
      </c>
      <c r="D58" s="310">
        <v>1177522.5</v>
      </c>
      <c r="E58" s="310"/>
      <c r="F58" s="311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v>6590471</v>
      </c>
      <c r="C59" s="249"/>
      <c r="D59" s="249">
        <v>11133477.5</v>
      </c>
      <c r="E59" s="249"/>
      <c r="F59" s="250">
        <v>10934432.5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310">
        <v>218273</v>
      </c>
      <c r="C62" s="314">
        <v>1</v>
      </c>
      <c r="D62" s="315">
        <v>218273</v>
      </c>
      <c r="E62" s="314">
        <v>8</v>
      </c>
      <c r="F62" s="316">
        <v>1746184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310">
        <v>8807</v>
      </c>
      <c r="C63" s="314">
        <v>0.2</v>
      </c>
      <c r="D63" s="315">
        <v>1761.4</v>
      </c>
      <c r="E63" s="314"/>
      <c r="F63" s="316"/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310">
        <v>114757</v>
      </c>
      <c r="C64" s="314">
        <v>0.3</v>
      </c>
      <c r="D64" s="315">
        <v>34427.1</v>
      </c>
      <c r="E64" s="314">
        <v>2.25</v>
      </c>
      <c r="F64" s="316">
        <v>258203.25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310">
        <v>1199642</v>
      </c>
      <c r="C65" s="314">
        <v>0.12</v>
      </c>
      <c r="D65" s="315">
        <v>143957.04</v>
      </c>
      <c r="E65" s="314">
        <v>1.5</v>
      </c>
      <c r="F65" s="316">
        <v>1799463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310">
        <v>408069</v>
      </c>
      <c r="C66" s="314">
        <v>0.8</v>
      </c>
      <c r="D66" s="315">
        <v>326455.2</v>
      </c>
      <c r="E66" s="314"/>
      <c r="F66" s="316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310">
        <v>280365</v>
      </c>
      <c r="C67" s="314">
        <v>0.09</v>
      </c>
      <c r="D67" s="315">
        <v>25232.85</v>
      </c>
      <c r="E67" s="314">
        <v>0.5</v>
      </c>
      <c r="F67" s="316">
        <v>140182.5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310">
        <v>75745</v>
      </c>
      <c r="C68" s="314">
        <v>1.35</v>
      </c>
      <c r="D68" s="315">
        <v>102255.75</v>
      </c>
      <c r="E68" s="314">
        <v>2.25</v>
      </c>
      <c r="F68" s="316">
        <v>170426.25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310">
        <v>2736427</v>
      </c>
      <c r="C69" s="314">
        <v>0.5</v>
      </c>
      <c r="D69" s="315">
        <v>1368213.5</v>
      </c>
      <c r="E69" s="314">
        <v>1.5</v>
      </c>
      <c r="F69" s="316">
        <v>4104640.5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310">
        <v>2841776</v>
      </c>
      <c r="C70" s="314">
        <v>0.4</v>
      </c>
      <c r="D70" s="315">
        <v>1136710.4000000001</v>
      </c>
      <c r="E70" s="314">
        <v>2.5</v>
      </c>
      <c r="F70" s="316">
        <v>7104440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310">
        <v>632532</v>
      </c>
      <c r="C71" s="314">
        <v>0.15</v>
      </c>
      <c r="D71" s="315">
        <v>94879.8</v>
      </c>
      <c r="E71" s="314">
        <v>1</v>
      </c>
      <c r="F71" s="316">
        <v>632532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310">
        <v>4604544</v>
      </c>
      <c r="C72" s="314">
        <v>0.1</v>
      </c>
      <c r="D72" s="315">
        <v>460454.40000000002</v>
      </c>
      <c r="E72" s="314">
        <v>0.5</v>
      </c>
      <c r="F72" s="316">
        <v>2302272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317">
        <v>18080</v>
      </c>
      <c r="C73" s="317"/>
      <c r="D73" s="318"/>
      <c r="E73" s="317"/>
      <c r="F73" s="319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v>13139017</v>
      </c>
      <c r="C74" s="249"/>
      <c r="D74" s="269">
        <v>3912620.44</v>
      </c>
      <c r="E74" s="249"/>
      <c r="F74" s="270">
        <v>18258343.5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f>B53+B59+B74</f>
        <v>20404957</v>
      </c>
      <c r="C76" s="272"/>
      <c r="D76" s="272">
        <f>D53+D59+D74</f>
        <v>53721218.939999998</v>
      </c>
      <c r="E76" s="272"/>
      <c r="F76" s="272">
        <f>F53+F59+F74</f>
        <v>91960704</v>
      </c>
      <c r="G76" s="2"/>
      <c r="H76" s="230"/>
      <c r="I76" s="230"/>
      <c r="J76" s="230"/>
      <c r="K76" s="230"/>
    </row>
    <row r="78" spans="1:11" ht="13.5" thickBot="1" x14ac:dyDescent="0.25"/>
    <row r="79" spans="1:11" s="3" customFormat="1" ht="15" customHeight="1" x14ac:dyDescent="0.2">
      <c r="A79" s="344" t="s">
        <v>236</v>
      </c>
      <c r="B79" s="351" t="s">
        <v>84</v>
      </c>
      <c r="C79" s="361" t="s">
        <v>85</v>
      </c>
      <c r="D79" s="348" t="s">
        <v>86</v>
      </c>
      <c r="E79" s="367" t="s">
        <v>320</v>
      </c>
    </row>
    <row r="80" spans="1:11" s="3" customFormat="1" ht="25.9" customHeight="1" thickBot="1" x14ac:dyDescent="0.25">
      <c r="A80" s="345"/>
      <c r="B80" s="352"/>
      <c r="C80" s="362"/>
      <c r="D80" s="349"/>
      <c r="E80" s="349"/>
    </row>
    <row r="81" spans="1:5" s="3" customFormat="1" ht="13.15" customHeight="1" x14ac:dyDescent="0.2">
      <c r="A81" s="184" t="s">
        <v>50</v>
      </c>
      <c r="B81" s="185">
        <v>119338</v>
      </c>
      <c r="C81" s="320">
        <v>1184458</v>
      </c>
      <c r="D81" s="322">
        <v>3243634</v>
      </c>
      <c r="E81" s="324">
        <v>4547430</v>
      </c>
    </row>
    <row r="82" spans="1:5" s="3" customFormat="1" x14ac:dyDescent="0.2">
      <c r="A82" s="1" t="s">
        <v>43</v>
      </c>
      <c r="B82" s="7">
        <v>72501</v>
      </c>
      <c r="C82" s="321">
        <v>1016123</v>
      </c>
      <c r="D82" s="323">
        <v>819983</v>
      </c>
      <c r="E82" s="325">
        <v>1908607</v>
      </c>
    </row>
    <row r="83" spans="1:5" s="3" customFormat="1" x14ac:dyDescent="0.2">
      <c r="A83" s="1" t="s">
        <v>51</v>
      </c>
      <c r="B83" s="7"/>
      <c r="C83" s="321"/>
      <c r="D83" s="323"/>
      <c r="E83" s="328" t="s">
        <v>23</v>
      </c>
    </row>
    <row r="84" spans="1:5" s="3" customFormat="1" x14ac:dyDescent="0.2">
      <c r="A84" s="1" t="s">
        <v>40</v>
      </c>
      <c r="B84" s="7"/>
      <c r="C84" s="321"/>
      <c r="D84" s="323"/>
      <c r="E84" s="328" t="s">
        <v>23</v>
      </c>
    </row>
    <row r="85" spans="1:5" s="3" customFormat="1" x14ac:dyDescent="0.2">
      <c r="A85" s="1" t="s">
        <v>46</v>
      </c>
      <c r="B85" s="7">
        <v>135198</v>
      </c>
      <c r="C85" s="321">
        <v>2058169</v>
      </c>
      <c r="D85" s="323">
        <v>2928904</v>
      </c>
      <c r="E85" s="325">
        <v>5122271</v>
      </c>
    </row>
    <row r="86" spans="1:5" s="3" customFormat="1" x14ac:dyDescent="0.2">
      <c r="A86" s="1" t="s">
        <v>45</v>
      </c>
      <c r="B86" s="7">
        <v>89396</v>
      </c>
      <c r="C86" s="321">
        <v>563005</v>
      </c>
      <c r="D86" s="323">
        <v>1307030</v>
      </c>
      <c r="E86" s="325">
        <v>1959431</v>
      </c>
    </row>
    <row r="87" spans="1:5" s="3" customFormat="1" x14ac:dyDescent="0.2">
      <c r="A87" s="1" t="s">
        <v>44</v>
      </c>
      <c r="B87" s="7">
        <v>61195</v>
      </c>
      <c r="C87" s="321">
        <v>219372</v>
      </c>
      <c r="D87" s="323">
        <v>928846</v>
      </c>
      <c r="E87" s="325">
        <v>1209413</v>
      </c>
    </row>
    <row r="88" spans="1:5" s="3" customFormat="1" x14ac:dyDescent="0.2">
      <c r="A88" s="1" t="s">
        <v>232</v>
      </c>
      <c r="B88" s="7">
        <v>13930</v>
      </c>
      <c r="C88" s="321">
        <v>404400</v>
      </c>
      <c r="D88" s="323">
        <v>568821</v>
      </c>
      <c r="E88" s="325">
        <v>987151</v>
      </c>
    </row>
    <row r="89" spans="1:5" s="3" customFormat="1" x14ac:dyDescent="0.2">
      <c r="A89" s="1" t="s">
        <v>239</v>
      </c>
      <c r="B89" s="7">
        <v>11800</v>
      </c>
      <c r="C89" s="321">
        <v>168719</v>
      </c>
      <c r="D89" s="323">
        <v>260574</v>
      </c>
      <c r="E89" s="325">
        <v>441093</v>
      </c>
    </row>
    <row r="90" spans="1:5" s="3" customFormat="1" x14ac:dyDescent="0.2">
      <c r="A90" s="1" t="s">
        <v>47</v>
      </c>
      <c r="B90" s="7">
        <v>38643</v>
      </c>
      <c r="C90" s="321">
        <v>466185</v>
      </c>
      <c r="D90" s="323">
        <v>969699</v>
      </c>
      <c r="E90" s="325">
        <v>1474527</v>
      </c>
    </row>
    <row r="91" spans="1:5" s="3" customFormat="1" x14ac:dyDescent="0.2">
      <c r="A91" s="1" t="s">
        <v>49</v>
      </c>
      <c r="B91" s="7">
        <v>80350</v>
      </c>
      <c r="C91" s="321">
        <v>133967</v>
      </c>
      <c r="D91" s="323">
        <v>1129525</v>
      </c>
      <c r="E91" s="325">
        <v>1343842</v>
      </c>
    </row>
    <row r="92" spans="1:5" s="3" customFormat="1" x14ac:dyDescent="0.2">
      <c r="A92" s="1" t="s">
        <v>38</v>
      </c>
      <c r="B92" s="7">
        <v>19592</v>
      </c>
      <c r="C92" s="321">
        <v>76649</v>
      </c>
      <c r="D92" s="323">
        <v>96366</v>
      </c>
      <c r="E92" s="325">
        <v>192607</v>
      </c>
    </row>
    <row r="93" spans="1:5" s="3" customFormat="1" x14ac:dyDescent="0.2">
      <c r="A93" s="1" t="s">
        <v>231</v>
      </c>
      <c r="B93" s="7">
        <v>6535</v>
      </c>
      <c r="C93" s="321">
        <v>66493</v>
      </c>
      <c r="D93" s="323">
        <v>518489</v>
      </c>
      <c r="E93" s="325">
        <v>591517</v>
      </c>
    </row>
    <row r="94" spans="1:5" s="3" customFormat="1" x14ac:dyDescent="0.2">
      <c r="A94" s="1" t="s">
        <v>42</v>
      </c>
      <c r="B94" s="7">
        <v>4782</v>
      </c>
      <c r="C94" s="321">
        <v>148612</v>
      </c>
      <c r="D94" s="323">
        <v>209426</v>
      </c>
      <c r="E94" s="325">
        <v>362820</v>
      </c>
    </row>
    <row r="95" spans="1:5" s="3" customFormat="1" x14ac:dyDescent="0.2">
      <c r="A95" s="1" t="s">
        <v>41</v>
      </c>
      <c r="B95" s="7">
        <v>9733</v>
      </c>
      <c r="C95" s="321">
        <v>6473</v>
      </c>
      <c r="D95" s="323">
        <v>47710</v>
      </c>
      <c r="E95" s="325">
        <v>63916</v>
      </c>
    </row>
    <row r="96" spans="1:5" s="3" customFormat="1" x14ac:dyDescent="0.2">
      <c r="A96" s="1" t="s">
        <v>39</v>
      </c>
      <c r="B96" s="7"/>
      <c r="C96" s="321"/>
      <c r="D96" s="323"/>
      <c r="E96" s="328" t="s">
        <v>23</v>
      </c>
    </row>
    <row r="97" spans="1:11" s="3" customFormat="1" x14ac:dyDescent="0.2">
      <c r="A97" s="1" t="s">
        <v>48</v>
      </c>
      <c r="B97" s="7">
        <v>12476</v>
      </c>
      <c r="C97" s="321">
        <v>77846</v>
      </c>
      <c r="D97" s="323">
        <v>110010</v>
      </c>
      <c r="E97" s="325">
        <v>200332</v>
      </c>
    </row>
    <row r="98" spans="1:11" s="3" customFormat="1" ht="13.5" thickBot="1" x14ac:dyDescent="0.25">
      <c r="A98" s="26"/>
      <c r="B98" s="23"/>
      <c r="C98" s="23"/>
      <c r="D98" s="176"/>
      <c r="E98" s="326"/>
    </row>
    <row r="99" spans="1:11" s="3" customFormat="1" ht="13.5" thickBot="1" x14ac:dyDescent="0.25">
      <c r="A99" s="189" t="s">
        <v>2</v>
      </c>
      <c r="B99" s="190">
        <f>SUM(B81:B98)</f>
        <v>675469</v>
      </c>
      <c r="C99" s="190">
        <f>SUM(C81:C98)</f>
        <v>6590471</v>
      </c>
      <c r="D99" s="191">
        <f>SUM(D81:D98)</f>
        <v>13139017</v>
      </c>
      <c r="E99" s="327">
        <f>SUM(E81:E98)</f>
        <v>20404957</v>
      </c>
    </row>
    <row r="100" spans="1:11" x14ac:dyDescent="0.2">
      <c r="H100"/>
      <c r="I100"/>
      <c r="J100"/>
      <c r="K100"/>
    </row>
    <row r="101" spans="1:11" customFormat="1" ht="15" x14ac:dyDescent="0.25">
      <c r="A101" s="356" t="s">
        <v>329</v>
      </c>
      <c r="B101" s="356"/>
      <c r="C101" s="356"/>
      <c r="D101" s="356"/>
    </row>
    <row r="102" spans="1:11" customFormat="1" ht="13.5" thickBot="1" x14ac:dyDescent="0.25">
      <c r="A102" s="123"/>
      <c r="B102" s="123"/>
      <c r="C102" s="123"/>
      <c r="D102" s="123"/>
    </row>
    <row r="103" spans="1:11" customFormat="1" ht="24.75" customHeight="1" x14ac:dyDescent="0.2">
      <c r="A103" s="357" t="s">
        <v>22</v>
      </c>
      <c r="B103" s="338" t="s">
        <v>120</v>
      </c>
      <c r="C103" s="338" t="s">
        <v>121</v>
      </c>
      <c r="D103" s="359" t="s">
        <v>122</v>
      </c>
    </row>
    <row r="104" spans="1:11" customFormat="1" ht="26.25" thickBot="1" x14ac:dyDescent="0.25">
      <c r="A104" s="358"/>
      <c r="B104" s="125" t="s">
        <v>123</v>
      </c>
      <c r="C104" s="125" t="s">
        <v>123</v>
      </c>
      <c r="D104" s="360"/>
    </row>
    <row r="105" spans="1:11" customFormat="1" ht="13.5" customHeight="1" x14ac:dyDescent="0.2">
      <c r="A105" s="276" t="s">
        <v>63</v>
      </c>
      <c r="B105" s="277"/>
      <c r="C105" s="277"/>
      <c r="D105" s="278"/>
    </row>
    <row r="106" spans="1:11" customFormat="1" ht="13.5" customHeight="1" x14ac:dyDescent="0.2">
      <c r="A106" s="240" t="s">
        <v>96</v>
      </c>
      <c r="B106" s="127"/>
      <c r="C106" s="127">
        <v>14</v>
      </c>
      <c r="D106" s="128">
        <v>14</v>
      </c>
    </row>
    <row r="107" spans="1:11" customFormat="1" ht="13.5" customHeight="1" x14ac:dyDescent="0.2">
      <c r="A107" s="126" t="s">
        <v>124</v>
      </c>
      <c r="B107" s="127">
        <v>150</v>
      </c>
      <c r="C107" s="127">
        <v>1042</v>
      </c>
      <c r="D107" s="128">
        <v>1192</v>
      </c>
    </row>
    <row r="108" spans="1:11" customFormat="1" x14ac:dyDescent="0.2">
      <c r="A108" s="126" t="s">
        <v>95</v>
      </c>
      <c r="B108" s="127"/>
      <c r="C108" s="127">
        <v>222</v>
      </c>
      <c r="D108" s="128">
        <v>222</v>
      </c>
    </row>
    <row r="109" spans="1:11" customFormat="1" x14ac:dyDescent="0.2">
      <c r="A109" s="126" t="s">
        <v>97</v>
      </c>
      <c r="B109" s="127"/>
      <c r="C109" s="127">
        <v>128</v>
      </c>
      <c r="D109" s="128">
        <v>128</v>
      </c>
    </row>
    <row r="110" spans="1:11" customFormat="1" x14ac:dyDescent="0.2">
      <c r="A110" s="126" t="s">
        <v>127</v>
      </c>
      <c r="B110" s="127"/>
      <c r="C110" s="127">
        <v>807</v>
      </c>
      <c r="D110" s="128">
        <v>807</v>
      </c>
    </row>
    <row r="111" spans="1:11" customFormat="1" x14ac:dyDescent="0.2">
      <c r="A111" s="240" t="s">
        <v>100</v>
      </c>
      <c r="B111" s="127"/>
      <c r="C111" s="127">
        <v>226</v>
      </c>
      <c r="D111" s="128">
        <v>226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11052</v>
      </c>
      <c r="C113" s="232">
        <v>139203</v>
      </c>
      <c r="D113" s="128">
        <v>150255</v>
      </c>
    </row>
    <row r="114" spans="1:11" customFormat="1" x14ac:dyDescent="0.2">
      <c r="A114" s="126" t="s">
        <v>128</v>
      </c>
      <c r="B114" s="127">
        <v>445</v>
      </c>
      <c r="C114" s="127">
        <v>3</v>
      </c>
      <c r="D114" s="128">
        <v>448</v>
      </c>
    </row>
    <row r="115" spans="1:11" customFormat="1" x14ac:dyDescent="0.2">
      <c r="A115" s="126" t="s">
        <v>113</v>
      </c>
      <c r="B115" s="127"/>
      <c r="C115" s="127">
        <v>23199</v>
      </c>
      <c r="D115" s="128">
        <v>23199</v>
      </c>
    </row>
    <row r="116" spans="1:11" customFormat="1" x14ac:dyDescent="0.2">
      <c r="A116" s="126" t="s">
        <v>125</v>
      </c>
      <c r="B116" s="127">
        <v>9820</v>
      </c>
      <c r="C116" s="127">
        <v>83102</v>
      </c>
      <c r="D116" s="128">
        <v>92922</v>
      </c>
    </row>
    <row r="117" spans="1:11" customFormat="1" x14ac:dyDescent="0.2">
      <c r="A117" s="126" t="s">
        <v>116</v>
      </c>
      <c r="B117" s="127">
        <v>24478</v>
      </c>
      <c r="C117" s="127">
        <v>84924</v>
      </c>
      <c r="D117" s="128">
        <v>109402</v>
      </c>
    </row>
    <row r="118" spans="1:11" x14ac:dyDescent="0.2">
      <c r="A118" s="126" t="s">
        <v>112</v>
      </c>
      <c r="B118" s="127">
        <v>300</v>
      </c>
      <c r="C118" s="127">
        <v>37263</v>
      </c>
      <c r="D118" s="128">
        <v>37563</v>
      </c>
    </row>
    <row r="119" spans="1:11" x14ac:dyDescent="0.2">
      <c r="A119" s="126" t="s">
        <v>130</v>
      </c>
      <c r="B119" s="127">
        <v>224700</v>
      </c>
      <c r="C119" s="127">
        <v>1908103</v>
      </c>
      <c r="D119" s="128">
        <v>2132803</v>
      </c>
    </row>
    <row r="120" spans="1:11" ht="13.5" thickBot="1" x14ac:dyDescent="0.25">
      <c r="A120" s="137" t="s">
        <v>131</v>
      </c>
      <c r="B120" s="138">
        <v>270945</v>
      </c>
      <c r="C120" s="138">
        <v>2278236</v>
      </c>
      <c r="D120" s="139">
        <v>2549181</v>
      </c>
    </row>
    <row r="121" spans="1:11" x14ac:dyDescent="0.2">
      <c r="A121" s="196"/>
    </row>
    <row r="122" spans="1:11" x14ac:dyDescent="0.2">
      <c r="H122"/>
      <c r="I122"/>
      <c r="J122"/>
      <c r="K122"/>
    </row>
    <row r="123" spans="1:11" customFormat="1" ht="15" x14ac:dyDescent="0.25">
      <c r="A123" s="356" t="s">
        <v>330</v>
      </c>
      <c r="B123" s="356"/>
      <c r="C123" s="356"/>
      <c r="D123" s="129"/>
    </row>
    <row r="124" spans="1:11" customFormat="1" ht="13.5" thickBot="1" x14ac:dyDescent="0.25">
      <c r="A124" s="123"/>
      <c r="B124" s="123"/>
      <c r="C124" s="130"/>
      <c r="D124" s="130"/>
      <c r="E124" s="130"/>
    </row>
    <row r="125" spans="1:11" customFormat="1" ht="13.5" thickBot="1" x14ac:dyDescent="0.25">
      <c r="A125" s="131" t="s">
        <v>22</v>
      </c>
      <c r="B125" s="132" t="s">
        <v>133</v>
      </c>
      <c r="C125" s="133"/>
    </row>
    <row r="126" spans="1:11" customFormat="1" x14ac:dyDescent="0.2">
      <c r="A126" s="286" t="s">
        <v>63</v>
      </c>
      <c r="B126" s="287"/>
      <c r="C126" s="130"/>
    </row>
    <row r="127" spans="1:11" customFormat="1" x14ac:dyDescent="0.2">
      <c r="A127" s="329" t="s">
        <v>96</v>
      </c>
      <c r="B127" s="289">
        <v>25</v>
      </c>
      <c r="C127" s="130"/>
    </row>
    <row r="128" spans="1:11" customFormat="1" x14ac:dyDescent="0.2">
      <c r="A128" s="290" t="s">
        <v>124</v>
      </c>
      <c r="B128" s="289">
        <v>801</v>
      </c>
      <c r="C128" s="130"/>
    </row>
    <row r="129" spans="1:11" customFormat="1" ht="12.75" customHeight="1" x14ac:dyDescent="0.2">
      <c r="A129" s="290" t="s">
        <v>97</v>
      </c>
      <c r="B129" s="289">
        <v>10</v>
      </c>
      <c r="C129" s="130"/>
    </row>
    <row r="130" spans="1:11" customFormat="1" x14ac:dyDescent="0.2">
      <c r="A130" s="290" t="s">
        <v>127</v>
      </c>
      <c r="B130" s="289">
        <v>199</v>
      </c>
      <c r="C130" s="130"/>
    </row>
    <row r="131" spans="1:11" customFormat="1" ht="12.75" customHeight="1" x14ac:dyDescent="0.2">
      <c r="A131" s="290" t="s">
        <v>100</v>
      </c>
      <c r="B131" s="289">
        <v>19</v>
      </c>
      <c r="C131" s="130"/>
    </row>
    <row r="132" spans="1:11" customFormat="1" x14ac:dyDescent="0.2">
      <c r="A132" s="286" t="s">
        <v>297</v>
      </c>
      <c r="B132" s="287"/>
      <c r="C132" s="130"/>
    </row>
    <row r="133" spans="1:11" customFormat="1" x14ac:dyDescent="0.2">
      <c r="A133" s="290" t="s">
        <v>126</v>
      </c>
      <c r="B133" s="289">
        <v>9709</v>
      </c>
      <c r="C133" s="130"/>
    </row>
    <row r="134" spans="1:11" customFormat="1" x14ac:dyDescent="0.2">
      <c r="A134" s="290" t="s">
        <v>125</v>
      </c>
      <c r="B134" s="289">
        <v>178999</v>
      </c>
      <c r="C134" s="130"/>
      <c r="H134" s="15"/>
      <c r="I134" s="15"/>
      <c r="J134" s="15"/>
      <c r="K134" s="15"/>
    </row>
    <row r="135" spans="1:11" s="15" customFormat="1" ht="12.75" customHeight="1" x14ac:dyDescent="0.2">
      <c r="A135" s="290" t="s">
        <v>116</v>
      </c>
      <c r="B135" s="289">
        <v>36992</v>
      </c>
      <c r="C135" s="136"/>
      <c r="H135" s="28"/>
      <c r="I135" s="28"/>
      <c r="J135" s="28"/>
      <c r="K135" s="28"/>
    </row>
    <row r="136" spans="1:11" x14ac:dyDescent="0.2">
      <c r="A136" s="290" t="s">
        <v>112</v>
      </c>
      <c r="B136" s="289">
        <v>66630</v>
      </c>
    </row>
    <row r="137" spans="1:11" x14ac:dyDescent="0.2">
      <c r="A137" s="290" t="s">
        <v>130</v>
      </c>
      <c r="B137" s="289">
        <v>1075218</v>
      </c>
    </row>
    <row r="138" spans="1:11" ht="13.5" thickBot="1" x14ac:dyDescent="0.25">
      <c r="A138" s="291" t="s">
        <v>135</v>
      </c>
      <c r="B138" s="292">
        <v>1368602</v>
      </c>
    </row>
    <row r="139" spans="1:11" x14ac:dyDescent="0.2">
      <c r="A139" s="196"/>
    </row>
    <row r="140" spans="1:11" x14ac:dyDescent="0.2">
      <c r="H140"/>
      <c r="I140"/>
      <c r="J140"/>
      <c r="K140"/>
    </row>
    <row r="141" spans="1:11" customFormat="1" ht="15" x14ac:dyDescent="0.25">
      <c r="A141" s="356" t="s">
        <v>137</v>
      </c>
      <c r="B141" s="356"/>
      <c r="C141" s="356"/>
      <c r="D141" s="356"/>
      <c r="E141" s="130"/>
    </row>
    <row r="142" spans="1:11" customFormat="1" ht="15" x14ac:dyDescent="0.25">
      <c r="A142" s="356" t="s">
        <v>331</v>
      </c>
      <c r="B142" s="356"/>
      <c r="C142" s="356"/>
      <c r="D142" s="356"/>
      <c r="E142" s="130"/>
    </row>
    <row r="143" spans="1:11" customFormat="1" ht="13.5" thickBot="1" x14ac:dyDescent="0.25">
      <c r="A143" s="123"/>
      <c r="B143" s="123"/>
      <c r="C143" s="123"/>
      <c r="D143" s="130"/>
      <c r="E143" s="130"/>
    </row>
    <row r="144" spans="1:11" customFormat="1" ht="13.5" thickBot="1" x14ac:dyDescent="0.25">
      <c r="A144" s="131" t="s">
        <v>138</v>
      </c>
      <c r="B144" s="142" t="s">
        <v>133</v>
      </c>
      <c r="C144" s="132" t="s">
        <v>150</v>
      </c>
      <c r="D144" s="130"/>
    </row>
    <row r="145" spans="1:5" customFormat="1" x14ac:dyDescent="0.2">
      <c r="A145" s="143" t="s">
        <v>205</v>
      </c>
      <c r="B145" s="330">
        <v>174</v>
      </c>
      <c r="C145" s="331">
        <v>1670384.35</v>
      </c>
      <c r="D145" s="130"/>
    </row>
    <row r="146" spans="1:5" customFormat="1" x14ac:dyDescent="0.2">
      <c r="A146" s="240" t="s">
        <v>279</v>
      </c>
      <c r="B146" s="332">
        <v>62</v>
      </c>
      <c r="C146" s="333">
        <v>772989.12</v>
      </c>
      <c r="D146" s="130"/>
    </row>
    <row r="147" spans="1:5" customFormat="1" x14ac:dyDescent="0.2">
      <c r="A147" s="126" t="s">
        <v>201</v>
      </c>
      <c r="B147" s="334">
        <v>731</v>
      </c>
      <c r="C147" s="333">
        <v>2237103</v>
      </c>
      <c r="D147" s="130"/>
    </row>
    <row r="148" spans="1:5" customFormat="1" x14ac:dyDescent="0.2">
      <c r="A148" s="126" t="s">
        <v>206</v>
      </c>
      <c r="B148" s="334">
        <v>131</v>
      </c>
      <c r="C148" s="333">
        <v>822832</v>
      </c>
      <c r="D148" s="130"/>
    </row>
    <row r="149" spans="1:5" customFormat="1" x14ac:dyDescent="0.2">
      <c r="A149" s="240" t="s">
        <v>280</v>
      </c>
      <c r="B149" s="332">
        <v>696</v>
      </c>
      <c r="C149" s="333">
        <v>2529405</v>
      </c>
      <c r="D149" s="130"/>
    </row>
    <row r="150" spans="1:5" customFormat="1" x14ac:dyDescent="0.2">
      <c r="A150" s="126" t="s">
        <v>219</v>
      </c>
      <c r="B150" s="332">
        <v>26443</v>
      </c>
      <c r="C150" s="333">
        <v>28142402</v>
      </c>
      <c r="D150" s="130"/>
    </row>
    <row r="151" spans="1:5" customFormat="1" x14ac:dyDescent="0.2">
      <c r="A151" s="149" t="s">
        <v>202</v>
      </c>
      <c r="B151" s="332">
        <v>2422</v>
      </c>
      <c r="C151" s="333">
        <v>6477169</v>
      </c>
      <c r="D151" s="130"/>
    </row>
    <row r="152" spans="1:5" customFormat="1" x14ac:dyDescent="0.2">
      <c r="A152" s="149" t="s">
        <v>203</v>
      </c>
      <c r="B152" s="332">
        <v>802</v>
      </c>
      <c r="C152" s="333">
        <v>556750</v>
      </c>
      <c r="D152" s="130"/>
    </row>
    <row r="153" spans="1:5" customFormat="1" x14ac:dyDescent="0.2">
      <c r="A153" s="149" t="s">
        <v>208</v>
      </c>
      <c r="B153" s="332">
        <v>27</v>
      </c>
      <c r="C153" s="333">
        <v>37660</v>
      </c>
      <c r="D153" s="130"/>
    </row>
    <row r="154" spans="1:5" customFormat="1" x14ac:dyDescent="0.2">
      <c r="A154" s="149" t="s">
        <v>273</v>
      </c>
      <c r="B154" s="332">
        <v>692</v>
      </c>
      <c r="C154" s="333">
        <v>116051</v>
      </c>
      <c r="D154" s="130"/>
    </row>
    <row r="155" spans="1:5" customFormat="1" ht="13.5" thickBot="1" x14ac:dyDescent="0.25">
      <c r="A155" s="134"/>
      <c r="B155" s="107"/>
      <c r="C155" s="108"/>
      <c r="D155" s="130"/>
    </row>
    <row r="156" spans="1:5" customFormat="1" ht="13.5" thickBot="1" x14ac:dyDescent="0.25">
      <c r="A156" s="150" t="s">
        <v>16</v>
      </c>
      <c r="B156" s="120">
        <f>SUM(B145:B155)</f>
        <v>32180</v>
      </c>
      <c r="C156" s="121">
        <f>SUM(C145:C154)</f>
        <v>43362745.469999999</v>
      </c>
      <c r="D156" s="130"/>
    </row>
    <row r="157" spans="1:5" customFormat="1" ht="13.5" thickBot="1" x14ac:dyDescent="0.25">
      <c r="C157" s="130"/>
      <c r="D157" s="130"/>
    </row>
    <row r="158" spans="1:5" customFormat="1" x14ac:dyDescent="0.2">
      <c r="A158" s="344" t="s">
        <v>236</v>
      </c>
      <c r="B158" s="351" t="s">
        <v>133</v>
      </c>
      <c r="C158" s="348" t="s">
        <v>150</v>
      </c>
      <c r="E158" s="130"/>
    </row>
    <row r="159" spans="1:5" customFormat="1" ht="13.5" thickBot="1" x14ac:dyDescent="0.25">
      <c r="A159" s="345"/>
      <c r="B159" s="352" t="s">
        <v>133</v>
      </c>
      <c r="C159" s="349" t="s">
        <v>150</v>
      </c>
    </row>
    <row r="160" spans="1:5" customFormat="1" x14ac:dyDescent="0.2">
      <c r="A160" s="4" t="s">
        <v>14</v>
      </c>
      <c r="B160" s="308">
        <v>7531</v>
      </c>
      <c r="C160" s="337">
        <v>6983677</v>
      </c>
    </row>
    <row r="161" spans="1:3" customFormat="1" x14ac:dyDescent="0.2">
      <c r="A161" s="1" t="s">
        <v>8</v>
      </c>
      <c r="B161" s="309">
        <v>1398</v>
      </c>
      <c r="C161" s="336">
        <v>4415339</v>
      </c>
    </row>
    <row r="162" spans="1:3" customFormat="1" x14ac:dyDescent="0.2">
      <c r="A162" s="335" t="s">
        <v>324</v>
      </c>
      <c r="B162" s="309">
        <v>103</v>
      </c>
      <c r="C162" s="336">
        <v>379319</v>
      </c>
    </row>
    <row r="163" spans="1:3" customFormat="1" x14ac:dyDescent="0.2">
      <c r="A163" s="335" t="s">
        <v>325</v>
      </c>
      <c r="B163" s="309">
        <v>113</v>
      </c>
      <c r="C163" s="336">
        <v>474737</v>
      </c>
    </row>
    <row r="164" spans="1:3" customFormat="1" x14ac:dyDescent="0.2">
      <c r="A164" s="1" t="s">
        <v>11</v>
      </c>
      <c r="B164" s="309">
        <v>5782</v>
      </c>
      <c r="C164" s="336">
        <v>7014843</v>
      </c>
    </row>
    <row r="165" spans="1:3" customFormat="1" x14ac:dyDescent="0.2">
      <c r="A165" s="1" t="s">
        <v>10</v>
      </c>
      <c r="B165" s="309">
        <v>5545</v>
      </c>
      <c r="C165" s="336">
        <v>8340775</v>
      </c>
    </row>
    <row r="166" spans="1:3" customFormat="1" x14ac:dyDescent="0.2">
      <c r="A166" s="1" t="s">
        <v>9</v>
      </c>
      <c r="B166" s="309">
        <v>1394</v>
      </c>
      <c r="C166" s="336">
        <v>2915441</v>
      </c>
    </row>
    <row r="167" spans="1:3" customFormat="1" x14ac:dyDescent="0.2">
      <c r="A167" s="1" t="s">
        <v>17</v>
      </c>
      <c r="B167" s="309">
        <v>798</v>
      </c>
      <c r="C167" s="336">
        <v>574784</v>
      </c>
    </row>
    <row r="168" spans="1:3" customFormat="1" x14ac:dyDescent="0.2">
      <c r="A168" s="1" t="s">
        <v>18</v>
      </c>
      <c r="B168" s="309">
        <v>252</v>
      </c>
      <c r="C168" s="336">
        <v>964247</v>
      </c>
    </row>
    <row r="169" spans="1:3" customFormat="1" x14ac:dyDescent="0.2">
      <c r="A169" s="1" t="s">
        <v>12</v>
      </c>
      <c r="B169" s="309">
        <v>1004</v>
      </c>
      <c r="C169" s="336">
        <v>1914921</v>
      </c>
    </row>
    <row r="170" spans="1:3" customFormat="1" x14ac:dyDescent="0.2">
      <c r="A170" s="1" t="s">
        <v>13</v>
      </c>
      <c r="B170" s="309">
        <v>3959</v>
      </c>
      <c r="C170" s="336">
        <v>3580787.47</v>
      </c>
    </row>
    <row r="171" spans="1:3" customFormat="1" x14ac:dyDescent="0.2">
      <c r="A171" s="1" t="s">
        <v>4</v>
      </c>
      <c r="B171" s="309">
        <v>485</v>
      </c>
      <c r="C171" s="336">
        <v>2653221</v>
      </c>
    </row>
    <row r="172" spans="1:3" customFormat="1" x14ac:dyDescent="0.2">
      <c r="A172" s="1" t="s">
        <v>19</v>
      </c>
      <c r="B172" s="309">
        <v>2157</v>
      </c>
      <c r="C172" s="336">
        <v>377806</v>
      </c>
    </row>
    <row r="173" spans="1:3" customFormat="1" x14ac:dyDescent="0.2">
      <c r="A173" s="1" t="s">
        <v>7</v>
      </c>
      <c r="B173" s="309">
        <v>219</v>
      </c>
      <c r="C173" s="336">
        <v>501822</v>
      </c>
    </row>
    <row r="174" spans="1:3" customFormat="1" x14ac:dyDescent="0.2">
      <c r="A174" s="1" t="s">
        <v>6</v>
      </c>
      <c r="B174" s="309">
        <v>167</v>
      </c>
      <c r="C174" s="336">
        <v>542058</v>
      </c>
    </row>
    <row r="175" spans="1:3" customFormat="1" x14ac:dyDescent="0.2">
      <c r="A175" s="335" t="s">
        <v>334</v>
      </c>
      <c r="B175" s="309">
        <v>103</v>
      </c>
      <c r="C175" s="336">
        <v>1019185</v>
      </c>
    </row>
    <row r="176" spans="1:3" customFormat="1" x14ac:dyDescent="0.2">
      <c r="A176" s="1" t="s">
        <v>21</v>
      </c>
      <c r="B176" s="309">
        <v>1170</v>
      </c>
      <c r="C176" s="336">
        <v>709783</v>
      </c>
    </row>
    <row r="177" spans="1:11" customFormat="1" ht="13.5" thickBot="1" x14ac:dyDescent="0.25">
      <c r="A177" s="10"/>
      <c r="B177" s="11"/>
      <c r="C177" s="12"/>
    </row>
    <row r="178" spans="1:11" customFormat="1" ht="13.5" thickBot="1" x14ac:dyDescent="0.25">
      <c r="A178" s="13" t="s">
        <v>2</v>
      </c>
      <c r="B178" s="14">
        <f>SUM(B160:B177)</f>
        <v>32180</v>
      </c>
      <c r="C178" s="16">
        <f>SUM(C160:C176)</f>
        <v>43362745.469999999</v>
      </c>
      <c r="H178" s="28"/>
      <c r="I178" s="28"/>
      <c r="J178" s="28"/>
      <c r="K178" s="28"/>
    </row>
    <row r="179" spans="1:11" x14ac:dyDescent="0.2">
      <c r="B179" s="303"/>
      <c r="C179" s="303"/>
    </row>
    <row r="180" spans="1:11" x14ac:dyDescent="0.2">
      <c r="C180" s="303"/>
    </row>
  </sheetData>
  <mergeCells count="26">
    <mergeCell ref="A103:A104"/>
    <mergeCell ref="D103:D104"/>
    <mergeCell ref="A123:C123"/>
    <mergeCell ref="A141:D141"/>
    <mergeCell ref="A142:D142"/>
    <mergeCell ref="A158:A159"/>
    <mergeCell ref="B158:B159"/>
    <mergeCell ref="C158:C159"/>
    <mergeCell ref="A79:A80"/>
    <mergeCell ref="B79:B80"/>
    <mergeCell ref="C79:C80"/>
    <mergeCell ref="D79:D80"/>
    <mergeCell ref="E79:E80"/>
    <mergeCell ref="A101:D101"/>
    <mergeCell ref="A40:A41"/>
    <mergeCell ref="B40:B41"/>
    <mergeCell ref="C40:C41"/>
    <mergeCell ref="D40:D41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94"/>
  <sheetViews>
    <sheetView view="pageBreakPreview" topLeftCell="A37" zoomScale="60" zoomScaleNormal="75" workbookViewId="0">
      <selection activeCell="N94" sqref="N94"/>
    </sheetView>
  </sheetViews>
  <sheetFormatPr baseColWidth="10" defaultRowHeight="12.75" x14ac:dyDescent="0.2"/>
  <cols>
    <col min="1" max="1" width="23.28515625" style="33" customWidth="1"/>
    <col min="2" max="5" width="19.5703125" style="33" customWidth="1"/>
    <col min="6" max="7" width="11.42578125" style="33"/>
    <col min="8" max="8" width="15.85546875" style="33" customWidth="1"/>
    <col min="9" max="16384" width="11.42578125" style="33"/>
  </cols>
  <sheetData>
    <row r="2" spans="1:13" ht="15" x14ac:dyDescent="0.25">
      <c r="A2" s="342" t="s">
        <v>31</v>
      </c>
      <c r="B2" s="343"/>
      <c r="C2" s="343"/>
      <c r="D2" s="343"/>
      <c r="E2" s="343"/>
      <c r="F2" s="31"/>
      <c r="G2" s="32"/>
      <c r="H2" s="31"/>
      <c r="I2" s="31"/>
      <c r="J2" s="31"/>
      <c r="K2" s="31"/>
    </row>
    <row r="3" spans="1:13" ht="13.5" thickBot="1" x14ac:dyDescent="0.25">
      <c r="A3" s="34"/>
      <c r="B3" s="34"/>
      <c r="C3" s="34"/>
      <c r="D3" s="197"/>
      <c r="E3" s="197"/>
    </row>
    <row r="4" spans="1:13" s="3" customFormat="1" ht="12.75" customHeight="1" x14ac:dyDescent="0.2">
      <c r="A4" s="344" t="s">
        <v>16</v>
      </c>
      <c r="B4" s="346" t="s">
        <v>32</v>
      </c>
      <c r="C4" s="347"/>
      <c r="D4" s="198"/>
      <c r="E4" s="198"/>
      <c r="F4" s="2"/>
      <c r="G4" s="2"/>
      <c r="H4" s="2"/>
      <c r="I4" s="2"/>
    </row>
    <row r="5" spans="1:13" s="3" customFormat="1" ht="15.75" customHeight="1" thickBot="1" x14ac:dyDescent="0.25">
      <c r="A5" s="345"/>
      <c r="B5" s="17" t="s">
        <v>33</v>
      </c>
      <c r="C5" s="19" t="s">
        <v>34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35"/>
      <c r="B6" s="36"/>
      <c r="C6" s="37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38" t="s">
        <v>35</v>
      </c>
      <c r="B7" s="39">
        <v>1069804</v>
      </c>
      <c r="C7" s="40">
        <v>584504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38" t="s">
        <v>36</v>
      </c>
      <c r="B8" s="39">
        <v>16784480.27</v>
      </c>
      <c r="C8" s="40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26"/>
      <c r="B9" s="41"/>
      <c r="C9" s="42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3" customFormat="1" ht="15.6" customHeight="1" x14ac:dyDescent="0.2">
      <c r="A10" s="43"/>
      <c r="B10" s="44"/>
      <c r="C10" s="33"/>
      <c r="D10" s="33"/>
      <c r="E10" s="33"/>
    </row>
    <row r="12" spans="1:13" ht="13.5" thickBot="1" x14ac:dyDescent="0.25"/>
    <row r="13" spans="1:13" ht="12.75" customHeight="1" x14ac:dyDescent="0.2">
      <c r="A13" s="344" t="s">
        <v>87</v>
      </c>
      <c r="B13" s="348" t="s">
        <v>37</v>
      </c>
    </row>
    <row r="14" spans="1:13" ht="13.5" thickBot="1" x14ac:dyDescent="0.25">
      <c r="A14" s="345" t="s">
        <v>38</v>
      </c>
      <c r="B14" s="349">
        <v>61190</v>
      </c>
    </row>
    <row r="15" spans="1:13" x14ac:dyDescent="0.2">
      <c r="A15" s="1" t="s">
        <v>50</v>
      </c>
      <c r="B15" s="199">
        <v>278512</v>
      </c>
    </row>
    <row r="16" spans="1:13" x14ac:dyDescent="0.2">
      <c r="A16" s="1" t="s">
        <v>43</v>
      </c>
      <c r="B16" s="199">
        <v>48933</v>
      </c>
    </row>
    <row r="17" spans="1:2" x14ac:dyDescent="0.2">
      <c r="A17" s="1" t="s">
        <v>51</v>
      </c>
      <c r="B17" s="199">
        <v>31233</v>
      </c>
    </row>
    <row r="18" spans="1:2" x14ac:dyDescent="0.2">
      <c r="A18" s="1" t="s">
        <v>40</v>
      </c>
      <c r="B18" s="199">
        <v>8301</v>
      </c>
    </row>
    <row r="19" spans="1:2" x14ac:dyDescent="0.2">
      <c r="A19" s="1" t="s">
        <v>46</v>
      </c>
      <c r="B19" s="199">
        <v>152530</v>
      </c>
    </row>
    <row r="20" spans="1:2" x14ac:dyDescent="0.2">
      <c r="A20" s="1" t="s">
        <v>45</v>
      </c>
      <c r="B20" s="199">
        <v>142939</v>
      </c>
    </row>
    <row r="21" spans="1:2" x14ac:dyDescent="0.2">
      <c r="A21" s="1" t="s">
        <v>44</v>
      </c>
      <c r="B21" s="199">
        <v>80261</v>
      </c>
    </row>
    <row r="22" spans="1:2" x14ac:dyDescent="0.2">
      <c r="A22" s="1" t="s">
        <v>241</v>
      </c>
      <c r="B22" s="199">
        <v>20267</v>
      </c>
    </row>
    <row r="23" spans="1:2" x14ac:dyDescent="0.2">
      <c r="A23" s="1" t="s">
        <v>239</v>
      </c>
      <c r="B23" s="199">
        <v>26017</v>
      </c>
    </row>
    <row r="24" spans="1:2" x14ac:dyDescent="0.2">
      <c r="A24" s="1" t="s">
        <v>47</v>
      </c>
      <c r="B24" s="199">
        <v>69918</v>
      </c>
    </row>
    <row r="25" spans="1:2" x14ac:dyDescent="0.2">
      <c r="A25" s="1" t="s">
        <v>49</v>
      </c>
      <c r="B25" s="199">
        <v>61090</v>
      </c>
    </row>
    <row r="26" spans="1:2" x14ac:dyDescent="0.2">
      <c r="A26" s="1" t="s">
        <v>234</v>
      </c>
      <c r="B26" s="199"/>
    </row>
    <row r="27" spans="1:2" x14ac:dyDescent="0.2">
      <c r="A27" s="1" t="s">
        <v>238</v>
      </c>
      <c r="B27" s="199">
        <v>18127</v>
      </c>
    </row>
    <row r="28" spans="1:2" x14ac:dyDescent="0.2">
      <c r="A28" s="1" t="s">
        <v>42</v>
      </c>
      <c r="B28" s="199">
        <v>10686</v>
      </c>
    </row>
    <row r="29" spans="1:2" x14ac:dyDescent="0.2">
      <c r="A29" s="1" t="s">
        <v>41</v>
      </c>
      <c r="B29" s="199">
        <v>44498</v>
      </c>
    </row>
    <row r="30" spans="1:2" x14ac:dyDescent="0.2">
      <c r="A30" s="1" t="s">
        <v>39</v>
      </c>
      <c r="B30" s="199">
        <v>6157</v>
      </c>
    </row>
    <row r="31" spans="1:2" ht="13.5" thickBot="1" x14ac:dyDescent="0.25">
      <c r="A31" s="1" t="s">
        <v>48</v>
      </c>
      <c r="B31" s="199">
        <v>9146</v>
      </c>
    </row>
    <row r="32" spans="1:2" ht="13.5" thickBot="1" x14ac:dyDescent="0.25">
      <c r="A32" s="13" t="s">
        <v>3</v>
      </c>
      <c r="B32" s="16">
        <v>1069804</v>
      </c>
    </row>
    <row r="35" spans="1:8" s="46" customFormat="1" ht="15" customHeight="1" x14ac:dyDescent="0.25">
      <c r="A35" s="350" t="s">
        <v>52</v>
      </c>
      <c r="B35" s="350"/>
      <c r="C35" s="350"/>
      <c r="D35" s="350"/>
      <c r="E35" s="350"/>
      <c r="F35" s="350"/>
      <c r="G35" s="45"/>
      <c r="H35" s="45"/>
    </row>
    <row r="36" spans="1:8" s="46" customFormat="1" ht="15" customHeight="1" x14ac:dyDescent="0.25">
      <c r="A36" s="350" t="s">
        <v>243</v>
      </c>
      <c r="B36" s="350"/>
      <c r="C36" s="350"/>
      <c r="D36" s="350"/>
      <c r="E36" s="350"/>
      <c r="F36" s="350"/>
      <c r="G36" s="45"/>
      <c r="H36" s="45"/>
    </row>
    <row r="37" spans="1:8" s="46" customFormat="1" ht="13.5" thickBot="1" x14ac:dyDescent="0.25"/>
    <row r="38" spans="1:8" s="46" customFormat="1" x14ac:dyDescent="0.2">
      <c r="A38" s="47"/>
      <c r="B38" s="48" t="s">
        <v>53</v>
      </c>
      <c r="C38" s="48" t="s">
        <v>54</v>
      </c>
      <c r="D38" s="48" t="s">
        <v>55</v>
      </c>
      <c r="E38" s="48" t="s">
        <v>56</v>
      </c>
      <c r="F38" s="49" t="s">
        <v>57</v>
      </c>
    </row>
    <row r="39" spans="1:8" s="46" customFormat="1" x14ac:dyDescent="0.2">
      <c r="A39" s="50" t="s">
        <v>22</v>
      </c>
      <c r="B39" s="51" t="s">
        <v>58</v>
      </c>
      <c r="C39" s="51" t="s">
        <v>59</v>
      </c>
      <c r="D39" s="51" t="s">
        <v>60</v>
      </c>
      <c r="E39" s="52" t="s">
        <v>61</v>
      </c>
      <c r="F39" s="53" t="s">
        <v>62</v>
      </c>
    </row>
    <row r="40" spans="1:8" s="46" customFormat="1" ht="13.5" thickBot="1" x14ac:dyDescent="0.25">
      <c r="A40" s="54"/>
      <c r="B40" s="55"/>
      <c r="C40" s="55"/>
      <c r="D40" s="56"/>
      <c r="E40" s="55"/>
      <c r="F40" s="56"/>
    </row>
    <row r="41" spans="1:8" s="46" customFormat="1" x14ac:dyDescent="0.2">
      <c r="A41" s="57" t="s">
        <v>63</v>
      </c>
      <c r="B41" s="58"/>
      <c r="C41" s="58"/>
      <c r="D41" s="58"/>
      <c r="E41" s="58"/>
      <c r="F41" s="58"/>
      <c r="H41" s="228"/>
    </row>
    <row r="42" spans="1:8" s="46" customFormat="1" x14ac:dyDescent="0.2">
      <c r="A42" s="59" t="s">
        <v>64</v>
      </c>
      <c r="B42" s="60">
        <v>78449</v>
      </c>
      <c r="C42" s="60">
        <v>2707959.6</v>
      </c>
      <c r="D42" s="61">
        <v>34.520000000000003</v>
      </c>
      <c r="E42" s="60">
        <v>6476981.7999999998</v>
      </c>
      <c r="F42" s="61">
        <v>82.56</v>
      </c>
      <c r="H42" s="228"/>
    </row>
    <row r="43" spans="1:8" s="46" customFormat="1" x14ac:dyDescent="0.2">
      <c r="A43" s="59" t="s">
        <v>65</v>
      </c>
      <c r="B43" s="60">
        <v>14073</v>
      </c>
      <c r="C43" s="60">
        <v>173927.72</v>
      </c>
      <c r="D43" s="61">
        <v>12.36</v>
      </c>
      <c r="E43" s="60">
        <v>359996.43</v>
      </c>
      <c r="F43" s="61">
        <v>25.58</v>
      </c>
      <c r="H43" s="228"/>
    </row>
    <row r="44" spans="1:8" s="46" customFormat="1" x14ac:dyDescent="0.2">
      <c r="A44" s="59" t="s">
        <v>66</v>
      </c>
      <c r="B44" s="60">
        <v>2111</v>
      </c>
      <c r="C44" s="60">
        <v>2805</v>
      </c>
      <c r="D44" s="61">
        <v>1.33</v>
      </c>
      <c r="E44" s="60">
        <v>61353</v>
      </c>
      <c r="F44" s="61">
        <v>29.06</v>
      </c>
      <c r="H44" s="228"/>
    </row>
    <row r="45" spans="1:8" s="46" customFormat="1" x14ac:dyDescent="0.2">
      <c r="A45" s="59" t="s">
        <v>67</v>
      </c>
      <c r="B45" s="60">
        <v>6429</v>
      </c>
      <c r="C45" s="60">
        <v>94168</v>
      </c>
      <c r="D45" s="61">
        <v>14.65</v>
      </c>
      <c r="E45" s="60">
        <v>175704.5</v>
      </c>
      <c r="F45" s="61">
        <v>27.33</v>
      </c>
      <c r="H45" s="228"/>
    </row>
    <row r="46" spans="1:8" s="46" customFormat="1" x14ac:dyDescent="0.2">
      <c r="A46" s="59" t="s">
        <v>68</v>
      </c>
      <c r="B46" s="60">
        <v>1440</v>
      </c>
      <c r="C46" s="60">
        <v>2513</v>
      </c>
      <c r="D46" s="61">
        <v>1.75</v>
      </c>
      <c r="E46" s="60"/>
      <c r="F46" s="61">
        <v>0</v>
      </c>
      <c r="H46" s="228"/>
    </row>
    <row r="47" spans="1:8" s="46" customFormat="1" x14ac:dyDescent="0.2">
      <c r="A47" s="59" t="s">
        <v>69</v>
      </c>
      <c r="B47" s="60">
        <v>368</v>
      </c>
      <c r="C47" s="60">
        <v>20400</v>
      </c>
      <c r="D47" s="61">
        <v>55.43</v>
      </c>
      <c r="E47" s="60">
        <v>48820</v>
      </c>
      <c r="F47" s="61">
        <v>132.66</v>
      </c>
      <c r="H47" s="228"/>
    </row>
    <row r="48" spans="1:8" s="46" customFormat="1" x14ac:dyDescent="0.2">
      <c r="A48" s="59" t="s">
        <v>70</v>
      </c>
      <c r="B48" s="60">
        <v>3703</v>
      </c>
      <c r="C48" s="60">
        <v>48959.12</v>
      </c>
      <c r="D48" s="61">
        <v>13.22</v>
      </c>
      <c r="E48" s="60">
        <v>142288.53</v>
      </c>
      <c r="F48" s="61">
        <v>38.43</v>
      </c>
      <c r="H48" s="228"/>
    </row>
    <row r="49" spans="1:8" s="46" customFormat="1" x14ac:dyDescent="0.2">
      <c r="A49" s="59" t="s">
        <v>71</v>
      </c>
      <c r="B49" s="60">
        <v>143189</v>
      </c>
      <c r="C49" s="60">
        <v>2479958.42</v>
      </c>
      <c r="D49" s="61">
        <v>17.32</v>
      </c>
      <c r="E49" s="60">
        <v>3232896.54</v>
      </c>
      <c r="F49" s="61">
        <v>22.58</v>
      </c>
      <c r="H49" s="228"/>
    </row>
    <row r="50" spans="1:8" s="46" customFormat="1" x14ac:dyDescent="0.2">
      <c r="A50" s="59" t="s">
        <v>72</v>
      </c>
      <c r="B50" s="60">
        <v>11906</v>
      </c>
      <c r="C50" s="60">
        <v>156061</v>
      </c>
      <c r="D50" s="61">
        <v>13.11</v>
      </c>
      <c r="E50" s="60">
        <v>61416.91</v>
      </c>
      <c r="F50" s="61">
        <v>5.16</v>
      </c>
      <c r="H50" s="228"/>
    </row>
    <row r="51" spans="1:8" s="46" customFormat="1" x14ac:dyDescent="0.2">
      <c r="A51" s="62" t="s">
        <v>73</v>
      </c>
      <c r="B51" s="63">
        <v>261668</v>
      </c>
      <c r="C51" s="63">
        <v>5686751.8600000003</v>
      </c>
      <c r="D51" s="64">
        <v>21.73</v>
      </c>
      <c r="E51" s="63">
        <v>10559457.710000001</v>
      </c>
      <c r="F51" s="64">
        <v>40.35</v>
      </c>
      <c r="H51" s="228"/>
    </row>
    <row r="52" spans="1:8" s="46" customFormat="1" x14ac:dyDescent="0.2">
      <c r="A52" s="59"/>
      <c r="B52" s="65"/>
      <c r="C52" s="65"/>
      <c r="D52" s="66"/>
      <c r="E52" s="65"/>
      <c r="F52" s="66">
        <v>0</v>
      </c>
      <c r="H52" s="228"/>
    </row>
    <row r="53" spans="1:8" s="46" customFormat="1" x14ac:dyDescent="0.2">
      <c r="A53" s="67" t="s">
        <v>74</v>
      </c>
      <c r="B53" s="68"/>
      <c r="C53" s="68"/>
      <c r="D53" s="69"/>
      <c r="E53" s="68"/>
      <c r="F53" s="69">
        <v>0</v>
      </c>
      <c r="H53" s="228"/>
    </row>
    <row r="54" spans="1:8" s="46" customFormat="1" x14ac:dyDescent="0.2">
      <c r="A54" s="59" t="s">
        <v>75</v>
      </c>
      <c r="B54" s="60">
        <v>941783</v>
      </c>
      <c r="C54" s="60">
        <v>963496.93</v>
      </c>
      <c r="D54" s="61">
        <v>1.02</v>
      </c>
      <c r="E54" s="60">
        <v>3414635.38</v>
      </c>
      <c r="F54" s="61">
        <v>3.63</v>
      </c>
      <c r="H54" s="228"/>
    </row>
    <row r="55" spans="1:8" s="46" customFormat="1" x14ac:dyDescent="0.2">
      <c r="A55" s="59" t="s">
        <v>76</v>
      </c>
      <c r="B55" s="60">
        <v>3870706</v>
      </c>
      <c r="C55" s="60">
        <v>2133557.85</v>
      </c>
      <c r="D55" s="61">
        <v>0.55000000000000004</v>
      </c>
      <c r="E55" s="60">
        <v>8258051.8399999999</v>
      </c>
      <c r="F55" s="61">
        <v>2.13</v>
      </c>
      <c r="H55" s="228"/>
    </row>
    <row r="56" spans="1:8" s="46" customFormat="1" x14ac:dyDescent="0.2">
      <c r="A56" s="59" t="s">
        <v>77</v>
      </c>
      <c r="B56" s="60">
        <v>130817</v>
      </c>
      <c r="C56" s="60">
        <v>324465.53999999998</v>
      </c>
      <c r="D56" s="61">
        <v>2.48</v>
      </c>
      <c r="E56" s="60">
        <v>591811.49</v>
      </c>
      <c r="F56" s="61">
        <v>4.5199999999999996</v>
      </c>
      <c r="H56" s="228"/>
    </row>
    <row r="57" spans="1:8" s="46" customFormat="1" x14ac:dyDescent="0.2">
      <c r="A57" s="62" t="s">
        <v>78</v>
      </c>
      <c r="B57" s="63">
        <v>4943306</v>
      </c>
      <c r="C57" s="63">
        <v>3421520.31</v>
      </c>
      <c r="D57" s="64">
        <v>0.69</v>
      </c>
      <c r="E57" s="63">
        <v>12264498.699999999</v>
      </c>
      <c r="F57" s="64">
        <v>2.48</v>
      </c>
      <c r="H57" s="228"/>
    </row>
    <row r="58" spans="1:8" s="46" customFormat="1" x14ac:dyDescent="0.2">
      <c r="A58" s="59"/>
      <c r="B58" s="65"/>
      <c r="C58" s="65"/>
      <c r="D58" s="66"/>
      <c r="E58" s="65"/>
      <c r="F58" s="66">
        <v>0</v>
      </c>
      <c r="H58" s="228"/>
    </row>
    <row r="59" spans="1:8" s="46" customFormat="1" x14ac:dyDescent="0.2">
      <c r="A59" s="67" t="s">
        <v>79</v>
      </c>
      <c r="B59" s="68"/>
      <c r="C59" s="68"/>
      <c r="D59" s="69"/>
      <c r="E59" s="68"/>
      <c r="F59" s="69">
        <v>0</v>
      </c>
      <c r="H59" s="228"/>
    </row>
    <row r="60" spans="1:8" s="46" customFormat="1" x14ac:dyDescent="0.2">
      <c r="A60" s="59" t="s">
        <v>80</v>
      </c>
      <c r="B60" s="60">
        <v>3320499</v>
      </c>
      <c r="C60" s="60">
        <v>1190393.92</v>
      </c>
      <c r="D60" s="61">
        <v>0.36</v>
      </c>
      <c r="E60" s="60">
        <v>12309195.73</v>
      </c>
      <c r="F60" s="61">
        <v>3.71</v>
      </c>
      <c r="H60" s="228"/>
    </row>
    <row r="61" spans="1:8" s="46" customFormat="1" x14ac:dyDescent="0.2">
      <c r="A61" s="59" t="s">
        <v>81</v>
      </c>
      <c r="B61" s="60">
        <v>1459139</v>
      </c>
      <c r="C61" s="60">
        <v>29770.880000000001</v>
      </c>
      <c r="D61" s="61">
        <v>0.02</v>
      </c>
      <c r="E61" s="60">
        <v>191126.12</v>
      </c>
      <c r="F61" s="61">
        <v>0.13</v>
      </c>
      <c r="H61" s="228"/>
    </row>
    <row r="62" spans="1:8" s="46" customFormat="1" x14ac:dyDescent="0.2">
      <c r="A62" s="59" t="s">
        <v>82</v>
      </c>
      <c r="B62" s="60">
        <v>6817047</v>
      </c>
      <c r="C62" s="60">
        <v>1232927.47</v>
      </c>
      <c r="D62" s="61">
        <v>0.18</v>
      </c>
      <c r="E62" s="60">
        <v>2438532.13</v>
      </c>
      <c r="F62" s="61">
        <v>0.36</v>
      </c>
      <c r="H62" s="228"/>
    </row>
    <row r="63" spans="1:8" s="46" customFormat="1" x14ac:dyDescent="0.2">
      <c r="A63" s="62" t="s">
        <v>83</v>
      </c>
      <c r="B63" s="63">
        <v>11596685</v>
      </c>
      <c r="C63" s="63">
        <v>2453092.2799999998</v>
      </c>
      <c r="D63" s="64">
        <v>0.21</v>
      </c>
      <c r="E63" s="63">
        <v>14938853.98</v>
      </c>
      <c r="F63" s="64">
        <v>1.29</v>
      </c>
      <c r="H63" s="228"/>
    </row>
    <row r="64" spans="1:8" s="46" customFormat="1" x14ac:dyDescent="0.2">
      <c r="A64" s="59"/>
      <c r="B64" s="60"/>
      <c r="C64" s="60"/>
      <c r="D64" s="61"/>
      <c r="E64" s="60"/>
      <c r="F64" s="61"/>
      <c r="H64" s="228"/>
    </row>
    <row r="65" spans="1:8" s="46" customFormat="1" ht="13.5" thickBot="1" x14ac:dyDescent="0.25">
      <c r="A65" s="70" t="s">
        <v>2</v>
      </c>
      <c r="B65" s="71">
        <v>16801659</v>
      </c>
      <c r="C65" s="71">
        <v>11561364.449999999</v>
      </c>
      <c r="D65" s="72"/>
      <c r="E65" s="71">
        <v>37762810.390000001</v>
      </c>
      <c r="F65" s="72"/>
      <c r="H65" s="228"/>
    </row>
    <row r="66" spans="1:8" s="46" customFormat="1" x14ac:dyDescent="0.2"/>
    <row r="67" spans="1:8" s="46" customFormat="1" ht="13.5" thickBot="1" x14ac:dyDescent="0.25"/>
    <row r="68" spans="1:8" s="46" customFormat="1" x14ac:dyDescent="0.2">
      <c r="A68" s="73"/>
      <c r="B68" s="339" t="s">
        <v>84</v>
      </c>
      <c r="C68" s="339" t="s">
        <v>85</v>
      </c>
      <c r="D68" s="339" t="s">
        <v>86</v>
      </c>
    </row>
    <row r="69" spans="1:8" s="46" customFormat="1" x14ac:dyDescent="0.2">
      <c r="A69" s="50" t="s">
        <v>87</v>
      </c>
      <c r="B69" s="340"/>
      <c r="C69" s="340"/>
      <c r="D69" s="340"/>
    </row>
    <row r="70" spans="1:8" s="46" customFormat="1" ht="13.5" thickBot="1" x14ac:dyDescent="0.25">
      <c r="A70" s="74"/>
      <c r="B70" s="341"/>
      <c r="C70" s="341"/>
      <c r="D70" s="341"/>
    </row>
    <row r="71" spans="1:8" s="46" customFormat="1" x14ac:dyDescent="0.2">
      <c r="A71" s="75" t="s">
        <v>50</v>
      </c>
      <c r="B71" s="77">
        <v>30142</v>
      </c>
      <c r="C71" s="77">
        <v>651875</v>
      </c>
      <c r="D71" s="77">
        <v>1448707</v>
      </c>
    </row>
    <row r="72" spans="1:8" s="46" customFormat="1" x14ac:dyDescent="0.2">
      <c r="A72" s="75" t="s">
        <v>43</v>
      </c>
      <c r="B72" s="77">
        <v>25265</v>
      </c>
      <c r="C72" s="77">
        <v>244400</v>
      </c>
      <c r="D72" s="77">
        <v>1083095</v>
      </c>
    </row>
    <row r="73" spans="1:8" s="46" customFormat="1" x14ac:dyDescent="0.2">
      <c r="A73" s="75" t="s">
        <v>51</v>
      </c>
      <c r="B73" s="76">
        <v>21</v>
      </c>
      <c r="C73" s="76">
        <v>187472</v>
      </c>
      <c r="D73" s="77">
        <v>52757</v>
      </c>
    </row>
    <row r="74" spans="1:8" s="46" customFormat="1" x14ac:dyDescent="0.2">
      <c r="A74" s="75" t="s">
        <v>40</v>
      </c>
      <c r="B74" s="76">
        <v>1311</v>
      </c>
      <c r="C74" s="76">
        <v>24</v>
      </c>
      <c r="D74" s="77"/>
    </row>
    <row r="75" spans="1:8" s="46" customFormat="1" x14ac:dyDescent="0.2">
      <c r="A75" s="75" t="s">
        <v>46</v>
      </c>
      <c r="B75" s="77">
        <v>65229</v>
      </c>
      <c r="C75" s="77">
        <v>1737427</v>
      </c>
      <c r="D75" s="77">
        <v>3170421</v>
      </c>
    </row>
    <row r="76" spans="1:8" s="46" customFormat="1" x14ac:dyDescent="0.2">
      <c r="A76" s="75" t="s">
        <v>45</v>
      </c>
      <c r="B76" s="77">
        <v>25743</v>
      </c>
      <c r="C76" s="77">
        <v>348402</v>
      </c>
      <c r="D76" s="77">
        <v>1371132</v>
      </c>
    </row>
    <row r="77" spans="1:8" s="46" customFormat="1" x14ac:dyDescent="0.2">
      <c r="A77" s="75" t="s">
        <v>44</v>
      </c>
      <c r="B77" s="77">
        <v>26707</v>
      </c>
      <c r="C77" s="77">
        <v>149452</v>
      </c>
      <c r="D77" s="77">
        <v>869077</v>
      </c>
    </row>
    <row r="78" spans="1:8" s="46" customFormat="1" x14ac:dyDescent="0.2">
      <c r="A78" s="75" t="s">
        <v>241</v>
      </c>
      <c r="B78" s="76">
        <v>5493</v>
      </c>
      <c r="C78" s="76">
        <v>340877</v>
      </c>
      <c r="D78" s="77">
        <v>292959</v>
      </c>
    </row>
    <row r="79" spans="1:8" s="46" customFormat="1" x14ac:dyDescent="0.2">
      <c r="A79" s="75" t="s">
        <v>239</v>
      </c>
      <c r="B79" s="76">
        <v>7919</v>
      </c>
      <c r="C79" s="76">
        <v>184800</v>
      </c>
      <c r="D79" s="77">
        <v>129000</v>
      </c>
    </row>
    <row r="80" spans="1:8" s="46" customFormat="1" x14ac:dyDescent="0.2">
      <c r="A80" s="75" t="s">
        <v>47</v>
      </c>
      <c r="B80" s="77">
        <v>6123</v>
      </c>
      <c r="C80" s="77">
        <v>262507</v>
      </c>
      <c r="D80" s="77">
        <v>939493</v>
      </c>
    </row>
    <row r="81" spans="1:4" s="46" customFormat="1" x14ac:dyDescent="0.2">
      <c r="A81" s="75" t="s">
        <v>49</v>
      </c>
      <c r="B81" s="77">
        <v>32834</v>
      </c>
      <c r="C81" s="77">
        <v>227713</v>
      </c>
      <c r="D81" s="77">
        <v>1276244</v>
      </c>
    </row>
    <row r="82" spans="1:4" s="46" customFormat="1" x14ac:dyDescent="0.2">
      <c r="A82" s="75" t="s">
        <v>38</v>
      </c>
      <c r="B82" s="76">
        <v>6720</v>
      </c>
      <c r="C82" s="76">
        <v>130686</v>
      </c>
      <c r="D82" s="77">
        <v>47041</v>
      </c>
    </row>
    <row r="83" spans="1:4" s="46" customFormat="1" x14ac:dyDescent="0.2">
      <c r="A83" s="75" t="s">
        <v>238</v>
      </c>
      <c r="B83" s="76">
        <v>11600</v>
      </c>
      <c r="C83" s="76">
        <v>471030</v>
      </c>
      <c r="D83" s="77">
        <v>830126</v>
      </c>
    </row>
    <row r="84" spans="1:4" s="46" customFormat="1" x14ac:dyDescent="0.2">
      <c r="A84" s="75" t="s">
        <v>42</v>
      </c>
      <c r="B84" s="76">
        <v>5098</v>
      </c>
      <c r="C84" s="76"/>
      <c r="D84" s="77"/>
    </row>
    <row r="85" spans="1:4" s="46" customFormat="1" x14ac:dyDescent="0.2">
      <c r="A85" s="75" t="s">
        <v>41</v>
      </c>
      <c r="B85" s="77">
        <v>2671</v>
      </c>
      <c r="C85" s="77">
        <v>4937</v>
      </c>
      <c r="D85" s="77">
        <v>60601</v>
      </c>
    </row>
    <row r="86" spans="1:4" s="46" customFormat="1" x14ac:dyDescent="0.2">
      <c r="A86" s="75" t="s">
        <v>39</v>
      </c>
      <c r="B86" s="76">
        <v>8424</v>
      </c>
      <c r="C86" s="76">
        <v>1581</v>
      </c>
      <c r="D86" s="77">
        <v>26004</v>
      </c>
    </row>
    <row r="87" spans="1:4" s="46" customFormat="1" x14ac:dyDescent="0.2">
      <c r="A87" s="75" t="s">
        <v>48</v>
      </c>
      <c r="B87" s="76">
        <v>368</v>
      </c>
      <c r="C87" s="76">
        <v>123</v>
      </c>
      <c r="D87" s="77">
        <v>28</v>
      </c>
    </row>
    <row r="88" spans="1:4" s="46" customFormat="1" x14ac:dyDescent="0.2">
      <c r="A88" s="78"/>
      <c r="B88" s="79"/>
      <c r="C88" s="79"/>
      <c r="D88" s="80"/>
    </row>
    <row r="89" spans="1:4" s="46" customFormat="1" ht="13.5" thickBot="1" x14ac:dyDescent="0.25">
      <c r="A89" s="81" t="s">
        <v>3</v>
      </c>
      <c r="B89" s="82">
        <v>261668</v>
      </c>
      <c r="C89" s="82">
        <v>4943306</v>
      </c>
      <c r="D89" s="83">
        <v>11596685</v>
      </c>
    </row>
    <row r="94" spans="1:4" x14ac:dyDescent="0.2">
      <c r="A94" s="84" t="s">
        <v>229</v>
      </c>
    </row>
  </sheetData>
  <mergeCells count="10">
    <mergeCell ref="B68:B70"/>
    <mergeCell ref="C68:C70"/>
    <mergeCell ref="D68:D70"/>
    <mergeCell ref="A2:E2"/>
    <mergeCell ref="A4:A5"/>
    <mergeCell ref="B4:C4"/>
    <mergeCell ref="A13:A14"/>
    <mergeCell ref="B13:B14"/>
    <mergeCell ref="A35:F35"/>
    <mergeCell ref="A36:F3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1" manualBreakCount="1">
    <brk id="3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70"/>
  <sheetViews>
    <sheetView view="pageBreakPreview" zoomScale="60" zoomScaleNormal="75" workbookViewId="0">
      <selection activeCell="D15" sqref="D15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16384" width="11.42578125" style="28"/>
  </cols>
  <sheetData>
    <row r="2" spans="1:13" ht="15" x14ac:dyDescent="0.25">
      <c r="A2" s="353" t="s">
        <v>88</v>
      </c>
      <c r="B2" s="354"/>
      <c r="C2" s="354"/>
      <c r="D2" s="354"/>
      <c r="E2" s="354"/>
      <c r="F2" s="85"/>
      <c r="G2" s="86"/>
      <c r="H2" s="85"/>
      <c r="I2" s="85"/>
      <c r="J2" s="85"/>
      <c r="K2" s="85"/>
    </row>
    <row r="3" spans="1:13" ht="13.5" thickBot="1" x14ac:dyDescent="0.25">
      <c r="A3" s="87"/>
      <c r="B3" s="87"/>
      <c r="C3" s="87"/>
      <c r="D3" s="204"/>
      <c r="E3" s="204"/>
    </row>
    <row r="4" spans="1:13" s="3" customFormat="1" ht="12.75" customHeight="1" x14ac:dyDescent="0.2">
      <c r="A4" s="344" t="s">
        <v>16</v>
      </c>
      <c r="B4" s="346" t="s">
        <v>32</v>
      </c>
      <c r="C4" s="355"/>
      <c r="D4" s="205"/>
      <c r="E4" s="198"/>
      <c r="F4" s="2"/>
      <c r="G4" s="2"/>
      <c r="H4" s="2"/>
      <c r="I4" s="2"/>
    </row>
    <row r="5" spans="1:13" s="3" customFormat="1" ht="15.75" customHeight="1" thickBot="1" x14ac:dyDescent="0.25">
      <c r="A5" s="345"/>
      <c r="B5" s="17" t="s">
        <v>33</v>
      </c>
      <c r="C5" s="200" t="s">
        <v>34</v>
      </c>
      <c r="D5" s="205"/>
      <c r="E5" s="198"/>
      <c r="F5" s="2"/>
      <c r="G5" s="2"/>
      <c r="H5" s="2"/>
      <c r="I5" s="2"/>
    </row>
    <row r="6" spans="1:13" s="3" customFormat="1" ht="15.75" customHeight="1" x14ac:dyDescent="0.2">
      <c r="A6" s="35"/>
      <c r="B6" s="88"/>
      <c r="C6" s="201"/>
      <c r="D6" s="205"/>
      <c r="E6" s="198"/>
      <c r="F6" s="2"/>
      <c r="G6" s="2"/>
      <c r="H6" s="2"/>
      <c r="I6" s="2"/>
    </row>
    <row r="7" spans="1:13" s="3" customFormat="1" ht="12.75" customHeight="1" x14ac:dyDescent="0.2">
      <c r="A7" s="38" t="s">
        <v>35</v>
      </c>
      <c r="B7" s="89">
        <v>983321</v>
      </c>
      <c r="C7" s="202">
        <v>530421</v>
      </c>
      <c r="D7" s="205"/>
      <c r="E7" s="198"/>
      <c r="F7" s="2"/>
      <c r="G7" s="2"/>
      <c r="H7" s="2"/>
      <c r="I7" s="2"/>
    </row>
    <row r="8" spans="1:13" s="3" customFormat="1" ht="12.75" customHeight="1" x14ac:dyDescent="0.2">
      <c r="A8" s="38" t="s">
        <v>36</v>
      </c>
      <c r="B8" s="89">
        <v>15054233.389999999</v>
      </c>
      <c r="C8" s="202"/>
      <c r="D8" s="205"/>
      <c r="E8" s="198"/>
      <c r="F8" s="2"/>
      <c r="G8" s="2"/>
      <c r="H8" s="2"/>
      <c r="I8" s="2"/>
    </row>
    <row r="9" spans="1:13" s="3" customFormat="1" ht="12.75" customHeight="1" thickBot="1" x14ac:dyDescent="0.25">
      <c r="A9" s="26"/>
      <c r="B9" s="90"/>
      <c r="C9" s="203"/>
      <c r="D9" s="206"/>
      <c r="E9" s="207"/>
      <c r="F9" s="9"/>
      <c r="G9" s="9"/>
      <c r="H9" s="9"/>
      <c r="I9" s="9"/>
      <c r="J9" s="9"/>
      <c r="K9" s="9"/>
      <c r="L9" s="9"/>
      <c r="M9" s="9"/>
    </row>
    <row r="10" spans="1:13" s="3" customFormat="1" ht="15.6" customHeight="1" x14ac:dyDescent="0.2">
      <c r="A10" s="91"/>
      <c r="B10" s="29"/>
      <c r="C10" s="28"/>
      <c r="D10" s="28"/>
      <c r="E10" s="28"/>
    </row>
    <row r="11" spans="1:13" ht="13.5" thickBot="1" x14ac:dyDescent="0.25"/>
    <row r="12" spans="1:13" ht="12.75" customHeight="1" x14ac:dyDescent="0.2">
      <c r="A12" s="344" t="s">
        <v>87</v>
      </c>
      <c r="B12" s="348" t="s">
        <v>37</v>
      </c>
    </row>
    <row r="13" spans="1:13" ht="13.5" thickBot="1" x14ac:dyDescent="0.25">
      <c r="A13" s="345" t="s">
        <v>38</v>
      </c>
      <c r="B13" s="349"/>
    </row>
    <row r="14" spans="1:13" x14ac:dyDescent="0.2">
      <c r="A14" s="1" t="s">
        <v>50</v>
      </c>
      <c r="B14" s="199">
        <v>308016</v>
      </c>
    </row>
    <row r="15" spans="1:13" x14ac:dyDescent="0.2">
      <c r="A15" s="1" t="s">
        <v>43</v>
      </c>
      <c r="B15" s="199">
        <v>47022</v>
      </c>
    </row>
    <row r="16" spans="1:13" x14ac:dyDescent="0.2">
      <c r="A16" s="1" t="s">
        <v>51</v>
      </c>
      <c r="B16" s="199">
        <v>28666</v>
      </c>
    </row>
    <row r="17" spans="1:2" x14ac:dyDescent="0.2">
      <c r="A17" s="1" t="s">
        <v>40</v>
      </c>
      <c r="B17" s="199">
        <v>7519</v>
      </c>
    </row>
    <row r="18" spans="1:2" x14ac:dyDescent="0.2">
      <c r="A18" s="1" t="s">
        <v>46</v>
      </c>
      <c r="B18" s="199">
        <v>139438</v>
      </c>
    </row>
    <row r="19" spans="1:2" x14ac:dyDescent="0.2">
      <c r="A19" s="1" t="s">
        <v>45</v>
      </c>
      <c r="B19" s="199">
        <v>37159</v>
      </c>
    </row>
    <row r="20" spans="1:2" x14ac:dyDescent="0.2">
      <c r="A20" s="1" t="s">
        <v>44</v>
      </c>
      <c r="B20" s="199">
        <v>80094</v>
      </c>
    </row>
    <row r="21" spans="1:2" x14ac:dyDescent="0.2">
      <c r="A21" s="1" t="s">
        <v>241</v>
      </c>
      <c r="B21" s="199">
        <v>23293</v>
      </c>
    </row>
    <row r="22" spans="1:2" x14ac:dyDescent="0.2">
      <c r="A22" s="1" t="s">
        <v>239</v>
      </c>
      <c r="B22" s="199">
        <v>24161</v>
      </c>
    </row>
    <row r="23" spans="1:2" x14ac:dyDescent="0.2">
      <c r="A23" s="1" t="s">
        <v>47</v>
      </c>
      <c r="B23" s="199">
        <v>71871</v>
      </c>
    </row>
    <row r="24" spans="1:2" x14ac:dyDescent="0.2">
      <c r="A24" s="1" t="s">
        <v>49</v>
      </c>
      <c r="B24" s="199">
        <v>63224</v>
      </c>
    </row>
    <row r="25" spans="1:2" x14ac:dyDescent="0.2">
      <c r="A25" s="1" t="s">
        <v>234</v>
      </c>
      <c r="B25" s="199">
        <v>58797</v>
      </c>
    </row>
    <row r="26" spans="1:2" x14ac:dyDescent="0.2">
      <c r="A26" s="1" t="s">
        <v>231</v>
      </c>
      <c r="B26" s="199">
        <v>14614</v>
      </c>
    </row>
    <row r="27" spans="1:2" x14ac:dyDescent="0.2">
      <c r="A27" s="1" t="s">
        <v>42</v>
      </c>
      <c r="B27" s="199">
        <v>11301</v>
      </c>
    </row>
    <row r="28" spans="1:2" x14ac:dyDescent="0.2">
      <c r="A28" s="184" t="s">
        <v>41</v>
      </c>
      <c r="B28" s="208">
        <v>45150</v>
      </c>
    </row>
    <row r="29" spans="1:2" x14ac:dyDescent="0.2">
      <c r="A29" s="1" t="s">
        <v>39</v>
      </c>
      <c r="B29" s="199">
        <v>5997</v>
      </c>
    </row>
    <row r="30" spans="1:2" ht="13.5" thickBot="1" x14ac:dyDescent="0.25">
      <c r="A30" s="1" t="s">
        <v>48</v>
      </c>
      <c r="B30" s="199">
        <v>16999</v>
      </c>
    </row>
    <row r="31" spans="1:2" ht="13.5" thickBot="1" x14ac:dyDescent="0.25">
      <c r="A31" s="13" t="s">
        <v>3</v>
      </c>
      <c r="B31" s="16">
        <v>983321</v>
      </c>
    </row>
    <row r="33" spans="1:8" ht="12.75" customHeight="1" x14ac:dyDescent="0.2"/>
    <row r="34" spans="1:8" s="46" customFormat="1" ht="15" customHeight="1" x14ac:dyDescent="0.25">
      <c r="A34" s="350" t="s">
        <v>52</v>
      </c>
      <c r="B34" s="350"/>
      <c r="C34" s="350"/>
      <c r="D34" s="350"/>
      <c r="E34" s="350"/>
      <c r="F34" s="350"/>
      <c r="G34" s="45"/>
      <c r="H34" s="45"/>
    </row>
    <row r="35" spans="1:8" s="46" customFormat="1" ht="15" customHeight="1" x14ac:dyDescent="0.25">
      <c r="A35" s="350" t="s">
        <v>89</v>
      </c>
      <c r="B35" s="350"/>
      <c r="C35" s="350"/>
      <c r="D35" s="350"/>
      <c r="E35" s="350"/>
      <c r="F35" s="350"/>
      <c r="G35" s="45"/>
      <c r="H35" s="45"/>
    </row>
    <row r="36" spans="1:8" s="46" customFormat="1" ht="13.5" thickBot="1" x14ac:dyDescent="0.25">
      <c r="A36" s="92"/>
      <c r="B36" s="92"/>
      <c r="C36" s="92"/>
      <c r="D36" s="92"/>
      <c r="E36" s="92"/>
      <c r="F36" s="92"/>
    </row>
    <row r="37" spans="1:8" s="3" customFormat="1" ht="15" customHeight="1" x14ac:dyDescent="0.2">
      <c r="A37" s="344" t="s">
        <v>22</v>
      </c>
      <c r="B37" s="351" t="s">
        <v>90</v>
      </c>
      <c r="C37" s="351" t="s">
        <v>244</v>
      </c>
      <c r="D37" s="351" t="s">
        <v>245</v>
      </c>
      <c r="E37" s="351" t="s">
        <v>91</v>
      </c>
      <c r="F37" s="348" t="s">
        <v>92</v>
      </c>
      <c r="G37" s="2"/>
      <c r="H37" s="2"/>
    </row>
    <row r="38" spans="1:8" s="3" customFormat="1" ht="25.9" customHeight="1" thickBot="1" x14ac:dyDescent="0.25">
      <c r="A38" s="345"/>
      <c r="B38" s="352"/>
      <c r="C38" s="352"/>
      <c r="D38" s="352"/>
      <c r="E38" s="352"/>
      <c r="F38" s="349"/>
      <c r="G38" s="2"/>
      <c r="H38" s="2"/>
    </row>
    <row r="39" spans="1:8" s="3" customFormat="1" ht="13.15" customHeight="1" x14ac:dyDescent="0.2">
      <c r="A39" s="93" t="s">
        <v>93</v>
      </c>
      <c r="B39" s="94"/>
      <c r="C39" s="94"/>
      <c r="D39" s="94"/>
      <c r="E39" s="94"/>
      <c r="F39" s="95"/>
      <c r="G39" s="9"/>
      <c r="H39" s="9"/>
    </row>
    <row r="40" spans="1:8" s="3" customFormat="1" x14ac:dyDescent="0.2">
      <c r="A40" s="1" t="s">
        <v>94</v>
      </c>
      <c r="B40" s="96">
        <v>68138</v>
      </c>
      <c r="C40" s="96">
        <v>5414329.3499999996</v>
      </c>
      <c r="D40" s="97">
        <v>79.459999999999994</v>
      </c>
      <c r="E40" s="96">
        <v>17734109.859999999</v>
      </c>
      <c r="F40" s="98">
        <v>260.27</v>
      </c>
      <c r="G40" s="9"/>
      <c r="H40" s="9"/>
    </row>
    <row r="41" spans="1:8" s="3" customFormat="1" x14ac:dyDescent="0.2">
      <c r="A41" s="1" t="s">
        <v>95</v>
      </c>
      <c r="B41" s="96">
        <v>19421</v>
      </c>
      <c r="C41" s="96">
        <v>469653.22</v>
      </c>
      <c r="D41" s="97">
        <v>24.18</v>
      </c>
      <c r="E41" s="96">
        <v>3788887.97</v>
      </c>
      <c r="F41" s="98">
        <v>195.09</v>
      </c>
      <c r="G41" s="9"/>
      <c r="H41" s="9"/>
    </row>
    <row r="42" spans="1:8" s="3" customFormat="1" x14ac:dyDescent="0.2">
      <c r="A42" s="1" t="s">
        <v>96</v>
      </c>
      <c r="B42" s="96">
        <v>2192</v>
      </c>
      <c r="C42" s="96">
        <v>84026.67</v>
      </c>
      <c r="D42" s="97">
        <v>38.33</v>
      </c>
      <c r="E42" s="96">
        <v>739800</v>
      </c>
      <c r="F42" s="98">
        <v>337.5</v>
      </c>
      <c r="G42" s="9"/>
      <c r="H42" s="9"/>
    </row>
    <row r="43" spans="1:8" s="3" customFormat="1" x14ac:dyDescent="0.2">
      <c r="A43" s="1" t="s">
        <v>97</v>
      </c>
      <c r="B43" s="96">
        <v>5766</v>
      </c>
      <c r="C43" s="96">
        <v>181387.88</v>
      </c>
      <c r="D43" s="97">
        <v>31.46</v>
      </c>
      <c r="E43" s="96">
        <v>551540.18999999994</v>
      </c>
      <c r="F43" s="98">
        <v>95.65</v>
      </c>
      <c r="G43" s="9"/>
      <c r="H43" s="9"/>
    </row>
    <row r="44" spans="1:8" s="3" customFormat="1" x14ac:dyDescent="0.2">
      <c r="A44" s="1" t="s">
        <v>98</v>
      </c>
      <c r="B44" s="96">
        <v>1116</v>
      </c>
      <c r="C44" s="96">
        <v>24552</v>
      </c>
      <c r="D44" s="99">
        <v>22</v>
      </c>
      <c r="E44" s="96" t="s">
        <v>23</v>
      </c>
      <c r="F44" s="98"/>
      <c r="G44" s="9"/>
      <c r="H44" s="9"/>
    </row>
    <row r="45" spans="1:8" s="3" customFormat="1" x14ac:dyDescent="0.2">
      <c r="A45" s="1" t="s">
        <v>99</v>
      </c>
      <c r="B45" s="96">
        <v>231</v>
      </c>
      <c r="C45" s="96">
        <v>15015</v>
      </c>
      <c r="D45" s="97">
        <v>65</v>
      </c>
      <c r="E45" s="96">
        <v>129207.54</v>
      </c>
      <c r="F45" s="98">
        <v>559.34</v>
      </c>
      <c r="G45" s="9"/>
      <c r="H45" s="9"/>
    </row>
    <row r="46" spans="1:8" s="3" customFormat="1" x14ac:dyDescent="0.2">
      <c r="A46" s="1" t="s">
        <v>100</v>
      </c>
      <c r="B46" s="96">
        <v>3574</v>
      </c>
      <c r="C46" s="96">
        <v>121262.26</v>
      </c>
      <c r="D46" s="97">
        <v>33.93</v>
      </c>
      <c r="E46" s="96">
        <v>689100.61</v>
      </c>
      <c r="F46" s="98">
        <v>192.81</v>
      </c>
      <c r="G46" s="9"/>
      <c r="H46" s="9"/>
    </row>
    <row r="47" spans="1:8" s="3" customFormat="1" x14ac:dyDescent="0.2">
      <c r="A47" s="1" t="s">
        <v>101</v>
      </c>
      <c r="B47" s="96">
        <v>149221</v>
      </c>
      <c r="C47" s="96">
        <v>6653450.2800000003</v>
      </c>
      <c r="D47" s="97">
        <v>44.59</v>
      </c>
      <c r="E47" s="96">
        <v>19093795.690000001</v>
      </c>
      <c r="F47" s="98">
        <v>127.96</v>
      </c>
      <c r="G47" s="9"/>
      <c r="H47" s="9"/>
    </row>
    <row r="48" spans="1:8" s="3" customFormat="1" x14ac:dyDescent="0.2">
      <c r="A48" s="1" t="s">
        <v>102</v>
      </c>
      <c r="B48" s="96">
        <v>89</v>
      </c>
      <c r="C48" s="96">
        <v>2492</v>
      </c>
      <c r="D48" s="99">
        <v>28</v>
      </c>
      <c r="E48" s="96"/>
      <c r="F48" s="98"/>
      <c r="G48" s="9"/>
      <c r="H48" s="9"/>
    </row>
    <row r="49" spans="1:8" s="3" customFormat="1" ht="13.5" thickBot="1" x14ac:dyDescent="0.25">
      <c r="A49" s="100" t="s">
        <v>103</v>
      </c>
      <c r="B49" s="101">
        <v>13340</v>
      </c>
      <c r="C49" s="101">
        <v>166750</v>
      </c>
      <c r="D49" s="102">
        <v>12.5</v>
      </c>
      <c r="E49" s="101"/>
      <c r="F49" s="103"/>
      <c r="G49" s="9"/>
      <c r="H49" s="9"/>
    </row>
    <row r="50" spans="1:8" s="3" customFormat="1" ht="13.5" thickBot="1" x14ac:dyDescent="0.25">
      <c r="A50" s="104" t="s">
        <v>84</v>
      </c>
      <c r="B50" s="105">
        <v>263088</v>
      </c>
      <c r="C50" s="105">
        <v>13132918.640000001</v>
      </c>
      <c r="D50" s="105">
        <v>49.92</v>
      </c>
      <c r="E50" s="105">
        <v>42726441.859999999</v>
      </c>
      <c r="F50" s="106">
        <v>162.4</v>
      </c>
      <c r="G50" s="9"/>
      <c r="H50" s="9"/>
    </row>
    <row r="51" spans="1:8" s="3" customFormat="1" ht="13.5" thickBot="1" x14ac:dyDescent="0.25">
      <c r="A51" s="10"/>
      <c r="B51" s="107"/>
      <c r="C51" s="107"/>
      <c r="D51" s="107"/>
      <c r="E51" s="107"/>
      <c r="F51" s="108"/>
      <c r="G51" s="9"/>
      <c r="H51" s="9"/>
    </row>
    <row r="52" spans="1:8" s="3" customFormat="1" x14ac:dyDescent="0.2">
      <c r="A52" s="109" t="s">
        <v>104</v>
      </c>
      <c r="B52" s="110"/>
      <c r="C52" s="110"/>
      <c r="D52" s="110"/>
      <c r="E52" s="110"/>
      <c r="F52" s="111"/>
      <c r="G52" s="9"/>
      <c r="H52" s="9"/>
    </row>
    <row r="53" spans="1:8" s="3" customFormat="1" x14ac:dyDescent="0.2">
      <c r="A53" s="1" t="s">
        <v>105</v>
      </c>
      <c r="B53" s="96">
        <v>869562</v>
      </c>
      <c r="C53" s="96">
        <v>1652777.75</v>
      </c>
      <c r="D53" s="97">
        <v>1.9</v>
      </c>
      <c r="E53" s="96">
        <v>10644929.34</v>
      </c>
      <c r="F53" s="98">
        <v>12.24</v>
      </c>
      <c r="G53" s="9"/>
      <c r="H53" s="9"/>
    </row>
    <row r="54" spans="1:8" s="3" customFormat="1" x14ac:dyDescent="0.2">
      <c r="A54" s="1" t="s">
        <v>106</v>
      </c>
      <c r="B54" s="96">
        <v>3543782</v>
      </c>
      <c r="C54" s="96">
        <v>3565189.72</v>
      </c>
      <c r="D54" s="97">
        <v>1.01</v>
      </c>
      <c r="E54" s="96">
        <v>22215083.41</v>
      </c>
      <c r="F54" s="98">
        <v>6.27</v>
      </c>
      <c r="G54" s="9"/>
      <c r="H54" s="9"/>
    </row>
    <row r="55" spans="1:8" s="3" customFormat="1" x14ac:dyDescent="0.2">
      <c r="A55" s="1" t="s">
        <v>107</v>
      </c>
      <c r="B55" s="96">
        <v>146243</v>
      </c>
      <c r="C55" s="96">
        <v>804818.9</v>
      </c>
      <c r="D55" s="97">
        <v>5.5</v>
      </c>
      <c r="E55" s="96"/>
      <c r="F55" s="98">
        <v>0</v>
      </c>
      <c r="G55" s="9"/>
      <c r="H55" s="9"/>
    </row>
    <row r="56" spans="1:8" s="3" customFormat="1" ht="13.5" thickBot="1" x14ac:dyDescent="0.25">
      <c r="A56" s="112" t="s">
        <v>108</v>
      </c>
      <c r="B56" s="113">
        <v>1</v>
      </c>
      <c r="C56" s="113" t="s">
        <v>23</v>
      </c>
      <c r="D56" s="113" t="s">
        <v>23</v>
      </c>
      <c r="E56" s="113" t="s">
        <v>23</v>
      </c>
      <c r="F56" s="114"/>
      <c r="G56" s="9"/>
      <c r="H56" s="9"/>
    </row>
    <row r="57" spans="1:8" s="3" customFormat="1" ht="13.5" thickBot="1" x14ac:dyDescent="0.25">
      <c r="A57" s="104" t="s">
        <v>85</v>
      </c>
      <c r="B57" s="105">
        <v>4559588</v>
      </c>
      <c r="C57" s="105">
        <v>6022786.3700000001</v>
      </c>
      <c r="D57" s="105">
        <v>1.32</v>
      </c>
      <c r="E57" s="105">
        <v>32860012.760000002</v>
      </c>
      <c r="F57" s="106">
        <v>7.21</v>
      </c>
      <c r="G57" s="9"/>
      <c r="H57" s="9"/>
    </row>
    <row r="58" spans="1:8" s="3" customFormat="1" ht="13.5" thickBot="1" x14ac:dyDescent="0.25">
      <c r="A58" s="115"/>
      <c r="B58" s="107"/>
      <c r="C58" s="107"/>
      <c r="D58" s="107"/>
      <c r="E58" s="107"/>
      <c r="F58" s="108"/>
      <c r="G58" s="9"/>
      <c r="H58" s="9"/>
    </row>
    <row r="59" spans="1:8" s="3" customFormat="1" x14ac:dyDescent="0.2">
      <c r="A59" s="109" t="s">
        <v>109</v>
      </c>
      <c r="B59" s="110"/>
      <c r="C59" s="110"/>
      <c r="D59" s="110"/>
      <c r="E59" s="110"/>
      <c r="F59" s="111"/>
      <c r="G59" s="9"/>
      <c r="H59" s="9"/>
    </row>
    <row r="60" spans="1:8" s="3" customFormat="1" x14ac:dyDescent="0.2">
      <c r="A60" s="1" t="s">
        <v>110</v>
      </c>
      <c r="B60" s="96">
        <v>3381652</v>
      </c>
      <c r="C60" s="96">
        <v>1473823</v>
      </c>
      <c r="D60" s="116">
        <v>0.44</v>
      </c>
      <c r="E60" s="96">
        <v>21938047.789999999</v>
      </c>
      <c r="F60" s="117">
        <v>6.49</v>
      </c>
      <c r="G60" s="9"/>
      <c r="H60" s="9"/>
    </row>
    <row r="61" spans="1:8" s="3" customFormat="1" x14ac:dyDescent="0.2">
      <c r="A61" s="1" t="s">
        <v>111</v>
      </c>
      <c r="B61" s="96">
        <v>1123091</v>
      </c>
      <c r="C61" s="96">
        <v>149432.85999999999</v>
      </c>
      <c r="D61" s="116">
        <v>0.13</v>
      </c>
      <c r="E61" s="96">
        <v>2203732.8199999998</v>
      </c>
      <c r="F61" s="117">
        <v>1.96</v>
      </c>
      <c r="G61" s="9"/>
      <c r="H61" s="9"/>
    </row>
    <row r="62" spans="1:8" s="3" customFormat="1" x14ac:dyDescent="0.2">
      <c r="A62" s="1" t="s">
        <v>112</v>
      </c>
      <c r="B62" s="96">
        <v>1379799</v>
      </c>
      <c r="C62" s="96">
        <v>515220.97</v>
      </c>
      <c r="D62" s="116">
        <v>0.37</v>
      </c>
      <c r="E62" s="96">
        <v>3076917.49</v>
      </c>
      <c r="F62" s="117">
        <v>2.23</v>
      </c>
      <c r="G62" s="9"/>
      <c r="H62" s="9"/>
    </row>
    <row r="63" spans="1:8" s="3" customFormat="1" x14ac:dyDescent="0.2">
      <c r="A63" s="1" t="s">
        <v>113</v>
      </c>
      <c r="B63" s="96">
        <v>111661</v>
      </c>
      <c r="C63" s="96">
        <v>112302.45</v>
      </c>
      <c r="D63" s="116">
        <v>1.01</v>
      </c>
      <c r="E63" s="96">
        <v>949185.55</v>
      </c>
      <c r="F63" s="117">
        <v>8.5</v>
      </c>
      <c r="G63" s="9"/>
      <c r="H63" s="9"/>
    </row>
    <row r="64" spans="1:8" s="3" customFormat="1" x14ac:dyDescent="0.2">
      <c r="A64" s="1" t="s">
        <v>114</v>
      </c>
      <c r="B64" s="96">
        <v>127932</v>
      </c>
      <c r="C64" s="96">
        <v>35123.15</v>
      </c>
      <c r="D64" s="116">
        <v>0.27</v>
      </c>
      <c r="E64" s="96"/>
      <c r="F64" s="117">
        <v>0</v>
      </c>
      <c r="G64" s="9"/>
      <c r="H64" s="9"/>
    </row>
    <row r="65" spans="1:8" s="3" customFormat="1" x14ac:dyDescent="0.2">
      <c r="A65" s="1" t="s">
        <v>115</v>
      </c>
      <c r="B65" s="96">
        <v>110238</v>
      </c>
      <c r="C65" s="96">
        <v>17638.080000000002</v>
      </c>
      <c r="D65" s="116">
        <v>0.16</v>
      </c>
      <c r="E65" s="96">
        <v>220476</v>
      </c>
      <c r="F65" s="117">
        <v>2</v>
      </c>
      <c r="G65" s="9"/>
      <c r="H65" s="9"/>
    </row>
    <row r="66" spans="1:8" s="3" customFormat="1" x14ac:dyDescent="0.2">
      <c r="A66" s="1" t="s">
        <v>116</v>
      </c>
      <c r="B66" s="96">
        <v>252575</v>
      </c>
      <c r="C66" s="96">
        <v>69037.17</v>
      </c>
      <c r="D66" s="116">
        <v>0.27</v>
      </c>
      <c r="E66" s="96">
        <v>1515450</v>
      </c>
      <c r="F66" s="117">
        <v>6</v>
      </c>
      <c r="G66" s="9"/>
      <c r="H66" s="9"/>
    </row>
    <row r="67" spans="1:8" s="3" customFormat="1" x14ac:dyDescent="0.2">
      <c r="A67" s="1" t="s">
        <v>117</v>
      </c>
      <c r="B67" s="96">
        <v>436807</v>
      </c>
      <c r="C67" s="96">
        <v>92515.75</v>
      </c>
      <c r="D67" s="116">
        <v>0.21</v>
      </c>
      <c r="E67" s="96">
        <v>987844.23</v>
      </c>
      <c r="F67" s="117">
        <v>2.2599999999999998</v>
      </c>
      <c r="G67" s="9"/>
      <c r="H67" s="9"/>
    </row>
    <row r="68" spans="1:8" s="3" customFormat="1" x14ac:dyDescent="0.2">
      <c r="A68" s="1" t="s">
        <v>118</v>
      </c>
      <c r="B68" s="96">
        <v>2354914</v>
      </c>
      <c r="C68" s="96">
        <v>279212.99</v>
      </c>
      <c r="D68" s="116">
        <v>0.12</v>
      </c>
      <c r="E68" s="96">
        <v>3226201.83</v>
      </c>
      <c r="F68" s="117">
        <v>1.37</v>
      </c>
      <c r="G68" s="9"/>
      <c r="H68" s="9"/>
    </row>
    <row r="69" spans="1:8" s="3" customFormat="1" ht="13.5" thickBot="1" x14ac:dyDescent="0.25">
      <c r="A69" s="1" t="s">
        <v>119</v>
      </c>
      <c r="B69" s="96">
        <v>735113</v>
      </c>
      <c r="C69" s="96">
        <v>435891.41</v>
      </c>
      <c r="D69" s="116">
        <v>0.59</v>
      </c>
      <c r="E69" s="96">
        <v>2998311.43</v>
      </c>
      <c r="F69" s="117">
        <v>4.08</v>
      </c>
      <c r="G69" s="9"/>
      <c r="H69" s="9"/>
    </row>
    <row r="70" spans="1:8" s="3" customFormat="1" ht="13.5" thickBot="1" x14ac:dyDescent="0.25">
      <c r="A70" s="104" t="s">
        <v>86</v>
      </c>
      <c r="B70" s="105">
        <v>10013782</v>
      </c>
      <c r="C70" s="105">
        <v>3180197.82</v>
      </c>
      <c r="D70" s="118">
        <v>0.32</v>
      </c>
      <c r="E70" s="105">
        <v>37116167.149999999</v>
      </c>
      <c r="F70" s="119">
        <v>3.71</v>
      </c>
      <c r="G70" s="9"/>
      <c r="H70" s="9"/>
    </row>
    <row r="71" spans="1:8" s="3" customFormat="1" ht="13.5" thickBot="1" x14ac:dyDescent="0.25">
      <c r="A71" s="10"/>
      <c r="B71" s="107"/>
      <c r="C71" s="107"/>
      <c r="D71" s="107"/>
      <c r="E71" s="107"/>
      <c r="F71" s="108"/>
      <c r="G71" s="2"/>
      <c r="H71" s="9"/>
    </row>
    <row r="72" spans="1:8" s="3" customFormat="1" ht="13.5" thickBot="1" x14ac:dyDescent="0.25">
      <c r="A72" s="13" t="s">
        <v>2</v>
      </c>
      <c r="B72" s="120">
        <v>14836458</v>
      </c>
      <c r="C72" s="120">
        <v>22335902.84</v>
      </c>
      <c r="D72" s="120"/>
      <c r="E72" s="120">
        <v>112702621.76000001</v>
      </c>
      <c r="F72" s="121"/>
      <c r="G72" s="9"/>
      <c r="H72" s="9"/>
    </row>
    <row r="73" spans="1:8" s="3" customFormat="1" ht="12.75" customHeight="1" x14ac:dyDescent="0.2">
      <c r="A73" s="84"/>
      <c r="B73" s="122"/>
      <c r="C73" s="122"/>
      <c r="D73" s="122"/>
      <c r="E73" s="122"/>
      <c r="F73" s="122"/>
    </row>
    <row r="74" spans="1:8" s="46" customFormat="1" ht="13.5" thickBot="1" x14ac:dyDescent="0.25"/>
    <row r="75" spans="1:8" s="46" customFormat="1" ht="12" customHeight="1" x14ac:dyDescent="0.2">
      <c r="A75" s="344" t="s">
        <v>87</v>
      </c>
      <c r="B75" s="351" t="s">
        <v>84</v>
      </c>
      <c r="C75" s="348" t="s">
        <v>85</v>
      </c>
      <c r="D75" s="344" t="s">
        <v>86</v>
      </c>
    </row>
    <row r="76" spans="1:8" s="46" customFormat="1" ht="13.5" thickBot="1" x14ac:dyDescent="0.25">
      <c r="A76" s="345"/>
      <c r="B76" s="352"/>
      <c r="C76" s="349"/>
      <c r="D76" s="345"/>
    </row>
    <row r="77" spans="1:8" s="46" customFormat="1" x14ac:dyDescent="0.2">
      <c r="A77" s="1" t="s">
        <v>50</v>
      </c>
      <c r="B77" s="7"/>
      <c r="C77" s="152"/>
      <c r="D77" s="1"/>
    </row>
    <row r="78" spans="1:8" s="46" customFormat="1" x14ac:dyDescent="0.2">
      <c r="A78" s="1" t="s">
        <v>43</v>
      </c>
      <c r="B78" s="7">
        <v>35053</v>
      </c>
      <c r="C78" s="152">
        <v>215048</v>
      </c>
      <c r="D78" s="1">
        <v>858605</v>
      </c>
    </row>
    <row r="79" spans="1:8" s="46" customFormat="1" x14ac:dyDescent="0.2">
      <c r="A79" s="1" t="s">
        <v>51</v>
      </c>
      <c r="B79" s="7">
        <v>48</v>
      </c>
      <c r="C79" s="152">
        <v>98500</v>
      </c>
      <c r="D79" s="1">
        <v>69050</v>
      </c>
    </row>
    <row r="80" spans="1:8" s="46" customFormat="1" x14ac:dyDescent="0.2">
      <c r="A80" s="1" t="s">
        <v>40</v>
      </c>
      <c r="B80" s="7">
        <v>2307</v>
      </c>
      <c r="C80" s="152">
        <v>929</v>
      </c>
      <c r="D80" s="1">
        <v>8570</v>
      </c>
    </row>
    <row r="81" spans="1:4" s="46" customFormat="1" x14ac:dyDescent="0.2">
      <c r="A81" s="1" t="s">
        <v>46</v>
      </c>
      <c r="B81" s="7">
        <v>76631</v>
      </c>
      <c r="C81" s="152">
        <v>1984855</v>
      </c>
      <c r="D81" s="1">
        <v>4099371</v>
      </c>
    </row>
    <row r="82" spans="1:4" s="46" customFormat="1" x14ac:dyDescent="0.2">
      <c r="A82" s="1" t="s">
        <v>45</v>
      </c>
      <c r="B82" s="7">
        <v>30702</v>
      </c>
      <c r="C82" s="152">
        <v>364506</v>
      </c>
      <c r="D82" s="1">
        <v>928200</v>
      </c>
    </row>
    <row r="83" spans="1:4" s="46" customFormat="1" x14ac:dyDescent="0.2">
      <c r="A83" s="1" t="s">
        <v>44</v>
      </c>
      <c r="B83" s="7">
        <v>26583</v>
      </c>
      <c r="C83" s="152">
        <v>187171</v>
      </c>
      <c r="D83" s="1">
        <v>189966</v>
      </c>
    </row>
    <row r="84" spans="1:4" s="46" customFormat="1" x14ac:dyDescent="0.2">
      <c r="A84" s="1" t="s">
        <v>241</v>
      </c>
      <c r="B84" s="7">
        <v>5623</v>
      </c>
      <c r="C84" s="152">
        <v>351633</v>
      </c>
      <c r="D84" s="1">
        <v>473975</v>
      </c>
    </row>
    <row r="85" spans="1:4" s="46" customFormat="1" x14ac:dyDescent="0.2">
      <c r="A85" s="1" t="s">
        <v>239</v>
      </c>
      <c r="B85" s="7">
        <v>7844</v>
      </c>
      <c r="C85" s="152">
        <v>193900</v>
      </c>
      <c r="D85" s="1">
        <v>109000</v>
      </c>
    </row>
    <row r="86" spans="1:4" s="46" customFormat="1" x14ac:dyDescent="0.2">
      <c r="A86" s="1" t="s">
        <v>47</v>
      </c>
      <c r="B86" s="7">
        <v>8432</v>
      </c>
      <c r="C86" s="152">
        <v>369963</v>
      </c>
      <c r="D86" s="1">
        <v>946531</v>
      </c>
    </row>
    <row r="87" spans="1:4" s="46" customFormat="1" x14ac:dyDescent="0.2">
      <c r="A87" s="1" t="s">
        <v>49</v>
      </c>
      <c r="B87" s="7">
        <v>36961</v>
      </c>
      <c r="C87" s="152">
        <v>241488</v>
      </c>
      <c r="D87" s="1">
        <v>1417422</v>
      </c>
    </row>
    <row r="88" spans="1:4" s="46" customFormat="1" x14ac:dyDescent="0.2">
      <c r="A88" s="1" t="s">
        <v>38</v>
      </c>
      <c r="B88" s="7"/>
      <c r="C88" s="152"/>
      <c r="D88" s="1"/>
    </row>
    <row r="89" spans="1:4" s="46" customFormat="1" x14ac:dyDescent="0.2">
      <c r="A89" s="1" t="s">
        <v>238</v>
      </c>
      <c r="B89" s="7">
        <v>13340</v>
      </c>
      <c r="C89" s="152">
        <v>426867</v>
      </c>
      <c r="D89" s="1">
        <v>583332</v>
      </c>
    </row>
    <row r="90" spans="1:4" s="46" customFormat="1" x14ac:dyDescent="0.2">
      <c r="A90" s="1" t="s">
        <v>42</v>
      </c>
      <c r="B90" s="7">
        <v>4951</v>
      </c>
      <c r="C90" s="152">
        <v>116249</v>
      </c>
      <c r="D90" s="1">
        <v>164200</v>
      </c>
    </row>
    <row r="91" spans="1:4" s="46" customFormat="1" x14ac:dyDescent="0.2">
      <c r="A91" s="1" t="s">
        <v>41</v>
      </c>
      <c r="B91" s="7">
        <v>4086</v>
      </c>
      <c r="C91" s="152">
        <v>5204</v>
      </c>
      <c r="D91" s="1">
        <v>135607</v>
      </c>
    </row>
    <row r="92" spans="1:4" s="46" customFormat="1" x14ac:dyDescent="0.2">
      <c r="A92" s="1" t="s">
        <v>39</v>
      </c>
      <c r="B92" s="7">
        <v>8909</v>
      </c>
      <c r="C92" s="152">
        <v>1291</v>
      </c>
      <c r="D92" s="1">
        <v>24707</v>
      </c>
    </row>
    <row r="93" spans="1:4" s="46" customFormat="1" ht="13.5" thickBot="1" x14ac:dyDescent="0.25">
      <c r="A93" s="10" t="s">
        <v>48</v>
      </c>
      <c r="B93" s="11">
        <v>1618</v>
      </c>
      <c r="C93" s="12">
        <v>1984</v>
      </c>
      <c r="D93" s="10">
        <v>5246</v>
      </c>
    </row>
    <row r="94" spans="1:4" s="46" customFormat="1" ht="13.5" thickBot="1" x14ac:dyDescent="0.25">
      <c r="A94" s="13"/>
      <c r="B94" s="14"/>
      <c r="C94" s="14"/>
      <c r="D94" s="13"/>
    </row>
    <row r="95" spans="1:4" s="46" customFormat="1" ht="13.5" thickBot="1" x14ac:dyDescent="0.25">
      <c r="A95" s="13" t="s">
        <v>3</v>
      </c>
      <c r="B95" s="120">
        <v>263088</v>
      </c>
      <c r="C95" s="120">
        <v>4559588</v>
      </c>
      <c r="D95" s="120">
        <v>10013782</v>
      </c>
    </row>
    <row r="98" spans="1:4" customFormat="1" ht="15" x14ac:dyDescent="0.25">
      <c r="A98" s="356" t="s">
        <v>132</v>
      </c>
      <c r="B98" s="356"/>
      <c r="C98" s="356"/>
      <c r="D98" s="356"/>
    </row>
    <row r="99" spans="1:4" customFormat="1" ht="13.5" thickBot="1" x14ac:dyDescent="0.25">
      <c r="A99" s="123"/>
      <c r="B99" s="123"/>
      <c r="C99" s="123"/>
      <c r="D99" s="123"/>
    </row>
    <row r="100" spans="1:4" customFormat="1" x14ac:dyDescent="0.2">
      <c r="A100" s="357" t="s">
        <v>22</v>
      </c>
      <c r="B100" s="124" t="s">
        <v>120</v>
      </c>
      <c r="C100" s="124" t="s">
        <v>121</v>
      </c>
      <c r="D100" s="359" t="s">
        <v>122</v>
      </c>
    </row>
    <row r="101" spans="1:4" customFormat="1" ht="26.25" thickBot="1" x14ac:dyDescent="0.25">
      <c r="A101" s="358"/>
      <c r="B101" s="125" t="s">
        <v>123</v>
      </c>
      <c r="C101" s="125" t="s">
        <v>123</v>
      </c>
      <c r="D101" s="360"/>
    </row>
    <row r="102" spans="1:4" customFormat="1" ht="13.5" customHeight="1" x14ac:dyDescent="0.2">
      <c r="A102" s="126" t="s">
        <v>124</v>
      </c>
      <c r="B102" s="127">
        <v>353</v>
      </c>
      <c r="C102" s="127">
        <v>2319</v>
      </c>
      <c r="D102" s="128">
        <v>2672</v>
      </c>
    </row>
    <row r="103" spans="1:4" customFormat="1" x14ac:dyDescent="0.2">
      <c r="A103" s="126" t="s">
        <v>125</v>
      </c>
      <c r="B103" s="127"/>
      <c r="C103" s="127">
        <v>157117</v>
      </c>
      <c r="D103" s="128">
        <v>157117</v>
      </c>
    </row>
    <row r="104" spans="1:4" customFormat="1" x14ac:dyDescent="0.2">
      <c r="A104" s="126" t="s">
        <v>126</v>
      </c>
      <c r="B104" s="127">
        <v>125</v>
      </c>
      <c r="C104" s="127">
        <v>87461</v>
      </c>
      <c r="D104" s="128">
        <v>87586</v>
      </c>
    </row>
    <row r="105" spans="1:4" customFormat="1" x14ac:dyDescent="0.2">
      <c r="A105" s="126" t="s">
        <v>116</v>
      </c>
      <c r="B105" s="127">
        <v>3106</v>
      </c>
      <c r="C105" s="127">
        <v>310576</v>
      </c>
      <c r="D105" s="128">
        <v>313682</v>
      </c>
    </row>
    <row r="106" spans="1:4" customFormat="1" x14ac:dyDescent="0.2">
      <c r="A106" s="126" t="s">
        <v>97</v>
      </c>
      <c r="B106" s="127"/>
      <c r="C106" s="127">
        <v>519</v>
      </c>
      <c r="D106" s="128">
        <v>519</v>
      </c>
    </row>
    <row r="107" spans="1:4" customFormat="1" x14ac:dyDescent="0.2">
      <c r="A107" s="126" t="s">
        <v>127</v>
      </c>
      <c r="B107" s="127"/>
      <c r="C107" s="127">
        <v>440</v>
      </c>
      <c r="D107" s="128">
        <v>440</v>
      </c>
    </row>
    <row r="108" spans="1:4" customFormat="1" x14ac:dyDescent="0.2">
      <c r="A108" s="126" t="s">
        <v>128</v>
      </c>
      <c r="B108" s="127">
        <v>20</v>
      </c>
      <c r="C108" s="127">
        <v>186</v>
      </c>
      <c r="D108" s="128">
        <v>206</v>
      </c>
    </row>
    <row r="109" spans="1:4" customFormat="1" x14ac:dyDescent="0.2">
      <c r="A109" s="126" t="s">
        <v>100</v>
      </c>
      <c r="B109" s="127"/>
      <c r="C109" s="127">
        <v>425</v>
      </c>
      <c r="D109" s="128">
        <v>425</v>
      </c>
    </row>
    <row r="110" spans="1:4" customFormat="1" x14ac:dyDescent="0.2">
      <c r="A110" s="126" t="s">
        <v>129</v>
      </c>
      <c r="B110" s="127"/>
      <c r="C110" s="127">
        <v>665000</v>
      </c>
      <c r="D110" s="128">
        <v>665000</v>
      </c>
    </row>
    <row r="111" spans="1:4" customFormat="1" x14ac:dyDescent="0.2">
      <c r="A111" s="126" t="s">
        <v>130</v>
      </c>
      <c r="B111" s="127">
        <v>46941</v>
      </c>
      <c r="C111" s="127">
        <v>1716974</v>
      </c>
      <c r="D111" s="128">
        <v>1763915</v>
      </c>
    </row>
    <row r="112" spans="1:4" customFormat="1" ht="13.5" thickBot="1" x14ac:dyDescent="0.25">
      <c r="A112" s="137" t="s">
        <v>131</v>
      </c>
      <c r="B112" s="138">
        <v>50545</v>
      </c>
      <c r="C112" s="138">
        <v>2941017</v>
      </c>
      <c r="D112" s="139">
        <v>2991562</v>
      </c>
    </row>
    <row r="115" spans="1:7" customFormat="1" ht="15" x14ac:dyDescent="0.25">
      <c r="A115" s="356" t="s">
        <v>136</v>
      </c>
      <c r="B115" s="356"/>
      <c r="C115" s="356"/>
      <c r="D115" s="129"/>
    </row>
    <row r="116" spans="1:7" customFormat="1" ht="13.5" thickBot="1" x14ac:dyDescent="0.25">
      <c r="A116" s="123"/>
      <c r="B116" s="123"/>
      <c r="C116" s="130"/>
      <c r="D116" s="130"/>
      <c r="E116" s="130"/>
    </row>
    <row r="117" spans="1:7" customFormat="1" ht="13.5" thickBot="1" x14ac:dyDescent="0.25">
      <c r="A117" s="131" t="s">
        <v>22</v>
      </c>
      <c r="B117" s="132" t="s">
        <v>133</v>
      </c>
      <c r="C117" s="133"/>
      <c r="D117" s="84"/>
      <c r="E117" s="84"/>
      <c r="F117" s="84"/>
      <c r="G117" s="84"/>
    </row>
    <row r="118" spans="1:7" customFormat="1" x14ac:dyDescent="0.2">
      <c r="A118" s="126" t="s">
        <v>99</v>
      </c>
      <c r="B118" s="128">
        <v>152</v>
      </c>
      <c r="C118" s="130"/>
      <c r="D118" s="84"/>
      <c r="E118" s="84"/>
      <c r="F118" s="84"/>
      <c r="G118" s="84"/>
    </row>
    <row r="119" spans="1:7" customFormat="1" x14ac:dyDescent="0.2">
      <c r="A119" s="126" t="s">
        <v>134</v>
      </c>
      <c r="B119" s="128">
        <v>59</v>
      </c>
      <c r="C119" s="130"/>
      <c r="D119" s="15"/>
      <c r="E119" s="15"/>
      <c r="F119" s="15"/>
      <c r="G119" s="15"/>
    </row>
    <row r="120" spans="1:7" customFormat="1" x14ac:dyDescent="0.2">
      <c r="A120" s="126" t="s">
        <v>124</v>
      </c>
      <c r="B120" s="128">
        <v>3233</v>
      </c>
      <c r="C120" s="130"/>
    </row>
    <row r="121" spans="1:7" customFormat="1" x14ac:dyDescent="0.2">
      <c r="A121" s="126" t="s">
        <v>95</v>
      </c>
      <c r="B121" s="128">
        <v>97</v>
      </c>
      <c r="C121" s="130"/>
    </row>
    <row r="122" spans="1:7" customFormat="1" ht="17.25" customHeight="1" x14ac:dyDescent="0.2">
      <c r="A122" s="126" t="s">
        <v>97</v>
      </c>
      <c r="B122" s="128">
        <v>136</v>
      </c>
      <c r="C122" s="130"/>
    </row>
    <row r="123" spans="1:7" customFormat="1" x14ac:dyDescent="0.2">
      <c r="A123" s="126" t="s">
        <v>127</v>
      </c>
      <c r="B123" s="128">
        <v>6454</v>
      </c>
      <c r="C123" s="130"/>
    </row>
    <row r="124" spans="1:7" customFormat="1" ht="12.75" customHeight="1" x14ac:dyDescent="0.2">
      <c r="A124" s="126" t="s">
        <v>100</v>
      </c>
      <c r="B124" s="128">
        <v>594</v>
      </c>
      <c r="C124" s="130"/>
    </row>
    <row r="125" spans="1:7" customFormat="1" x14ac:dyDescent="0.2">
      <c r="A125" s="126" t="s">
        <v>126</v>
      </c>
      <c r="B125" s="128">
        <v>79515</v>
      </c>
      <c r="C125" s="130"/>
    </row>
    <row r="126" spans="1:7" customFormat="1" x14ac:dyDescent="0.2">
      <c r="A126" s="126" t="s">
        <v>128</v>
      </c>
      <c r="B126" s="128">
        <v>250</v>
      </c>
      <c r="C126" s="130"/>
    </row>
    <row r="127" spans="1:7" customFormat="1" x14ac:dyDescent="0.2">
      <c r="A127" s="126" t="s">
        <v>125</v>
      </c>
      <c r="B127" s="128">
        <v>568700</v>
      </c>
      <c r="C127" s="130"/>
    </row>
    <row r="128" spans="1:7" customFormat="1" x14ac:dyDescent="0.2">
      <c r="A128" s="126" t="s">
        <v>116</v>
      </c>
      <c r="B128" s="128">
        <v>95824</v>
      </c>
      <c r="C128" s="130"/>
    </row>
    <row r="129" spans="1:7" s="15" customFormat="1" ht="12.75" customHeight="1" x14ac:dyDescent="0.2">
      <c r="A129" s="134" t="s">
        <v>130</v>
      </c>
      <c r="B129" s="135">
        <v>1192277</v>
      </c>
      <c r="C129" s="136"/>
      <c r="D129"/>
      <c r="E129"/>
      <c r="F129"/>
      <c r="G129"/>
    </row>
    <row r="130" spans="1:7" customFormat="1" ht="13.5" thickBot="1" x14ac:dyDescent="0.25">
      <c r="A130" s="140" t="s">
        <v>135</v>
      </c>
      <c r="B130" s="141">
        <v>1947291</v>
      </c>
      <c r="C130" s="130"/>
    </row>
    <row r="133" spans="1:7" customFormat="1" ht="15" x14ac:dyDescent="0.25">
      <c r="A133" s="356" t="s">
        <v>137</v>
      </c>
      <c r="B133" s="356"/>
      <c r="C133" s="356"/>
      <c r="D133" s="356"/>
      <c r="E133" s="130"/>
    </row>
    <row r="134" spans="1:7" customFormat="1" ht="15" x14ac:dyDescent="0.25">
      <c r="A134" s="356" t="s">
        <v>151</v>
      </c>
      <c r="B134" s="356"/>
      <c r="C134" s="356"/>
      <c r="D134" s="356"/>
      <c r="E134" s="130"/>
    </row>
    <row r="135" spans="1:7" customFormat="1" ht="13.5" thickBot="1" x14ac:dyDescent="0.25">
      <c r="A135" s="123"/>
      <c r="B135" s="123"/>
      <c r="C135" s="123"/>
      <c r="D135" s="130"/>
      <c r="E135" s="130"/>
    </row>
    <row r="136" spans="1:7" customFormat="1" ht="13.5" thickBot="1" x14ac:dyDescent="0.25">
      <c r="A136" s="131" t="s">
        <v>138</v>
      </c>
      <c r="B136" s="142" t="s">
        <v>133</v>
      </c>
      <c r="C136" s="132" t="s">
        <v>150</v>
      </c>
      <c r="D136" s="130"/>
    </row>
    <row r="137" spans="1:7" customFormat="1" x14ac:dyDescent="0.2">
      <c r="A137" s="143" t="s">
        <v>139</v>
      </c>
      <c r="B137" s="144">
        <v>454</v>
      </c>
      <c r="C137" s="145">
        <v>68546</v>
      </c>
      <c r="D137" s="130"/>
    </row>
    <row r="138" spans="1:7" customFormat="1" x14ac:dyDescent="0.2">
      <c r="A138" s="126" t="s">
        <v>140</v>
      </c>
      <c r="B138" s="146">
        <v>25880</v>
      </c>
      <c r="C138" s="147">
        <v>27649382</v>
      </c>
      <c r="D138" s="130"/>
    </row>
    <row r="139" spans="1:7" customFormat="1" x14ac:dyDescent="0.2">
      <c r="A139" s="126" t="s">
        <v>141</v>
      </c>
      <c r="B139" s="148">
        <v>530</v>
      </c>
      <c r="C139" s="147">
        <v>2247679</v>
      </c>
      <c r="D139" s="130"/>
    </row>
    <row r="140" spans="1:7" customFormat="1" x14ac:dyDescent="0.2">
      <c r="A140" s="126" t="s">
        <v>142</v>
      </c>
      <c r="B140" s="148">
        <v>3344</v>
      </c>
      <c r="C140" s="147">
        <v>6299126</v>
      </c>
      <c r="D140" s="130"/>
    </row>
    <row r="141" spans="1:7" customFormat="1" x14ac:dyDescent="0.2">
      <c r="A141" s="126" t="s">
        <v>143</v>
      </c>
      <c r="B141" s="148">
        <v>440</v>
      </c>
      <c r="C141" s="147">
        <v>476764</v>
      </c>
      <c r="D141" s="130"/>
    </row>
    <row r="142" spans="1:7" customFormat="1" x14ac:dyDescent="0.2">
      <c r="A142" s="126" t="s">
        <v>144</v>
      </c>
      <c r="B142" s="146">
        <v>16</v>
      </c>
      <c r="C142" s="147">
        <v>31488</v>
      </c>
      <c r="D142" s="130"/>
    </row>
    <row r="143" spans="1:7" customFormat="1" x14ac:dyDescent="0.2">
      <c r="A143" s="149" t="s">
        <v>145</v>
      </c>
      <c r="B143" s="146">
        <v>7</v>
      </c>
      <c r="C143" s="147">
        <v>4823</v>
      </c>
      <c r="D143" s="130"/>
    </row>
    <row r="144" spans="1:7" customFormat="1" x14ac:dyDescent="0.2">
      <c r="A144" s="149" t="s">
        <v>146</v>
      </c>
      <c r="B144" s="146">
        <v>66</v>
      </c>
      <c r="C144" s="147">
        <v>1804762</v>
      </c>
      <c r="D144" s="130"/>
    </row>
    <row r="145" spans="1:5" customFormat="1" x14ac:dyDescent="0.2">
      <c r="A145" s="149" t="s">
        <v>147</v>
      </c>
      <c r="B145" s="146">
        <v>111</v>
      </c>
      <c r="C145" s="147">
        <v>487095</v>
      </c>
      <c r="D145" s="130"/>
    </row>
    <row r="146" spans="1:5" customFormat="1" x14ac:dyDescent="0.2">
      <c r="A146" s="149" t="s">
        <v>148</v>
      </c>
      <c r="B146" s="146">
        <v>11</v>
      </c>
      <c r="C146" s="147">
        <v>30122</v>
      </c>
      <c r="D146" s="130"/>
    </row>
    <row r="147" spans="1:5" customFormat="1" ht="13.5" thickBot="1" x14ac:dyDescent="0.25">
      <c r="A147" s="134"/>
      <c r="B147" s="107"/>
      <c r="C147" s="108"/>
      <c r="D147" s="130"/>
    </row>
    <row r="148" spans="1:5" customFormat="1" ht="13.5" thickBot="1" x14ac:dyDescent="0.25">
      <c r="A148" s="150" t="s">
        <v>149</v>
      </c>
      <c r="B148" s="120">
        <v>30859</v>
      </c>
      <c r="C148" s="121">
        <v>39099787</v>
      </c>
      <c r="D148" s="130"/>
    </row>
    <row r="149" spans="1:5" customFormat="1" ht="13.5" thickBot="1" x14ac:dyDescent="0.25">
      <c r="C149" s="130"/>
      <c r="D149" s="130"/>
    </row>
    <row r="150" spans="1:5" customFormat="1" x14ac:dyDescent="0.2">
      <c r="A150" s="344" t="s">
        <v>87</v>
      </c>
      <c r="B150" s="351" t="s">
        <v>133</v>
      </c>
      <c r="C150" s="348" t="s">
        <v>150</v>
      </c>
      <c r="E150" s="130"/>
    </row>
    <row r="151" spans="1:5" customFormat="1" ht="13.5" thickBot="1" x14ac:dyDescent="0.25">
      <c r="A151" s="345"/>
      <c r="B151" s="352" t="s">
        <v>133</v>
      </c>
      <c r="C151" s="349" t="s">
        <v>150</v>
      </c>
    </row>
    <row r="152" spans="1:5" customFormat="1" x14ac:dyDescent="0.2">
      <c r="A152" s="4" t="s">
        <v>14</v>
      </c>
      <c r="B152" s="5">
        <v>6747</v>
      </c>
      <c r="C152" s="151">
        <v>6419522</v>
      </c>
    </row>
    <row r="153" spans="1:5" customFormat="1" x14ac:dyDescent="0.2">
      <c r="A153" s="1" t="s">
        <v>8</v>
      </c>
      <c r="B153" s="7">
        <v>1391</v>
      </c>
      <c r="C153" s="152">
        <v>4327129</v>
      </c>
    </row>
    <row r="154" spans="1:5" customFormat="1" x14ac:dyDescent="0.2">
      <c r="A154" s="1" t="s">
        <v>15</v>
      </c>
      <c r="B154" s="7">
        <v>26</v>
      </c>
      <c r="C154" s="152">
        <v>107262</v>
      </c>
    </row>
    <row r="155" spans="1:5" customFormat="1" x14ac:dyDescent="0.2">
      <c r="A155" s="1" t="s">
        <v>5</v>
      </c>
      <c r="B155" s="7">
        <v>122</v>
      </c>
      <c r="C155" s="152">
        <v>485528</v>
      </c>
    </row>
    <row r="156" spans="1:5" customFormat="1" x14ac:dyDescent="0.2">
      <c r="A156" s="1" t="s">
        <v>11</v>
      </c>
      <c r="B156" s="7">
        <v>5785</v>
      </c>
      <c r="C156" s="152">
        <v>7276948</v>
      </c>
    </row>
    <row r="157" spans="1:5" customFormat="1" x14ac:dyDescent="0.2">
      <c r="A157" s="1" t="s">
        <v>10</v>
      </c>
      <c r="B157" s="7">
        <v>5691</v>
      </c>
      <c r="C157" s="152">
        <v>8526220</v>
      </c>
    </row>
    <row r="158" spans="1:5" customFormat="1" x14ac:dyDescent="0.2">
      <c r="A158" s="1" t="s">
        <v>9</v>
      </c>
      <c r="B158" s="7">
        <v>1607</v>
      </c>
      <c r="C158" s="152">
        <v>2949101</v>
      </c>
    </row>
    <row r="159" spans="1:5" customFormat="1" x14ac:dyDescent="0.2">
      <c r="A159" s="1" t="s">
        <v>17</v>
      </c>
      <c r="B159" s="7">
        <v>782</v>
      </c>
      <c r="C159" s="152">
        <v>568403</v>
      </c>
    </row>
    <row r="160" spans="1:5" customFormat="1" x14ac:dyDescent="0.2">
      <c r="A160" s="1" t="s">
        <v>18</v>
      </c>
      <c r="B160" s="7"/>
      <c r="C160" s="152"/>
    </row>
    <row r="161" spans="1:3" customFormat="1" x14ac:dyDescent="0.2">
      <c r="A161" s="1" t="s">
        <v>12</v>
      </c>
      <c r="B161" s="7">
        <v>981</v>
      </c>
      <c r="C161" s="152">
        <v>1862000</v>
      </c>
    </row>
    <row r="162" spans="1:3" customFormat="1" x14ac:dyDescent="0.2">
      <c r="A162" s="1" t="s">
        <v>13</v>
      </c>
      <c r="B162" s="7">
        <v>4042</v>
      </c>
      <c r="C162" s="152">
        <v>3652007.57</v>
      </c>
    </row>
    <row r="163" spans="1:3" customFormat="1" x14ac:dyDescent="0.2">
      <c r="A163" s="1" t="s">
        <v>4</v>
      </c>
      <c r="B163" s="7"/>
      <c r="C163" s="152"/>
    </row>
    <row r="164" spans="1:3" customFormat="1" x14ac:dyDescent="0.2">
      <c r="A164" s="1" t="s">
        <v>19</v>
      </c>
      <c r="B164" s="7">
        <v>1857</v>
      </c>
      <c r="C164" s="152">
        <v>358691</v>
      </c>
    </row>
    <row r="165" spans="1:3" customFormat="1" x14ac:dyDescent="0.2">
      <c r="A165" s="1" t="s">
        <v>7</v>
      </c>
      <c r="B165" s="7">
        <v>196</v>
      </c>
      <c r="C165" s="152">
        <v>488028</v>
      </c>
    </row>
    <row r="166" spans="1:3" customFormat="1" x14ac:dyDescent="0.2">
      <c r="A166" s="1" t="s">
        <v>6</v>
      </c>
      <c r="B166" s="7">
        <v>180</v>
      </c>
      <c r="C166" s="152">
        <v>364668</v>
      </c>
    </row>
    <row r="167" spans="1:3" customFormat="1" x14ac:dyDescent="0.2">
      <c r="A167" s="1" t="s">
        <v>20</v>
      </c>
      <c r="B167" s="7">
        <v>99</v>
      </c>
      <c r="C167" s="152">
        <v>966967</v>
      </c>
    </row>
    <row r="168" spans="1:3" customFormat="1" x14ac:dyDescent="0.2">
      <c r="A168" s="1" t="s">
        <v>21</v>
      </c>
      <c r="B168" s="7">
        <v>1353</v>
      </c>
      <c r="C168" s="152">
        <v>747313</v>
      </c>
    </row>
    <row r="169" spans="1:3" customFormat="1" ht="13.5" thickBot="1" x14ac:dyDescent="0.25">
      <c r="A169" s="10"/>
      <c r="B169" s="11"/>
      <c r="C169" s="12"/>
    </row>
    <row r="170" spans="1:3" customFormat="1" ht="13.5" thickBot="1" x14ac:dyDescent="0.25">
      <c r="A170" s="13" t="s">
        <v>3</v>
      </c>
      <c r="B170" s="14">
        <v>30859</v>
      </c>
      <c r="C170" s="16">
        <v>39099787</v>
      </c>
    </row>
  </sheetData>
  <mergeCells count="26">
    <mergeCell ref="A150:A151"/>
    <mergeCell ref="B150:B151"/>
    <mergeCell ref="C150:C151"/>
    <mergeCell ref="A134:D134"/>
    <mergeCell ref="D37:D38"/>
    <mergeCell ref="A98:D98"/>
    <mergeCell ref="A115:C115"/>
    <mergeCell ref="A133:D133"/>
    <mergeCell ref="A75:A76"/>
    <mergeCell ref="B75:B76"/>
    <mergeCell ref="C75:C76"/>
    <mergeCell ref="D75:D76"/>
    <mergeCell ref="A100:A101"/>
    <mergeCell ref="D100:D101"/>
    <mergeCell ref="A35:F35"/>
    <mergeCell ref="E37:E38"/>
    <mergeCell ref="F37:F38"/>
    <mergeCell ref="A34:F34"/>
    <mergeCell ref="A2:E2"/>
    <mergeCell ref="A4:A5"/>
    <mergeCell ref="B4:C4"/>
    <mergeCell ref="A12:A13"/>
    <mergeCell ref="B12:B13"/>
    <mergeCell ref="A37:A38"/>
    <mergeCell ref="B37:B38"/>
    <mergeCell ref="C37:C38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3" manualBreakCount="3">
    <brk id="32" max="5" man="1"/>
    <brk id="96" max="5" man="1"/>
    <brk id="1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72"/>
  <sheetViews>
    <sheetView view="pageBreakPreview" zoomScale="60" zoomScaleNormal="75" workbookViewId="0">
      <selection activeCell="B172" sqref="B172"/>
    </sheetView>
  </sheetViews>
  <sheetFormatPr baseColWidth="10" defaultRowHeight="12.75" x14ac:dyDescent="0.2"/>
  <cols>
    <col min="1" max="1" width="25" style="28" customWidth="1"/>
    <col min="2" max="2" width="20.28515625" style="28" customWidth="1"/>
    <col min="3" max="5" width="19.5703125" style="28" customWidth="1"/>
    <col min="6" max="7" width="11.42578125" style="28"/>
    <col min="8" max="8" width="12.5703125" style="28" customWidth="1"/>
    <col min="9" max="16384" width="11.42578125" style="28"/>
  </cols>
  <sheetData>
    <row r="2" spans="1:13" x14ac:dyDescent="0.2">
      <c r="A2" s="227" t="s">
        <v>246</v>
      </c>
    </row>
    <row r="4" spans="1:13" ht="15" x14ac:dyDescent="0.25">
      <c r="A4" s="353" t="s">
        <v>152</v>
      </c>
      <c r="B4" s="354"/>
      <c r="C4" s="354"/>
      <c r="D4" s="354"/>
      <c r="E4" s="354"/>
      <c r="F4" s="85"/>
      <c r="G4" s="86"/>
      <c r="H4" s="85"/>
      <c r="I4" s="85"/>
      <c r="J4" s="85"/>
      <c r="K4" s="85"/>
    </row>
    <row r="5" spans="1:13" ht="13.5" thickBot="1" x14ac:dyDescent="0.25">
      <c r="A5" s="204"/>
      <c r="B5" s="204"/>
      <c r="C5" s="204"/>
      <c r="D5" s="204"/>
      <c r="E5" s="204"/>
    </row>
    <row r="6" spans="1:13" s="3" customFormat="1" ht="15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2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2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898036</v>
      </c>
      <c r="C9" s="202">
        <v>646715</v>
      </c>
      <c r="D9" s="206"/>
      <c r="E9" s="207"/>
      <c r="F9" s="9"/>
      <c r="G9" s="9"/>
      <c r="H9" s="9"/>
      <c r="I9" s="9"/>
      <c r="J9" s="9"/>
      <c r="K9" s="9"/>
      <c r="L9" s="9"/>
      <c r="M9" s="9"/>
    </row>
    <row r="10" spans="1:13" s="3" customFormat="1" ht="15.6" customHeight="1" x14ac:dyDescent="0.2">
      <c r="A10" s="38" t="s">
        <v>36</v>
      </c>
      <c r="B10" s="89">
        <v>20117869.350000001</v>
      </c>
      <c r="C10" s="225"/>
      <c r="D10" s="28"/>
      <c r="E10" s="28"/>
    </row>
    <row r="11" spans="1:13" ht="13.5" thickBot="1" x14ac:dyDescent="0.25">
      <c r="A11" s="26"/>
      <c r="B11" s="90"/>
      <c r="C11" s="226"/>
    </row>
    <row r="12" spans="1:13" ht="13.5" thickBot="1" x14ac:dyDescent="0.25"/>
    <row r="13" spans="1:13" ht="12.75" customHeight="1" x14ac:dyDescent="0.2">
      <c r="A13" s="344" t="s">
        <v>87</v>
      </c>
      <c r="B13" s="348" t="s">
        <v>153</v>
      </c>
    </row>
    <row r="14" spans="1:13" ht="13.5" thickBot="1" x14ac:dyDescent="0.25">
      <c r="A14" s="345" t="s">
        <v>14</v>
      </c>
      <c r="B14" s="349">
        <v>289059</v>
      </c>
    </row>
    <row r="15" spans="1:13" x14ac:dyDescent="0.2">
      <c r="A15" s="24" t="s">
        <v>14</v>
      </c>
      <c r="B15" s="210"/>
    </row>
    <row r="16" spans="1:13" x14ac:dyDescent="0.2">
      <c r="A16" s="1" t="s">
        <v>8</v>
      </c>
      <c r="B16" s="199">
        <v>46412</v>
      </c>
    </row>
    <row r="17" spans="1:2" x14ac:dyDescent="0.2">
      <c r="A17" s="1" t="s">
        <v>15</v>
      </c>
      <c r="B17" s="199">
        <v>27583</v>
      </c>
    </row>
    <row r="18" spans="1:2" x14ac:dyDescent="0.2">
      <c r="A18" s="1" t="s">
        <v>5</v>
      </c>
      <c r="B18" s="199">
        <v>6863</v>
      </c>
    </row>
    <row r="19" spans="1:2" x14ac:dyDescent="0.2">
      <c r="A19" s="1" t="s">
        <v>11</v>
      </c>
      <c r="B19" s="199">
        <v>149455</v>
      </c>
    </row>
    <row r="20" spans="1:2" x14ac:dyDescent="0.2">
      <c r="A20" s="1" t="s">
        <v>10</v>
      </c>
      <c r="B20" s="199">
        <v>35397</v>
      </c>
    </row>
    <row r="21" spans="1:2" x14ac:dyDescent="0.2">
      <c r="A21" s="1" t="s">
        <v>9</v>
      </c>
      <c r="B21" s="199">
        <v>80094</v>
      </c>
    </row>
    <row r="22" spans="1:2" x14ac:dyDescent="0.2">
      <c r="A22" s="1" t="s">
        <v>17</v>
      </c>
      <c r="B22" s="199">
        <v>26631</v>
      </c>
    </row>
    <row r="23" spans="1:2" x14ac:dyDescent="0.2">
      <c r="A23" s="1" t="s">
        <v>18</v>
      </c>
      <c r="B23" s="199">
        <v>25556</v>
      </c>
    </row>
    <row r="24" spans="1:2" x14ac:dyDescent="0.2">
      <c r="A24" s="1" t="s">
        <v>12</v>
      </c>
      <c r="B24" s="199"/>
    </row>
    <row r="25" spans="1:2" x14ac:dyDescent="0.2">
      <c r="A25" s="1" t="s">
        <v>13</v>
      </c>
      <c r="B25" s="199">
        <v>115764</v>
      </c>
    </row>
    <row r="26" spans="1:2" x14ac:dyDescent="0.2">
      <c r="A26" s="1" t="s">
        <v>4</v>
      </c>
      <c r="B26" s="199">
        <v>28011</v>
      </c>
    </row>
    <row r="27" spans="1:2" x14ac:dyDescent="0.2">
      <c r="A27" s="1" t="s">
        <v>19</v>
      </c>
      <c r="B27" s="199">
        <v>17570</v>
      </c>
    </row>
    <row r="28" spans="1:2" x14ac:dyDescent="0.2">
      <c r="A28" s="1" t="s">
        <v>7</v>
      </c>
      <c r="B28" s="199">
        <v>10889</v>
      </c>
    </row>
    <row r="29" spans="1:2" x14ac:dyDescent="0.2">
      <c r="A29" s="1" t="s">
        <v>6</v>
      </c>
      <c r="B29" s="199">
        <v>19787</v>
      </c>
    </row>
    <row r="30" spans="1:2" x14ac:dyDescent="0.2">
      <c r="A30" s="1" t="s">
        <v>20</v>
      </c>
      <c r="B30" s="199">
        <v>8502</v>
      </c>
    </row>
    <row r="31" spans="1:2" ht="13.5" thickBot="1" x14ac:dyDescent="0.25">
      <c r="A31" s="1" t="s">
        <v>21</v>
      </c>
      <c r="B31" s="199">
        <v>10463</v>
      </c>
    </row>
    <row r="32" spans="1:2" ht="13.5" thickBot="1" x14ac:dyDescent="0.25">
      <c r="A32" s="13" t="s">
        <v>3</v>
      </c>
      <c r="B32" s="16">
        <v>898036</v>
      </c>
    </row>
    <row r="35" spans="1:11" s="46" customFormat="1" ht="15" customHeight="1" x14ac:dyDescent="0.2">
      <c r="A35" s="350" t="s">
        <v>159</v>
      </c>
      <c r="B35" s="350"/>
      <c r="C35" s="350"/>
      <c r="D35" s="350"/>
      <c r="E35" s="350"/>
      <c r="F35" s="350"/>
      <c r="G35" s="213"/>
      <c r="H35" s="213"/>
      <c r="I35" s="213"/>
      <c r="J35" s="213"/>
      <c r="K35" s="212"/>
    </row>
    <row r="36" spans="1:11" s="46" customFormat="1" ht="13.5" thickBot="1" x14ac:dyDescent="0.25">
      <c r="A36" s="92"/>
      <c r="B36" s="92"/>
      <c r="C36" s="92"/>
      <c r="D36" s="92"/>
      <c r="E36" s="92"/>
      <c r="F36" s="92"/>
    </row>
    <row r="37" spans="1:11" s="3" customFormat="1" ht="15" customHeight="1" x14ac:dyDescent="0.2">
      <c r="A37" s="344" t="s">
        <v>22</v>
      </c>
      <c r="B37" s="351" t="s">
        <v>90</v>
      </c>
      <c r="C37" s="351" t="s">
        <v>244</v>
      </c>
      <c r="D37" s="351" t="s">
        <v>245</v>
      </c>
      <c r="E37" s="351" t="s">
        <v>91</v>
      </c>
      <c r="F37" s="348" t="s">
        <v>92</v>
      </c>
      <c r="G37" s="2"/>
      <c r="H37" s="9"/>
      <c r="I37" s="9"/>
      <c r="J37" s="9"/>
    </row>
    <row r="38" spans="1:11" s="3" customFormat="1" ht="25.9" customHeight="1" thickBot="1" x14ac:dyDescent="0.25">
      <c r="A38" s="345"/>
      <c r="B38" s="352"/>
      <c r="C38" s="352"/>
      <c r="D38" s="352"/>
      <c r="E38" s="352"/>
      <c r="F38" s="349"/>
      <c r="G38" s="2"/>
      <c r="H38" s="9"/>
      <c r="I38" s="9"/>
      <c r="J38" s="9"/>
    </row>
    <row r="39" spans="1:11" s="3" customFormat="1" ht="13.15" customHeight="1" x14ac:dyDescent="0.2">
      <c r="A39" s="93" t="s">
        <v>93</v>
      </c>
      <c r="B39" s="94"/>
      <c r="C39" s="94"/>
      <c r="D39" s="94"/>
      <c r="E39" s="94"/>
      <c r="F39" s="95"/>
      <c r="G39" s="9"/>
      <c r="H39" s="9"/>
      <c r="I39" s="9"/>
      <c r="J39" s="9"/>
    </row>
    <row r="40" spans="1:11" s="3" customFormat="1" x14ac:dyDescent="0.2">
      <c r="A40" s="1" t="s">
        <v>124</v>
      </c>
      <c r="B40" s="96">
        <v>102350</v>
      </c>
      <c r="C40" s="96">
        <v>5760410.0599999996</v>
      </c>
      <c r="D40" s="96">
        <v>56.28</v>
      </c>
      <c r="E40" s="96">
        <v>15679814.85</v>
      </c>
      <c r="F40" s="153">
        <v>153.19999999999999</v>
      </c>
      <c r="G40" s="9"/>
      <c r="H40" s="9"/>
      <c r="I40" s="9"/>
      <c r="J40" s="9"/>
      <c r="K40" s="9"/>
    </row>
    <row r="41" spans="1:11" s="3" customFormat="1" x14ac:dyDescent="0.2">
      <c r="A41" s="1" t="s">
        <v>95</v>
      </c>
      <c r="B41" s="96">
        <v>16645</v>
      </c>
      <c r="C41" s="96">
        <v>395369.96</v>
      </c>
      <c r="D41" s="96">
        <v>23.75</v>
      </c>
      <c r="E41" s="96">
        <v>1483986.47</v>
      </c>
      <c r="F41" s="153">
        <v>89.16</v>
      </c>
      <c r="G41" s="9"/>
      <c r="H41" s="9"/>
      <c r="I41" s="9"/>
      <c r="J41" s="9"/>
      <c r="K41" s="9"/>
    </row>
    <row r="42" spans="1:11" s="3" customFormat="1" x14ac:dyDescent="0.2">
      <c r="A42" s="1" t="s">
        <v>96</v>
      </c>
      <c r="B42" s="96">
        <v>1944</v>
      </c>
      <c r="C42" s="96">
        <v>92838</v>
      </c>
      <c r="D42" s="96">
        <v>47.76</v>
      </c>
      <c r="E42" s="96">
        <v>125950</v>
      </c>
      <c r="F42" s="153">
        <v>64.790000000000006</v>
      </c>
      <c r="G42" s="9"/>
      <c r="H42" s="9"/>
      <c r="I42" s="9"/>
      <c r="J42" s="9"/>
      <c r="K42" s="9"/>
    </row>
    <row r="43" spans="1:11" s="3" customFormat="1" x14ac:dyDescent="0.2">
      <c r="A43" s="1" t="s">
        <v>97</v>
      </c>
      <c r="B43" s="96">
        <v>8772</v>
      </c>
      <c r="C43" s="96">
        <v>292027.45</v>
      </c>
      <c r="D43" s="96">
        <v>33.29</v>
      </c>
      <c r="E43" s="96">
        <v>997609.96</v>
      </c>
      <c r="F43" s="153">
        <v>113.73</v>
      </c>
      <c r="G43" s="9"/>
      <c r="H43" s="9"/>
      <c r="I43" s="9"/>
      <c r="J43" s="9"/>
      <c r="K43" s="9"/>
    </row>
    <row r="44" spans="1:11" s="3" customFormat="1" x14ac:dyDescent="0.2">
      <c r="A44" s="1" t="s">
        <v>98</v>
      </c>
      <c r="B44" s="96">
        <v>976</v>
      </c>
      <c r="C44" s="96">
        <v>21297</v>
      </c>
      <c r="D44" s="96">
        <v>21.82</v>
      </c>
      <c r="E44" s="96"/>
      <c r="F44" s="153"/>
      <c r="G44" s="9"/>
      <c r="H44" s="9"/>
      <c r="I44" s="9"/>
      <c r="J44" s="9"/>
      <c r="K44" s="9"/>
    </row>
    <row r="45" spans="1:11" s="3" customFormat="1" x14ac:dyDescent="0.2">
      <c r="A45" s="1" t="s">
        <v>99</v>
      </c>
      <c r="B45" s="96">
        <v>388</v>
      </c>
      <c r="C45" s="96">
        <v>16453.05</v>
      </c>
      <c r="D45" s="96">
        <v>42.4</v>
      </c>
      <c r="E45" s="96">
        <v>122129.42</v>
      </c>
      <c r="F45" s="153">
        <v>314.77</v>
      </c>
      <c r="G45" s="9"/>
      <c r="H45" s="9"/>
      <c r="I45" s="9"/>
      <c r="J45" s="9"/>
      <c r="K45" s="9"/>
    </row>
    <row r="46" spans="1:11" s="3" customFormat="1" x14ac:dyDescent="0.2">
      <c r="A46" s="1" t="s">
        <v>100</v>
      </c>
      <c r="B46" s="96">
        <v>6278</v>
      </c>
      <c r="C46" s="96">
        <v>187855</v>
      </c>
      <c r="D46" s="96">
        <v>29.92</v>
      </c>
      <c r="E46" s="96">
        <v>446212.5</v>
      </c>
      <c r="F46" s="153">
        <v>71.08</v>
      </c>
      <c r="G46" s="9"/>
      <c r="H46" s="9"/>
      <c r="I46" s="9"/>
      <c r="J46" s="9"/>
      <c r="K46" s="9"/>
    </row>
    <row r="47" spans="1:11" s="3" customFormat="1" x14ac:dyDescent="0.2">
      <c r="A47" s="1" t="s">
        <v>127</v>
      </c>
      <c r="B47" s="96">
        <v>160422</v>
      </c>
      <c r="C47" s="96">
        <v>7183764.6900000004</v>
      </c>
      <c r="D47" s="96">
        <v>44.78</v>
      </c>
      <c r="E47" s="96">
        <v>10254910.050000001</v>
      </c>
      <c r="F47" s="153">
        <v>63.92</v>
      </c>
      <c r="G47" s="9"/>
      <c r="H47" s="9"/>
      <c r="I47" s="9"/>
      <c r="J47" s="9"/>
      <c r="K47" s="9"/>
    </row>
    <row r="48" spans="1:11" s="3" customFormat="1" x14ac:dyDescent="0.2">
      <c r="A48" s="1" t="s">
        <v>102</v>
      </c>
      <c r="B48" s="96">
        <v>70</v>
      </c>
      <c r="C48" s="96"/>
      <c r="D48" s="96"/>
      <c r="E48" s="96"/>
      <c r="F48" s="153"/>
      <c r="G48" s="9"/>
      <c r="H48" s="9"/>
      <c r="I48" s="9"/>
      <c r="J48" s="9"/>
      <c r="K48" s="9"/>
    </row>
    <row r="49" spans="1:11" s="3" customFormat="1" ht="13.5" thickBot="1" x14ac:dyDescent="0.25">
      <c r="A49" s="100" t="s">
        <v>103</v>
      </c>
      <c r="B49" s="101">
        <v>4260</v>
      </c>
      <c r="C49" s="101"/>
      <c r="D49" s="96"/>
      <c r="E49" s="101"/>
      <c r="F49" s="154"/>
      <c r="G49" s="9"/>
      <c r="H49" s="9"/>
      <c r="I49" s="9"/>
      <c r="J49" s="9"/>
      <c r="K49" s="9"/>
    </row>
    <row r="50" spans="1:11" s="3" customFormat="1" ht="13.5" thickBot="1" x14ac:dyDescent="0.25">
      <c r="A50" s="104" t="s">
        <v>84</v>
      </c>
      <c r="B50" s="105">
        <v>302105</v>
      </c>
      <c r="C50" s="105">
        <v>13950015.210000001</v>
      </c>
      <c r="D50" s="105">
        <v>46.18</v>
      </c>
      <c r="E50" s="105">
        <v>29110613.239999998</v>
      </c>
      <c r="F50" s="106">
        <v>96.36</v>
      </c>
      <c r="G50" s="9"/>
      <c r="H50" s="9"/>
      <c r="I50" s="9"/>
      <c r="J50" s="9"/>
      <c r="K50" s="9"/>
    </row>
    <row r="51" spans="1:11" s="3" customFormat="1" ht="13.5" thickBot="1" x14ac:dyDescent="0.25">
      <c r="A51" s="10"/>
      <c r="B51" s="107"/>
      <c r="C51" s="107"/>
      <c r="D51" s="107"/>
      <c r="E51" s="107"/>
      <c r="F51" s="108"/>
      <c r="G51" s="9"/>
      <c r="H51" s="9"/>
      <c r="I51" s="9"/>
      <c r="J51" s="9"/>
      <c r="K51" s="9"/>
    </row>
    <row r="52" spans="1:11" s="3" customFormat="1" x14ac:dyDescent="0.2">
      <c r="A52" s="109" t="s">
        <v>104</v>
      </c>
      <c r="B52" s="110"/>
      <c r="C52" s="110"/>
      <c r="D52" s="110"/>
      <c r="E52" s="110"/>
      <c r="F52" s="111"/>
      <c r="G52" s="9"/>
      <c r="H52" s="9"/>
      <c r="I52" s="9"/>
      <c r="J52" s="9"/>
      <c r="K52" s="9"/>
    </row>
    <row r="53" spans="1:11" s="3" customFormat="1" x14ac:dyDescent="0.2">
      <c r="A53" s="1" t="s">
        <v>128</v>
      </c>
      <c r="B53" s="96">
        <v>1006830</v>
      </c>
      <c r="C53" s="96">
        <v>2048494.52</v>
      </c>
      <c r="D53" s="96">
        <v>2.0299999999999998</v>
      </c>
      <c r="E53" s="96">
        <v>8418824.9600000009</v>
      </c>
      <c r="F53" s="153">
        <v>8.36</v>
      </c>
      <c r="G53" s="9"/>
      <c r="H53" s="9"/>
      <c r="I53" s="9"/>
      <c r="J53" s="9"/>
      <c r="K53" s="9"/>
    </row>
    <row r="54" spans="1:11" s="3" customFormat="1" x14ac:dyDescent="0.2">
      <c r="A54" s="1" t="s">
        <v>126</v>
      </c>
      <c r="B54" s="96">
        <v>4006666</v>
      </c>
      <c r="C54" s="96">
        <v>4266348.43</v>
      </c>
      <c r="D54" s="96">
        <v>1.06</v>
      </c>
      <c r="E54" s="96">
        <v>17251932.280000001</v>
      </c>
      <c r="F54" s="153">
        <v>4.3099999999999996</v>
      </c>
      <c r="G54" s="9"/>
      <c r="H54" s="9"/>
      <c r="I54" s="9"/>
      <c r="J54" s="9"/>
      <c r="K54" s="9"/>
    </row>
    <row r="55" spans="1:11" s="3" customFormat="1" ht="13.5" thickBot="1" x14ac:dyDescent="0.25">
      <c r="A55" s="1" t="s">
        <v>107</v>
      </c>
      <c r="B55" s="96">
        <v>201431</v>
      </c>
      <c r="C55" s="96">
        <v>1127314.0900000001</v>
      </c>
      <c r="D55" s="96">
        <v>5.6</v>
      </c>
      <c r="E55" s="96"/>
      <c r="F55" s="153"/>
      <c r="G55" s="9"/>
      <c r="H55" s="9"/>
      <c r="I55" s="9"/>
      <c r="J55" s="9"/>
      <c r="K55" s="9"/>
    </row>
    <row r="56" spans="1:11" s="3" customFormat="1" ht="13.5" thickBot="1" x14ac:dyDescent="0.25">
      <c r="A56" s="104" t="s">
        <v>155</v>
      </c>
      <c r="B56" s="105">
        <v>5214927</v>
      </c>
      <c r="C56" s="105">
        <v>7442157.0499999998</v>
      </c>
      <c r="D56" s="105">
        <v>1.43</v>
      </c>
      <c r="E56" s="105">
        <v>25670757.239999998</v>
      </c>
      <c r="F56" s="106">
        <v>4.92</v>
      </c>
      <c r="G56" s="9"/>
      <c r="H56" s="9"/>
      <c r="I56" s="9"/>
      <c r="J56" s="9"/>
      <c r="K56" s="9"/>
    </row>
    <row r="57" spans="1:11" s="3" customFormat="1" ht="13.5" thickBot="1" x14ac:dyDescent="0.25">
      <c r="A57" s="115"/>
      <c r="B57" s="107"/>
      <c r="C57" s="107"/>
      <c r="D57" s="107"/>
      <c r="E57" s="107"/>
      <c r="F57" s="108"/>
      <c r="G57" s="9"/>
      <c r="H57" s="9"/>
      <c r="I57" s="9"/>
      <c r="J57" s="9"/>
      <c r="K57" s="9"/>
    </row>
    <row r="58" spans="1:11" s="3" customFormat="1" x14ac:dyDescent="0.2">
      <c r="A58" s="109" t="s">
        <v>109</v>
      </c>
      <c r="B58" s="110"/>
      <c r="C58" s="110"/>
      <c r="D58" s="110"/>
      <c r="E58" s="110"/>
      <c r="F58" s="111"/>
      <c r="G58" s="9"/>
      <c r="H58" s="9"/>
      <c r="I58" s="9"/>
      <c r="J58" s="9"/>
      <c r="K58" s="9"/>
    </row>
    <row r="59" spans="1:11" s="3" customFormat="1" x14ac:dyDescent="0.2">
      <c r="A59" s="1" t="s">
        <v>130</v>
      </c>
      <c r="B59" s="96">
        <v>3637370</v>
      </c>
      <c r="C59" s="96">
        <v>1469223.84</v>
      </c>
      <c r="D59" s="116">
        <v>0.5</v>
      </c>
      <c r="E59" s="96">
        <v>15296404.73</v>
      </c>
      <c r="F59" s="117">
        <v>8</v>
      </c>
      <c r="G59" s="9"/>
      <c r="H59" s="9"/>
      <c r="I59" s="9"/>
      <c r="J59" s="9"/>
      <c r="K59" s="9"/>
    </row>
    <row r="60" spans="1:11" s="3" customFormat="1" x14ac:dyDescent="0.2">
      <c r="A60" s="1" t="s">
        <v>125</v>
      </c>
      <c r="B60" s="96">
        <v>1047701</v>
      </c>
      <c r="C60" s="96">
        <v>229873.4</v>
      </c>
      <c r="D60" s="116">
        <v>0.2</v>
      </c>
      <c r="E60" s="96">
        <v>1411886.07</v>
      </c>
      <c r="F60" s="117">
        <v>8</v>
      </c>
      <c r="G60" s="9"/>
      <c r="H60" s="9"/>
      <c r="I60" s="9"/>
      <c r="J60" s="9"/>
      <c r="K60" s="9"/>
    </row>
    <row r="61" spans="1:11" s="3" customFormat="1" x14ac:dyDescent="0.2">
      <c r="A61" s="1" t="s">
        <v>112</v>
      </c>
      <c r="B61" s="96">
        <v>1436950</v>
      </c>
      <c r="C61" s="96">
        <v>734537.72</v>
      </c>
      <c r="D61" s="116">
        <v>0.3</v>
      </c>
      <c r="E61" s="96">
        <v>2321371.21</v>
      </c>
      <c r="F61" s="117">
        <v>2.25</v>
      </c>
      <c r="G61" s="9"/>
      <c r="H61" s="9"/>
      <c r="I61" s="9"/>
      <c r="J61" s="9"/>
      <c r="K61" s="9"/>
    </row>
    <row r="62" spans="1:11" s="3" customFormat="1" x14ac:dyDescent="0.2">
      <c r="A62" s="1" t="s">
        <v>156</v>
      </c>
      <c r="B62" s="96">
        <v>96849</v>
      </c>
      <c r="C62" s="96">
        <v>109064.17</v>
      </c>
      <c r="D62" s="116">
        <v>0.12</v>
      </c>
      <c r="E62" s="96">
        <v>204819.06</v>
      </c>
      <c r="F62" s="117">
        <v>1.5</v>
      </c>
      <c r="G62" s="9"/>
      <c r="H62" s="9"/>
      <c r="I62" s="9"/>
      <c r="J62" s="9"/>
      <c r="K62" s="9"/>
    </row>
    <row r="63" spans="1:11" s="3" customFormat="1" x14ac:dyDescent="0.2">
      <c r="A63" s="1" t="s">
        <v>157</v>
      </c>
      <c r="B63" s="96">
        <v>44759</v>
      </c>
      <c r="C63" s="96">
        <v>18303.3</v>
      </c>
      <c r="D63" s="116">
        <v>1.1000000000000001</v>
      </c>
      <c r="E63" s="96">
        <v>103431.99</v>
      </c>
      <c r="F63" s="117">
        <v>0</v>
      </c>
      <c r="G63" s="9"/>
      <c r="H63" s="9"/>
      <c r="I63" s="9"/>
      <c r="J63" s="9"/>
      <c r="K63" s="9"/>
    </row>
    <row r="64" spans="1:11" s="3" customFormat="1" x14ac:dyDescent="0.2">
      <c r="A64" s="1" t="s">
        <v>114</v>
      </c>
      <c r="B64" s="96">
        <v>173275</v>
      </c>
      <c r="C64" s="96">
        <v>64243.28</v>
      </c>
      <c r="D64" s="116">
        <v>0.09</v>
      </c>
      <c r="E64" s="96">
        <v>122065.57</v>
      </c>
      <c r="F64" s="117">
        <v>0.5</v>
      </c>
      <c r="G64" s="9"/>
      <c r="H64" s="9"/>
      <c r="I64" s="9"/>
      <c r="J64" s="9"/>
      <c r="K64" s="9"/>
    </row>
    <row r="65" spans="1:11" s="3" customFormat="1" x14ac:dyDescent="0.2">
      <c r="A65" s="1" t="s">
        <v>115</v>
      </c>
      <c r="B65" s="96">
        <v>173084</v>
      </c>
      <c r="C65" s="96">
        <v>39656.14</v>
      </c>
      <c r="D65" s="116">
        <v>1.2</v>
      </c>
      <c r="E65" s="96">
        <v>221896.98</v>
      </c>
      <c r="F65" s="117">
        <v>2.25</v>
      </c>
      <c r="G65" s="9"/>
      <c r="H65" s="9"/>
      <c r="I65" s="9"/>
      <c r="J65" s="9"/>
      <c r="K65" s="9"/>
    </row>
    <row r="66" spans="1:11" s="3" customFormat="1" x14ac:dyDescent="0.2">
      <c r="A66" s="1" t="s">
        <v>116</v>
      </c>
      <c r="B66" s="96">
        <v>50102</v>
      </c>
      <c r="C66" s="96">
        <v>101545.55</v>
      </c>
      <c r="D66" s="116">
        <v>0.59</v>
      </c>
      <c r="E66" s="96">
        <v>504420.73</v>
      </c>
      <c r="F66" s="117">
        <v>1.5</v>
      </c>
      <c r="G66" s="9"/>
      <c r="H66" s="9"/>
      <c r="I66" s="9"/>
      <c r="J66" s="9"/>
      <c r="K66" s="9"/>
    </row>
    <row r="67" spans="1:11" s="3" customFormat="1" x14ac:dyDescent="0.2">
      <c r="A67" s="1" t="s">
        <v>117</v>
      </c>
      <c r="B67" s="96">
        <v>654948</v>
      </c>
      <c r="C67" s="96">
        <v>212967.73</v>
      </c>
      <c r="D67" s="116">
        <v>0.48</v>
      </c>
      <c r="E67" s="96">
        <v>1129529.42</v>
      </c>
      <c r="F67" s="117">
        <v>2.02</v>
      </c>
      <c r="G67" s="9"/>
      <c r="H67" s="9"/>
      <c r="I67" s="9"/>
      <c r="J67" s="9"/>
      <c r="K67" s="9"/>
    </row>
    <row r="68" spans="1:11" s="3" customFormat="1" x14ac:dyDescent="0.2">
      <c r="A68" s="1" t="s">
        <v>118</v>
      </c>
      <c r="B68" s="96">
        <v>2736786</v>
      </c>
      <c r="C68" s="96">
        <v>718732.77</v>
      </c>
      <c r="D68" s="116">
        <v>0.2</v>
      </c>
      <c r="E68" s="96">
        <v>2681280.14</v>
      </c>
      <c r="F68" s="117">
        <v>1</v>
      </c>
      <c r="G68" s="9"/>
      <c r="H68" s="9"/>
      <c r="I68" s="9"/>
      <c r="J68" s="9"/>
      <c r="K68" s="9"/>
    </row>
    <row r="69" spans="1:11" s="3" customFormat="1" ht="13.5" thickBot="1" x14ac:dyDescent="0.25">
      <c r="A69" s="1" t="s">
        <v>158</v>
      </c>
      <c r="B69" s="96">
        <v>504293</v>
      </c>
      <c r="C69" s="96">
        <v>87704.03</v>
      </c>
      <c r="D69" s="116">
        <v>0.1</v>
      </c>
      <c r="E69" s="96">
        <v>548618.81000000006</v>
      </c>
      <c r="F69" s="117">
        <v>0.27</v>
      </c>
      <c r="G69" s="9"/>
      <c r="H69" s="9"/>
      <c r="I69" s="9"/>
      <c r="J69" s="9"/>
      <c r="K69" s="9"/>
    </row>
    <row r="70" spans="1:11" s="3" customFormat="1" ht="13.5" thickBot="1" x14ac:dyDescent="0.25">
      <c r="A70" s="104" t="s">
        <v>86</v>
      </c>
      <c r="B70" s="105">
        <v>10556117</v>
      </c>
      <c r="C70" s="105">
        <v>3785851.92</v>
      </c>
      <c r="D70" s="118">
        <v>0.36</v>
      </c>
      <c r="E70" s="105">
        <v>24545724.710000001</v>
      </c>
      <c r="F70" s="119">
        <v>2.33</v>
      </c>
      <c r="G70" s="9"/>
      <c r="H70" s="9"/>
      <c r="I70" s="9"/>
      <c r="J70" s="9"/>
      <c r="K70" s="9"/>
    </row>
    <row r="71" spans="1:11" s="3" customFormat="1" ht="13.5" thickBot="1" x14ac:dyDescent="0.25">
      <c r="A71" s="10"/>
      <c r="B71" s="107"/>
      <c r="C71" s="107"/>
      <c r="D71" s="107"/>
      <c r="E71" s="107"/>
      <c r="F71" s="108"/>
      <c r="G71" s="9"/>
      <c r="H71" s="9"/>
      <c r="I71" s="9"/>
      <c r="J71" s="9"/>
      <c r="K71" s="9"/>
    </row>
    <row r="72" spans="1:11" s="3" customFormat="1" ht="13.5" thickBot="1" x14ac:dyDescent="0.25">
      <c r="A72" s="13" t="s">
        <v>2</v>
      </c>
      <c r="B72" s="120">
        <v>16073149</v>
      </c>
      <c r="C72" s="120">
        <v>25178024.18</v>
      </c>
      <c r="D72" s="120"/>
      <c r="E72" s="120">
        <v>79327095.189999998</v>
      </c>
      <c r="F72" s="121"/>
      <c r="G72" s="2"/>
      <c r="H72" s="9"/>
      <c r="I72" s="9"/>
      <c r="J72" s="9"/>
      <c r="K72" s="9"/>
    </row>
    <row r="73" spans="1:11" x14ac:dyDescent="0.2">
      <c r="H73" s="3"/>
      <c r="I73" s="3"/>
      <c r="J73" s="3"/>
      <c r="K73" s="3"/>
    </row>
    <row r="74" spans="1:11" ht="13.5" thickBot="1" x14ac:dyDescent="0.25">
      <c r="H74" s="3"/>
      <c r="I74" s="3"/>
      <c r="J74" s="3"/>
      <c r="K74" s="3"/>
    </row>
    <row r="75" spans="1:11" s="3" customFormat="1" ht="15" customHeight="1" x14ac:dyDescent="0.2">
      <c r="A75" s="344" t="s">
        <v>87</v>
      </c>
      <c r="B75" s="351" t="s">
        <v>93</v>
      </c>
      <c r="C75" s="361" t="s">
        <v>104</v>
      </c>
      <c r="D75" s="348" t="s">
        <v>109</v>
      </c>
      <c r="H75" s="9"/>
      <c r="I75" s="2"/>
      <c r="J75" s="9"/>
    </row>
    <row r="76" spans="1:11" s="3" customFormat="1" ht="25.9" customHeight="1" thickBot="1" x14ac:dyDescent="0.25">
      <c r="A76" s="345" t="s">
        <v>14</v>
      </c>
      <c r="B76" s="352">
        <v>75371</v>
      </c>
      <c r="C76" s="362">
        <v>1270416</v>
      </c>
      <c r="D76" s="349">
        <v>3013161</v>
      </c>
      <c r="H76" s="28"/>
      <c r="I76" s="28"/>
      <c r="J76" s="28"/>
      <c r="K76" s="28"/>
    </row>
    <row r="77" spans="1:11" s="3" customFormat="1" ht="13.15" customHeight="1" x14ac:dyDescent="0.2">
      <c r="A77" s="1" t="s">
        <v>14</v>
      </c>
      <c r="B77" s="7"/>
      <c r="C77" s="156"/>
      <c r="D77" s="159"/>
      <c r="H77" s="28"/>
      <c r="I77" s="28"/>
      <c r="J77" s="28"/>
      <c r="K77" s="28"/>
    </row>
    <row r="78" spans="1:11" s="3" customFormat="1" x14ac:dyDescent="0.2">
      <c r="A78" s="1" t="s">
        <v>8</v>
      </c>
      <c r="B78" s="7">
        <v>31952</v>
      </c>
      <c r="C78" s="156">
        <v>268086</v>
      </c>
      <c r="D78" s="159">
        <v>940123</v>
      </c>
      <c r="H78"/>
      <c r="I78"/>
      <c r="J78"/>
      <c r="K78"/>
    </row>
    <row r="79" spans="1:11" s="3" customFormat="1" x14ac:dyDescent="0.2">
      <c r="A79" s="1" t="s">
        <v>15</v>
      </c>
      <c r="B79" s="7">
        <v>38</v>
      </c>
      <c r="C79" s="156">
        <v>143500</v>
      </c>
      <c r="D79" s="159">
        <v>7985</v>
      </c>
      <c r="H79"/>
      <c r="I79"/>
      <c r="J79"/>
      <c r="K79"/>
    </row>
    <row r="80" spans="1:11" s="3" customFormat="1" x14ac:dyDescent="0.2">
      <c r="A80" s="1" t="s">
        <v>5</v>
      </c>
      <c r="B80" s="7">
        <v>1646</v>
      </c>
      <c r="C80" s="156">
        <v>1140</v>
      </c>
      <c r="D80" s="159">
        <v>2489</v>
      </c>
      <c r="H80"/>
      <c r="I80"/>
      <c r="J80"/>
      <c r="K80"/>
    </row>
    <row r="81" spans="1:11" s="3" customFormat="1" x14ac:dyDescent="0.2">
      <c r="A81" s="1" t="s">
        <v>11</v>
      </c>
      <c r="B81" s="7">
        <v>65511</v>
      </c>
      <c r="C81" s="156">
        <v>1918211</v>
      </c>
      <c r="D81" s="159">
        <v>2883815</v>
      </c>
      <c r="H81"/>
      <c r="I81"/>
      <c r="J81"/>
      <c r="K81"/>
    </row>
    <row r="82" spans="1:11" s="3" customFormat="1" x14ac:dyDescent="0.2">
      <c r="A82" s="1" t="s">
        <v>10</v>
      </c>
      <c r="B82" s="7">
        <v>26133</v>
      </c>
      <c r="C82" s="156">
        <v>312511</v>
      </c>
      <c r="D82" s="159">
        <v>899693</v>
      </c>
      <c r="H82"/>
      <c r="I82"/>
      <c r="J82"/>
      <c r="K82"/>
    </row>
    <row r="83" spans="1:11" s="3" customFormat="1" x14ac:dyDescent="0.2">
      <c r="A83" s="1" t="s">
        <v>9</v>
      </c>
      <c r="B83" s="7">
        <v>26583</v>
      </c>
      <c r="C83" s="156">
        <v>187171</v>
      </c>
      <c r="D83" s="159">
        <v>189966</v>
      </c>
      <c r="H83"/>
      <c r="I83"/>
      <c r="J83"/>
      <c r="K83"/>
    </row>
    <row r="84" spans="1:11" s="3" customFormat="1" x14ac:dyDescent="0.2">
      <c r="A84" s="1" t="s">
        <v>17</v>
      </c>
      <c r="B84" s="7">
        <v>4641</v>
      </c>
      <c r="C84" s="156">
        <v>398227</v>
      </c>
      <c r="D84" s="159">
        <v>402741</v>
      </c>
      <c r="H84"/>
      <c r="I84"/>
      <c r="J84"/>
      <c r="K84"/>
    </row>
    <row r="85" spans="1:11" s="3" customFormat="1" x14ac:dyDescent="0.2">
      <c r="A85" s="1" t="s">
        <v>18</v>
      </c>
      <c r="B85" s="7">
        <v>7844</v>
      </c>
      <c r="C85" s="156">
        <v>134374</v>
      </c>
      <c r="D85" s="159">
        <v>137669</v>
      </c>
      <c r="H85"/>
      <c r="I85"/>
      <c r="J85"/>
      <c r="K85"/>
    </row>
    <row r="86" spans="1:11" s="3" customFormat="1" x14ac:dyDescent="0.2">
      <c r="A86" s="1" t="s">
        <v>12</v>
      </c>
      <c r="B86" s="7"/>
      <c r="C86" s="156"/>
      <c r="D86" s="159"/>
      <c r="H86"/>
      <c r="I86"/>
      <c r="J86"/>
      <c r="K86"/>
    </row>
    <row r="87" spans="1:11" s="3" customFormat="1" x14ac:dyDescent="0.2">
      <c r="A87" s="1" t="s">
        <v>13</v>
      </c>
      <c r="B87" s="7">
        <v>33797</v>
      </c>
      <c r="C87" s="156">
        <v>230625</v>
      </c>
      <c r="D87" s="159">
        <v>1055425</v>
      </c>
      <c r="H87"/>
      <c r="I87"/>
      <c r="J87"/>
      <c r="K87"/>
    </row>
    <row r="88" spans="1:11" s="3" customFormat="1" x14ac:dyDescent="0.2">
      <c r="A88" s="1" t="s">
        <v>4</v>
      </c>
      <c r="B88" s="7">
        <v>5089</v>
      </c>
      <c r="C88" s="156">
        <v>38455</v>
      </c>
      <c r="D88" s="159">
        <v>18206</v>
      </c>
      <c r="H88"/>
      <c r="I88"/>
      <c r="J88"/>
      <c r="K88"/>
    </row>
    <row r="89" spans="1:11" s="3" customFormat="1" x14ac:dyDescent="0.2">
      <c r="A89" s="1" t="s">
        <v>19</v>
      </c>
      <c r="B89" s="7">
        <v>4260</v>
      </c>
      <c r="C89" s="156">
        <v>183783</v>
      </c>
      <c r="D89" s="159">
        <v>799428</v>
      </c>
      <c r="H89"/>
      <c r="I89"/>
      <c r="J89"/>
      <c r="K89"/>
    </row>
    <row r="90" spans="1:11" s="3" customFormat="1" x14ac:dyDescent="0.2">
      <c r="A90" s="1" t="s">
        <v>7</v>
      </c>
      <c r="B90" s="7">
        <v>4901</v>
      </c>
      <c r="C90" s="156">
        <v>127263</v>
      </c>
      <c r="D90" s="159">
        <v>169516</v>
      </c>
      <c r="H90"/>
      <c r="I90"/>
      <c r="J90"/>
      <c r="K90"/>
    </row>
    <row r="91" spans="1:11" s="3" customFormat="1" x14ac:dyDescent="0.2">
      <c r="A91" s="1" t="s">
        <v>6</v>
      </c>
      <c r="B91" s="7">
        <v>3025</v>
      </c>
      <c r="C91" s="156">
        <v>24</v>
      </c>
      <c r="D91" s="159"/>
      <c r="H91"/>
      <c r="I91"/>
      <c r="J91"/>
      <c r="K91"/>
    </row>
    <row r="92" spans="1:11" s="3" customFormat="1" x14ac:dyDescent="0.2">
      <c r="A92" s="1" t="s">
        <v>20</v>
      </c>
      <c r="B92" s="7">
        <v>11032</v>
      </c>
      <c r="C92" s="156">
        <v>1141</v>
      </c>
      <c r="D92" s="159">
        <v>35900</v>
      </c>
      <c r="H92"/>
      <c r="I92"/>
      <c r="J92"/>
      <c r="K92"/>
    </row>
    <row r="93" spans="1:11" s="3" customFormat="1" ht="13.5" thickBot="1" x14ac:dyDescent="0.25">
      <c r="A93" s="1" t="s">
        <v>21</v>
      </c>
      <c r="B93" s="7">
        <v>282</v>
      </c>
      <c r="C93" s="156"/>
      <c r="D93" s="159"/>
      <c r="H93"/>
      <c r="I93"/>
      <c r="J93"/>
      <c r="K93"/>
    </row>
    <row r="94" spans="1:11" s="3" customFormat="1" ht="13.5" thickBot="1" x14ac:dyDescent="0.25">
      <c r="A94" s="13" t="s">
        <v>154</v>
      </c>
      <c r="B94" s="14">
        <v>302105</v>
      </c>
      <c r="C94" s="157">
        <v>5214927</v>
      </c>
      <c r="D94" s="16">
        <v>10556117</v>
      </c>
      <c r="H94"/>
      <c r="I94"/>
      <c r="J94"/>
      <c r="K94"/>
    </row>
    <row r="95" spans="1:11" x14ac:dyDescent="0.2">
      <c r="H95"/>
      <c r="I95"/>
      <c r="J95"/>
      <c r="K95"/>
    </row>
    <row r="96" spans="1:11" x14ac:dyDescent="0.2">
      <c r="H96"/>
      <c r="I96"/>
      <c r="J96"/>
      <c r="K96"/>
    </row>
    <row r="97" spans="1:11" customFormat="1" ht="15" x14ac:dyDescent="0.25">
      <c r="A97" s="356" t="s">
        <v>162</v>
      </c>
      <c r="B97" s="356"/>
      <c r="C97" s="356"/>
      <c r="D97" s="356"/>
    </row>
    <row r="98" spans="1:11" customFormat="1" ht="13.5" thickBot="1" x14ac:dyDescent="0.25">
      <c r="A98" s="123"/>
      <c r="B98" s="123"/>
      <c r="C98" s="123"/>
      <c r="D98" s="123"/>
      <c r="H98" s="28"/>
      <c r="I98" s="28"/>
      <c r="J98" s="28"/>
      <c r="K98" s="28"/>
    </row>
    <row r="99" spans="1:11" customFormat="1" x14ac:dyDescent="0.2">
      <c r="A99" s="357" t="s">
        <v>22</v>
      </c>
      <c r="B99" s="124" t="s">
        <v>120</v>
      </c>
      <c r="C99" s="124" t="s">
        <v>121</v>
      </c>
      <c r="D99" s="359" t="s">
        <v>122</v>
      </c>
      <c r="H99" s="28"/>
      <c r="I99" s="28"/>
      <c r="J99" s="28"/>
      <c r="K99" s="28"/>
    </row>
    <row r="100" spans="1:11" customFormat="1" ht="26.25" thickBot="1" x14ac:dyDescent="0.25">
      <c r="A100" s="358"/>
      <c r="B100" s="125" t="s">
        <v>123</v>
      </c>
      <c r="C100" s="125" t="s">
        <v>123</v>
      </c>
      <c r="D100" s="360"/>
    </row>
    <row r="101" spans="1:11" customFormat="1" ht="13.5" customHeight="1" x14ac:dyDescent="0.2">
      <c r="A101" s="126" t="s">
        <v>113</v>
      </c>
      <c r="B101" s="127">
        <v>370</v>
      </c>
      <c r="C101" s="127">
        <v>1700</v>
      </c>
      <c r="D101" s="128">
        <v>2070</v>
      </c>
    </row>
    <row r="102" spans="1:11" customFormat="1" x14ac:dyDescent="0.2">
      <c r="A102" s="126" t="s">
        <v>124</v>
      </c>
      <c r="B102" s="127">
        <v>237</v>
      </c>
      <c r="C102" s="127">
        <v>1168</v>
      </c>
      <c r="D102" s="128">
        <v>1405</v>
      </c>
    </row>
    <row r="103" spans="1:11" customFormat="1" x14ac:dyDescent="0.2">
      <c r="A103" s="126" t="s">
        <v>125</v>
      </c>
      <c r="B103" s="127">
        <v>5172</v>
      </c>
      <c r="C103" s="127">
        <v>102649</v>
      </c>
      <c r="D103" s="128">
        <v>107821</v>
      </c>
    </row>
    <row r="104" spans="1:11" customFormat="1" x14ac:dyDescent="0.2">
      <c r="A104" s="126" t="s">
        <v>126</v>
      </c>
      <c r="B104" s="127">
        <v>160</v>
      </c>
      <c r="C104" s="127">
        <v>69818</v>
      </c>
      <c r="D104" s="128">
        <v>69978</v>
      </c>
    </row>
    <row r="105" spans="1:11" customFormat="1" x14ac:dyDescent="0.2">
      <c r="A105" s="126" t="s">
        <v>95</v>
      </c>
      <c r="B105" s="127"/>
      <c r="C105" s="127">
        <v>32</v>
      </c>
      <c r="D105" s="128">
        <v>32</v>
      </c>
    </row>
    <row r="106" spans="1:11" customFormat="1" x14ac:dyDescent="0.2">
      <c r="A106" s="126" t="s">
        <v>116</v>
      </c>
      <c r="B106" s="127">
        <v>2353</v>
      </c>
      <c r="C106" s="127">
        <v>100611</v>
      </c>
      <c r="D106" s="128">
        <v>102964</v>
      </c>
    </row>
    <row r="107" spans="1:11" customFormat="1" x14ac:dyDescent="0.2">
      <c r="A107" s="126" t="s">
        <v>97</v>
      </c>
      <c r="B107" s="127">
        <v>13</v>
      </c>
      <c r="C107" s="127">
        <v>125</v>
      </c>
      <c r="D107" s="128">
        <v>138</v>
      </c>
    </row>
    <row r="108" spans="1:11" customFormat="1" x14ac:dyDescent="0.2">
      <c r="A108" s="126" t="s">
        <v>127</v>
      </c>
      <c r="B108" s="127"/>
      <c r="C108" s="127">
        <v>334</v>
      </c>
      <c r="D108" s="128">
        <v>334</v>
      </c>
    </row>
    <row r="109" spans="1:11" customFormat="1" x14ac:dyDescent="0.2">
      <c r="A109" s="126" t="s">
        <v>128</v>
      </c>
      <c r="B109" s="127"/>
      <c r="C109" s="127">
        <v>86</v>
      </c>
      <c r="D109" s="128">
        <v>86</v>
      </c>
    </row>
    <row r="110" spans="1:11" customFormat="1" x14ac:dyDescent="0.2">
      <c r="A110" s="126" t="s">
        <v>100</v>
      </c>
      <c r="B110" s="127"/>
      <c r="C110" s="127">
        <v>30</v>
      </c>
      <c r="D110" s="128">
        <v>30</v>
      </c>
    </row>
    <row r="111" spans="1:11" customFormat="1" x14ac:dyDescent="0.2">
      <c r="A111" s="126" t="s">
        <v>160</v>
      </c>
      <c r="B111" s="127"/>
      <c r="C111" s="127">
        <v>5524</v>
      </c>
      <c r="D111" s="128">
        <v>5524</v>
      </c>
    </row>
    <row r="112" spans="1:11" customFormat="1" x14ac:dyDescent="0.2">
      <c r="A112" s="126" t="s">
        <v>161</v>
      </c>
      <c r="B112" s="127">
        <v>21</v>
      </c>
      <c r="C112" s="127">
        <v>3966</v>
      </c>
      <c r="D112" s="128">
        <v>3987</v>
      </c>
    </row>
    <row r="113" spans="1:11" customFormat="1" x14ac:dyDescent="0.2">
      <c r="A113" s="126" t="s">
        <v>112</v>
      </c>
      <c r="B113" s="127">
        <v>8299</v>
      </c>
      <c r="C113" s="127">
        <v>7730</v>
      </c>
      <c r="D113" s="128">
        <v>16029</v>
      </c>
    </row>
    <row r="114" spans="1:11" customFormat="1" x14ac:dyDescent="0.2">
      <c r="A114" s="134" t="s">
        <v>130</v>
      </c>
      <c r="B114" s="107">
        <v>62562</v>
      </c>
      <c r="C114" s="107">
        <v>1311845</v>
      </c>
      <c r="D114" s="108">
        <v>1374407</v>
      </c>
      <c r="H114" s="15"/>
      <c r="I114" s="15"/>
      <c r="J114" s="15"/>
      <c r="K114" s="15"/>
    </row>
    <row r="115" spans="1:11" customFormat="1" ht="13.5" thickBot="1" x14ac:dyDescent="0.25">
      <c r="A115" s="137" t="s">
        <v>2</v>
      </c>
      <c r="B115" s="138">
        <v>79187</v>
      </c>
      <c r="C115" s="138">
        <v>1605618</v>
      </c>
      <c r="D115" s="139">
        <v>1684805</v>
      </c>
      <c r="H115" s="28"/>
      <c r="I115" s="28"/>
      <c r="J115" s="28"/>
      <c r="K115" s="28"/>
    </row>
    <row r="117" spans="1:11" x14ac:dyDescent="0.2">
      <c r="H117"/>
      <c r="I117"/>
      <c r="J117"/>
      <c r="K117"/>
    </row>
    <row r="118" spans="1:11" customFormat="1" ht="15" x14ac:dyDescent="0.25">
      <c r="A118" s="356" t="s">
        <v>163</v>
      </c>
      <c r="B118" s="356"/>
      <c r="C118" s="356"/>
      <c r="D118" s="129"/>
    </row>
    <row r="119" spans="1:11" customFormat="1" ht="13.5" thickBot="1" x14ac:dyDescent="0.25">
      <c r="A119" s="123"/>
      <c r="B119" s="123"/>
      <c r="C119" s="130"/>
      <c r="D119" s="130"/>
      <c r="E119" s="130"/>
    </row>
    <row r="120" spans="1:11" customFormat="1" ht="13.5" thickBot="1" x14ac:dyDescent="0.25">
      <c r="A120" s="131" t="s">
        <v>22</v>
      </c>
      <c r="B120" s="132" t="s">
        <v>133</v>
      </c>
      <c r="C120" s="133"/>
    </row>
    <row r="121" spans="1:11" customFormat="1" x14ac:dyDescent="0.2">
      <c r="A121" s="126" t="s">
        <v>124</v>
      </c>
      <c r="B121" s="128">
        <v>3013</v>
      </c>
      <c r="C121" s="130"/>
    </row>
    <row r="122" spans="1:11" customFormat="1" x14ac:dyDescent="0.2">
      <c r="A122" s="126" t="s">
        <v>95</v>
      </c>
      <c r="B122" s="128">
        <v>97</v>
      </c>
      <c r="C122" s="130"/>
    </row>
    <row r="123" spans="1:11" customFormat="1" x14ac:dyDescent="0.2">
      <c r="A123" s="126" t="s">
        <v>97</v>
      </c>
      <c r="B123" s="128">
        <v>136</v>
      </c>
      <c r="C123" s="130"/>
    </row>
    <row r="124" spans="1:11" customFormat="1" x14ac:dyDescent="0.2">
      <c r="A124" s="126" t="s">
        <v>127</v>
      </c>
      <c r="B124" s="128">
        <v>4476</v>
      </c>
      <c r="C124" s="130"/>
    </row>
    <row r="125" spans="1:11" customFormat="1" ht="17.25" customHeight="1" x14ac:dyDescent="0.2">
      <c r="A125" s="126" t="s">
        <v>100</v>
      </c>
      <c r="B125" s="128">
        <v>494</v>
      </c>
      <c r="C125" s="130"/>
    </row>
    <row r="126" spans="1:11" customFormat="1" x14ac:dyDescent="0.2">
      <c r="A126" s="126" t="s">
        <v>126</v>
      </c>
      <c r="B126" s="128">
        <v>47493</v>
      </c>
      <c r="C126" s="130"/>
    </row>
    <row r="127" spans="1:11" customFormat="1" ht="12.75" customHeight="1" x14ac:dyDescent="0.2">
      <c r="A127" s="126" t="s">
        <v>128</v>
      </c>
      <c r="B127" s="128">
        <v>250</v>
      </c>
      <c r="C127" s="130"/>
    </row>
    <row r="128" spans="1:11" customFormat="1" x14ac:dyDescent="0.2">
      <c r="A128" s="126" t="s">
        <v>125</v>
      </c>
      <c r="B128" s="128">
        <v>516900</v>
      </c>
      <c r="C128" s="130"/>
    </row>
    <row r="129" spans="1:11" customFormat="1" x14ac:dyDescent="0.2">
      <c r="A129" s="126" t="s">
        <v>116</v>
      </c>
      <c r="B129" s="128">
        <v>69818</v>
      </c>
      <c r="C129" s="130"/>
    </row>
    <row r="130" spans="1:11" customFormat="1" x14ac:dyDescent="0.2">
      <c r="A130" s="126" t="s">
        <v>112</v>
      </c>
      <c r="B130" s="128">
        <v>10465</v>
      </c>
      <c r="C130" s="130"/>
    </row>
    <row r="131" spans="1:11" customFormat="1" x14ac:dyDescent="0.2">
      <c r="A131" s="126" t="s">
        <v>130</v>
      </c>
      <c r="B131" s="128">
        <v>948993</v>
      </c>
      <c r="C131" s="130"/>
    </row>
    <row r="132" spans="1:11" s="15" customFormat="1" ht="12.75" customHeight="1" thickBot="1" x14ac:dyDescent="0.25">
      <c r="A132" s="137" t="s">
        <v>135</v>
      </c>
      <c r="B132" s="160">
        <v>1602135</v>
      </c>
      <c r="C132" s="136"/>
      <c r="H132"/>
      <c r="I132"/>
      <c r="J132"/>
      <c r="K132"/>
    </row>
    <row r="133" spans="1:11" x14ac:dyDescent="0.2">
      <c r="H133"/>
      <c r="I133"/>
      <c r="J133"/>
      <c r="K133"/>
    </row>
    <row r="134" spans="1:11" x14ac:dyDescent="0.2">
      <c r="H134"/>
      <c r="I134"/>
      <c r="J134"/>
      <c r="K134"/>
    </row>
    <row r="135" spans="1:11" customFormat="1" ht="15" x14ac:dyDescent="0.25">
      <c r="A135" s="356" t="s">
        <v>137</v>
      </c>
      <c r="B135" s="356"/>
      <c r="C135" s="356"/>
      <c r="D135" s="129"/>
      <c r="E135" s="130"/>
    </row>
    <row r="136" spans="1:11" customFormat="1" ht="15" x14ac:dyDescent="0.25">
      <c r="A136" s="356" t="s">
        <v>164</v>
      </c>
      <c r="B136" s="356"/>
      <c r="C136" s="356"/>
      <c r="D136" s="129"/>
      <c r="E136" s="130"/>
    </row>
    <row r="137" spans="1:11" customFormat="1" ht="13.5" thickBot="1" x14ac:dyDescent="0.25">
      <c r="A137" s="123"/>
      <c r="B137" s="123"/>
      <c r="C137" s="123"/>
      <c r="D137" s="130"/>
      <c r="E137" s="130"/>
    </row>
    <row r="138" spans="1:11" customFormat="1" ht="13.5" thickBot="1" x14ac:dyDescent="0.25">
      <c r="A138" s="131" t="s">
        <v>138</v>
      </c>
      <c r="B138" s="142" t="s">
        <v>133</v>
      </c>
      <c r="C138" s="132" t="s">
        <v>150</v>
      </c>
      <c r="D138" s="130"/>
    </row>
    <row r="139" spans="1:11" customFormat="1" x14ac:dyDescent="0.2">
      <c r="A139" s="143" t="s">
        <v>140</v>
      </c>
      <c r="B139" s="144">
        <v>23195</v>
      </c>
      <c r="C139" s="145">
        <v>25169217</v>
      </c>
      <c r="D139" s="130"/>
    </row>
    <row r="140" spans="1:11" customFormat="1" x14ac:dyDescent="0.2">
      <c r="A140" s="126" t="s">
        <v>141</v>
      </c>
      <c r="B140" s="146">
        <v>533</v>
      </c>
      <c r="C140" s="147">
        <v>2359600</v>
      </c>
      <c r="D140" s="130"/>
    </row>
    <row r="141" spans="1:11" customFormat="1" x14ac:dyDescent="0.2">
      <c r="A141" s="126" t="s">
        <v>142</v>
      </c>
      <c r="B141" s="146">
        <v>3361</v>
      </c>
      <c r="C141" s="147">
        <v>6397876</v>
      </c>
      <c r="D141" s="130"/>
    </row>
    <row r="142" spans="1:11" customFormat="1" x14ac:dyDescent="0.2">
      <c r="A142" s="126" t="s">
        <v>143</v>
      </c>
      <c r="B142" s="148">
        <v>345</v>
      </c>
      <c r="C142" s="147">
        <v>275121</v>
      </c>
      <c r="D142" s="130"/>
    </row>
    <row r="143" spans="1:11" customFormat="1" x14ac:dyDescent="0.2">
      <c r="A143" s="126" t="s">
        <v>103</v>
      </c>
      <c r="B143" s="148">
        <v>37</v>
      </c>
      <c r="C143" s="147">
        <v>15338</v>
      </c>
      <c r="D143" s="130"/>
    </row>
    <row r="144" spans="1:11" customFormat="1" x14ac:dyDescent="0.2">
      <c r="A144" s="126" t="s">
        <v>144</v>
      </c>
      <c r="B144" s="146">
        <v>15</v>
      </c>
      <c r="C144" s="147">
        <v>7095</v>
      </c>
      <c r="D144" s="130"/>
    </row>
    <row r="145" spans="1:11" customFormat="1" x14ac:dyDescent="0.2">
      <c r="A145" s="149" t="s">
        <v>145</v>
      </c>
      <c r="B145" s="146">
        <v>4</v>
      </c>
      <c r="C145" s="147">
        <v>9988</v>
      </c>
      <c r="D145" s="130"/>
    </row>
    <row r="146" spans="1:11" customFormat="1" x14ac:dyDescent="0.2">
      <c r="A146" s="149" t="s">
        <v>146</v>
      </c>
      <c r="B146" s="146">
        <v>59</v>
      </c>
      <c r="C146" s="147">
        <v>1736190</v>
      </c>
      <c r="D146" s="130"/>
    </row>
    <row r="147" spans="1:11" customFormat="1" x14ac:dyDescent="0.2">
      <c r="A147" s="149" t="s">
        <v>147</v>
      </c>
      <c r="B147" s="146">
        <v>106</v>
      </c>
      <c r="C147" s="147">
        <v>489109</v>
      </c>
      <c r="D147" s="130"/>
    </row>
    <row r="148" spans="1:11" customFormat="1" x14ac:dyDescent="0.2">
      <c r="A148" s="149" t="s">
        <v>148</v>
      </c>
      <c r="B148" s="146">
        <v>1</v>
      </c>
      <c r="C148" s="147">
        <v>338</v>
      </c>
      <c r="D148" s="130"/>
    </row>
    <row r="149" spans="1:11" customFormat="1" ht="13.5" thickBot="1" x14ac:dyDescent="0.25">
      <c r="A149" s="134"/>
      <c r="B149" s="107"/>
      <c r="C149" s="108"/>
      <c r="D149" s="130"/>
    </row>
    <row r="150" spans="1:11" customFormat="1" ht="13.5" thickBot="1" x14ac:dyDescent="0.25">
      <c r="A150" s="150" t="s">
        <v>149</v>
      </c>
      <c r="B150" s="120">
        <v>27656</v>
      </c>
      <c r="C150" s="121">
        <v>36459872</v>
      </c>
      <c r="D150" s="130"/>
    </row>
    <row r="151" spans="1:11" customFormat="1" ht="13.5" thickBot="1" x14ac:dyDescent="0.25">
      <c r="C151" s="130"/>
      <c r="D151" s="130"/>
    </row>
    <row r="152" spans="1:11" customFormat="1" x14ac:dyDescent="0.2">
      <c r="A152" s="344" t="s">
        <v>87</v>
      </c>
      <c r="B152" s="351" t="s">
        <v>133</v>
      </c>
      <c r="C152" s="348" t="s">
        <v>150</v>
      </c>
      <c r="E152" s="130"/>
    </row>
    <row r="153" spans="1:11" customFormat="1" ht="13.5" thickBot="1" x14ac:dyDescent="0.25">
      <c r="A153" s="345"/>
      <c r="B153" s="352" t="s">
        <v>133</v>
      </c>
      <c r="C153" s="349" t="s">
        <v>150</v>
      </c>
    </row>
    <row r="154" spans="1:11" customFormat="1" x14ac:dyDescent="0.2">
      <c r="A154" s="4" t="s">
        <v>14</v>
      </c>
      <c r="B154" s="5">
        <v>7476</v>
      </c>
      <c r="C154" s="6">
        <v>7034315</v>
      </c>
    </row>
    <row r="155" spans="1:11" customFormat="1" x14ac:dyDescent="0.2">
      <c r="A155" s="1" t="s">
        <v>8</v>
      </c>
      <c r="B155" s="7">
        <v>1398</v>
      </c>
      <c r="C155" s="8">
        <v>4436988</v>
      </c>
      <c r="H155" s="28"/>
      <c r="I155" s="28"/>
      <c r="J155" s="28"/>
      <c r="K155" s="28"/>
    </row>
    <row r="156" spans="1:11" customFormat="1" x14ac:dyDescent="0.2">
      <c r="A156" s="1" t="s">
        <v>15</v>
      </c>
      <c r="B156" s="7">
        <v>71</v>
      </c>
      <c r="C156" s="8">
        <v>180597</v>
      </c>
      <c r="H156" s="28"/>
      <c r="I156" s="28"/>
      <c r="J156" s="28"/>
      <c r="K156" s="28"/>
    </row>
    <row r="157" spans="1:11" customFormat="1" x14ac:dyDescent="0.2">
      <c r="A157" s="1" t="s">
        <v>5</v>
      </c>
      <c r="B157" s="7">
        <v>122</v>
      </c>
      <c r="C157" s="8">
        <v>485528</v>
      </c>
      <c r="H157" s="28"/>
      <c r="I157" s="28"/>
      <c r="J157" s="28"/>
      <c r="K157" s="28"/>
    </row>
    <row r="158" spans="1:11" customFormat="1" x14ac:dyDescent="0.2">
      <c r="A158" s="1" t="s">
        <v>11</v>
      </c>
      <c r="B158" s="7">
        <v>3029</v>
      </c>
      <c r="C158" s="8">
        <v>4520405</v>
      </c>
      <c r="H158" s="28"/>
      <c r="I158" s="28"/>
      <c r="J158" s="28"/>
      <c r="K158" s="28"/>
    </row>
    <row r="159" spans="1:11" customFormat="1" x14ac:dyDescent="0.2">
      <c r="A159" s="1" t="s">
        <v>10</v>
      </c>
      <c r="B159" s="7">
        <v>5814</v>
      </c>
      <c r="C159" s="8">
        <v>8743038</v>
      </c>
      <c r="H159" s="28"/>
      <c r="I159" s="28"/>
      <c r="J159" s="28"/>
      <c r="K159" s="28"/>
    </row>
    <row r="160" spans="1:11" customFormat="1" x14ac:dyDescent="0.2">
      <c r="A160" s="1" t="s">
        <v>9</v>
      </c>
      <c r="B160" s="7">
        <v>1607</v>
      </c>
      <c r="C160" s="8">
        <v>2949101</v>
      </c>
      <c r="H160" s="28"/>
      <c r="I160" s="28"/>
      <c r="J160" s="28"/>
      <c r="K160" s="28"/>
    </row>
    <row r="161" spans="1:11" customFormat="1" x14ac:dyDescent="0.2">
      <c r="A161" s="1" t="s">
        <v>17</v>
      </c>
      <c r="B161" s="7">
        <v>775</v>
      </c>
      <c r="C161" s="8">
        <v>568663</v>
      </c>
      <c r="H161" s="28"/>
      <c r="I161" s="28"/>
      <c r="J161" s="28"/>
      <c r="K161" s="28"/>
    </row>
    <row r="162" spans="1:11" customFormat="1" x14ac:dyDescent="0.2">
      <c r="A162" s="1" t="s">
        <v>18</v>
      </c>
      <c r="B162" s="30"/>
      <c r="C162" s="8"/>
      <c r="H162" s="28"/>
      <c r="I162" s="28"/>
      <c r="J162" s="28"/>
      <c r="K162" s="28"/>
    </row>
    <row r="163" spans="1:11" customFormat="1" x14ac:dyDescent="0.2">
      <c r="A163" s="1" t="s">
        <v>12</v>
      </c>
      <c r="B163" s="30"/>
      <c r="C163" s="8"/>
      <c r="H163" s="28"/>
      <c r="I163" s="28"/>
      <c r="J163" s="28"/>
      <c r="K163" s="28"/>
    </row>
    <row r="164" spans="1:11" customFormat="1" x14ac:dyDescent="0.2">
      <c r="A164" s="1" t="s">
        <v>13</v>
      </c>
      <c r="B164" s="7">
        <v>3641</v>
      </c>
      <c r="C164" s="8">
        <v>3615245</v>
      </c>
      <c r="H164" s="28"/>
      <c r="I164" s="28"/>
      <c r="J164" s="28"/>
      <c r="K164" s="28"/>
    </row>
    <row r="165" spans="1:11" customFormat="1" x14ac:dyDescent="0.2">
      <c r="A165" s="1" t="s">
        <v>4</v>
      </c>
      <c r="B165" s="7">
        <v>227</v>
      </c>
      <c r="C165" s="8">
        <v>1354253</v>
      </c>
      <c r="H165" s="28"/>
      <c r="I165" s="28"/>
      <c r="J165" s="28"/>
      <c r="K165" s="28"/>
    </row>
    <row r="166" spans="1:11" customFormat="1" x14ac:dyDescent="0.2">
      <c r="A166" s="1" t="s">
        <v>19</v>
      </c>
      <c r="B166" s="7">
        <v>1890</v>
      </c>
      <c r="C166" s="8">
        <v>371940</v>
      </c>
      <c r="H166" s="28"/>
      <c r="I166" s="28"/>
      <c r="J166" s="28"/>
      <c r="K166" s="28"/>
    </row>
    <row r="167" spans="1:11" customFormat="1" x14ac:dyDescent="0.2">
      <c r="A167" s="1" t="s">
        <v>7</v>
      </c>
      <c r="B167" s="7">
        <v>231</v>
      </c>
      <c r="C167" s="8">
        <v>503388</v>
      </c>
      <c r="H167" s="28"/>
      <c r="I167" s="28"/>
      <c r="J167" s="28"/>
      <c r="K167" s="28"/>
    </row>
    <row r="168" spans="1:11" customFormat="1" x14ac:dyDescent="0.2">
      <c r="A168" s="1" t="s">
        <v>6</v>
      </c>
      <c r="B168" s="7">
        <v>14</v>
      </c>
      <c r="C168" s="8">
        <v>2680</v>
      </c>
      <c r="H168" s="28"/>
      <c r="I168" s="28"/>
      <c r="J168" s="28"/>
      <c r="K168" s="28"/>
    </row>
    <row r="169" spans="1:11" customFormat="1" x14ac:dyDescent="0.2">
      <c r="A169" s="1" t="s">
        <v>20</v>
      </c>
      <c r="B169" s="7">
        <v>71</v>
      </c>
      <c r="C169" s="8">
        <v>948747</v>
      </c>
      <c r="H169" s="28"/>
      <c r="I169" s="28"/>
      <c r="J169" s="28"/>
      <c r="K169" s="28"/>
    </row>
    <row r="170" spans="1:11" customFormat="1" x14ac:dyDescent="0.2">
      <c r="A170" s="1" t="s">
        <v>21</v>
      </c>
      <c r="B170" s="7">
        <v>1290</v>
      </c>
      <c r="C170" s="8">
        <v>744984</v>
      </c>
      <c r="H170" s="28"/>
      <c r="I170" s="28"/>
      <c r="J170" s="28"/>
      <c r="K170" s="28"/>
    </row>
    <row r="171" spans="1:11" customFormat="1" ht="13.5" thickBot="1" x14ac:dyDescent="0.25">
      <c r="A171" s="10"/>
      <c r="B171" s="11"/>
      <c r="C171" s="12"/>
      <c r="H171" s="28"/>
      <c r="I171" s="28"/>
      <c r="J171" s="28"/>
      <c r="K171" s="28"/>
    </row>
    <row r="172" spans="1:11" customFormat="1" ht="13.5" thickBot="1" x14ac:dyDescent="0.25">
      <c r="A172" s="13" t="s">
        <v>3</v>
      </c>
      <c r="B172" s="14">
        <v>27656</v>
      </c>
      <c r="C172" s="16">
        <v>36459872</v>
      </c>
      <c r="H172" s="28"/>
      <c r="I172" s="28"/>
      <c r="J172" s="28"/>
      <c r="K172" s="28"/>
    </row>
  </sheetData>
  <mergeCells count="25">
    <mergeCell ref="A118:C118"/>
    <mergeCell ref="F37:F38"/>
    <mergeCell ref="C37:C38"/>
    <mergeCell ref="D37:D38"/>
    <mergeCell ref="A97:D97"/>
    <mergeCell ref="E37:E38"/>
    <mergeCell ref="A99:A100"/>
    <mergeCell ref="D99:D100"/>
    <mergeCell ref="A37:A38"/>
    <mergeCell ref="B37:B38"/>
    <mergeCell ref="B75:B76"/>
    <mergeCell ref="C75:C76"/>
    <mergeCell ref="A75:A76"/>
    <mergeCell ref="D75:D76"/>
    <mergeCell ref="A135:C135"/>
    <mergeCell ref="A136:C136"/>
    <mergeCell ref="A152:A153"/>
    <mergeCell ref="B152:B153"/>
    <mergeCell ref="C152:C153"/>
    <mergeCell ref="A35:F35"/>
    <mergeCell ref="A4:E4"/>
    <mergeCell ref="A13:A14"/>
    <mergeCell ref="B13:B14"/>
    <mergeCell ref="B6:C6"/>
    <mergeCell ref="A6:A7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3" manualBreakCount="3">
    <brk id="33" max="5" man="1"/>
    <brk id="95" max="5" man="1"/>
    <brk id="13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76"/>
  <sheetViews>
    <sheetView view="pageBreakPreview" topLeftCell="A133" zoomScale="60" zoomScaleNormal="75" workbookViewId="0">
      <selection activeCell="H154" sqref="H154"/>
    </sheetView>
  </sheetViews>
  <sheetFormatPr baseColWidth="10" defaultRowHeight="12.75" x14ac:dyDescent="0.2"/>
  <cols>
    <col min="1" max="1" width="23.28515625" style="28" customWidth="1"/>
    <col min="2" max="4" width="19.5703125" style="28" customWidth="1"/>
    <col min="5" max="5" width="17" style="28" customWidth="1"/>
    <col min="6" max="6" width="15.42578125" style="28" customWidth="1"/>
    <col min="7" max="7" width="11.42578125" style="28"/>
    <col min="8" max="8" width="12.42578125" style="28" customWidth="1"/>
    <col min="9" max="16384" width="11.42578125" style="28"/>
  </cols>
  <sheetData>
    <row r="2" spans="1:13" x14ac:dyDescent="0.2">
      <c r="A2" s="28" t="s">
        <v>248</v>
      </c>
    </row>
    <row r="4" spans="1:13" ht="15" x14ac:dyDescent="0.25">
      <c r="A4" s="353" t="s">
        <v>165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63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64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161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162" t="s">
        <v>35</v>
      </c>
      <c r="B9" s="89">
        <v>916421</v>
      </c>
      <c r="C9" s="202">
        <v>800709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162" t="s">
        <v>36</v>
      </c>
      <c r="B10" s="89">
        <v>18987465</v>
      </c>
      <c r="C10" s="202"/>
      <c r="D10" s="205"/>
      <c r="E10" s="198"/>
      <c r="F10" s="2"/>
      <c r="G10" s="2"/>
      <c r="H10" s="2"/>
      <c r="I10" s="2"/>
    </row>
    <row r="11" spans="1:13" s="3" customFormat="1" ht="12.75" customHeight="1" thickBot="1" x14ac:dyDescent="0.25">
      <c r="A11" s="18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163"/>
      <c r="B12" s="29"/>
      <c r="C12" s="28"/>
      <c r="D12" s="28"/>
      <c r="E12" s="28"/>
    </row>
    <row r="13" spans="1:13" x14ac:dyDescent="0.2">
      <c r="A13" s="209" t="s">
        <v>247</v>
      </c>
    </row>
    <row r="14" spans="1:13" ht="13.5" thickBot="1" x14ac:dyDescent="0.25"/>
    <row r="15" spans="1:13" ht="12.75" customHeight="1" x14ac:dyDescent="0.2">
      <c r="A15" s="344" t="s">
        <v>87</v>
      </c>
      <c r="B15" s="348" t="s">
        <v>37</v>
      </c>
    </row>
    <row r="16" spans="1:13" ht="13.5" thickBot="1" x14ac:dyDescent="0.25">
      <c r="A16" s="345" t="s">
        <v>38</v>
      </c>
      <c r="B16" s="349">
        <v>31991</v>
      </c>
    </row>
    <row r="17" spans="1:2" x14ac:dyDescent="0.2">
      <c r="A17" s="1" t="s">
        <v>50</v>
      </c>
      <c r="B17" s="199">
        <v>288065</v>
      </c>
    </row>
    <row r="18" spans="1:2" x14ac:dyDescent="0.2">
      <c r="A18" s="1" t="s">
        <v>43</v>
      </c>
      <c r="B18" s="199"/>
    </row>
    <row r="19" spans="1:2" x14ac:dyDescent="0.2">
      <c r="A19" s="1" t="s">
        <v>51</v>
      </c>
      <c r="B19" s="199"/>
    </row>
    <row r="20" spans="1:2" x14ac:dyDescent="0.2">
      <c r="A20" s="1" t="s">
        <v>40</v>
      </c>
      <c r="B20" s="199">
        <v>7056</v>
      </c>
    </row>
    <row r="21" spans="1:2" x14ac:dyDescent="0.2">
      <c r="A21" s="1" t="s">
        <v>46</v>
      </c>
      <c r="B21" s="199">
        <v>91915</v>
      </c>
    </row>
    <row r="22" spans="1:2" x14ac:dyDescent="0.2">
      <c r="A22" s="1" t="s">
        <v>45</v>
      </c>
      <c r="B22" s="199">
        <v>129170</v>
      </c>
    </row>
    <row r="23" spans="1:2" x14ac:dyDescent="0.2">
      <c r="A23" s="1" t="s">
        <v>44</v>
      </c>
      <c r="B23" s="199">
        <v>68360</v>
      </c>
    </row>
    <row r="24" spans="1:2" x14ac:dyDescent="0.2">
      <c r="A24" s="1" t="s">
        <v>232</v>
      </c>
      <c r="B24" s="199">
        <v>16044</v>
      </c>
    </row>
    <row r="25" spans="1:2" x14ac:dyDescent="0.2">
      <c r="A25" s="1" t="s">
        <v>239</v>
      </c>
      <c r="B25" s="199">
        <v>23741</v>
      </c>
    </row>
    <row r="26" spans="1:2" x14ac:dyDescent="0.2">
      <c r="A26" s="1" t="s">
        <v>47</v>
      </c>
      <c r="B26" s="199"/>
    </row>
    <row r="27" spans="1:2" x14ac:dyDescent="0.2">
      <c r="A27" s="1" t="s">
        <v>49</v>
      </c>
      <c r="B27" s="199"/>
    </row>
    <row r="28" spans="1:2" x14ac:dyDescent="0.2">
      <c r="A28" s="1" t="s">
        <v>234</v>
      </c>
      <c r="B28" s="199"/>
    </row>
    <row r="29" spans="1:2" x14ac:dyDescent="0.2">
      <c r="A29" s="1" t="s">
        <v>238</v>
      </c>
      <c r="B29" s="199">
        <v>13516</v>
      </c>
    </row>
    <row r="30" spans="1:2" x14ac:dyDescent="0.2">
      <c r="A30" s="1" t="s">
        <v>42</v>
      </c>
      <c r="B30" s="199">
        <v>10262</v>
      </c>
    </row>
    <row r="31" spans="1:2" x14ac:dyDescent="0.2">
      <c r="A31" s="1" t="s">
        <v>41</v>
      </c>
      <c r="B31" s="199"/>
    </row>
    <row r="32" spans="1:2" x14ac:dyDescent="0.2">
      <c r="A32" s="1" t="s">
        <v>39</v>
      </c>
      <c r="B32" s="199"/>
    </row>
    <row r="33" spans="1:12" x14ac:dyDescent="0.2">
      <c r="A33" s="1" t="s">
        <v>48</v>
      </c>
      <c r="B33" s="199">
        <v>18253</v>
      </c>
    </row>
    <row r="34" spans="1:12" ht="13.5" thickBot="1" x14ac:dyDescent="0.25">
      <c r="A34" s="10"/>
      <c r="B34" s="218"/>
    </row>
    <row r="35" spans="1:12" ht="13.5" thickBot="1" x14ac:dyDescent="0.25">
      <c r="A35" s="13" t="s">
        <v>3</v>
      </c>
      <c r="B35" s="16">
        <v>916421</v>
      </c>
    </row>
    <row r="38" spans="1:12" s="46" customFormat="1" ht="15" customHeight="1" x14ac:dyDescent="0.25">
      <c r="A38" s="350" t="s">
        <v>184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  <c r="L38" s="45"/>
    </row>
    <row r="39" spans="1:12" s="46" customFormat="1" ht="13.5" thickBot="1" x14ac:dyDescent="0.25">
      <c r="A39" s="92"/>
      <c r="B39" s="92"/>
      <c r="C39" s="92"/>
      <c r="D39" s="92"/>
      <c r="E39" s="92"/>
      <c r="F39" s="92"/>
    </row>
    <row r="40" spans="1:12" s="3" customFormat="1" ht="15" customHeight="1" x14ac:dyDescent="0.2">
      <c r="A40" s="363" t="s">
        <v>22</v>
      </c>
      <c r="B40" s="351" t="s">
        <v>90</v>
      </c>
      <c r="C40" s="351" t="s">
        <v>244</v>
      </c>
      <c r="D40" s="351" t="s">
        <v>245</v>
      </c>
      <c r="E40" s="351" t="s">
        <v>91</v>
      </c>
      <c r="F40" s="348" t="s">
        <v>92</v>
      </c>
      <c r="G40" s="2"/>
    </row>
    <row r="41" spans="1:12" s="3" customFormat="1" ht="25.9" customHeight="1" thickBot="1" x14ac:dyDescent="0.25">
      <c r="A41" s="364"/>
      <c r="B41" s="352"/>
      <c r="C41" s="352"/>
      <c r="D41" s="352"/>
      <c r="E41" s="352"/>
      <c r="F41" s="349"/>
      <c r="G41" s="2"/>
    </row>
    <row r="42" spans="1:12" s="3" customFormat="1" ht="13.15" customHeight="1" x14ac:dyDescent="0.2">
      <c r="A42" s="164" t="s">
        <v>93</v>
      </c>
      <c r="B42" s="94"/>
      <c r="C42" s="94"/>
      <c r="D42" s="94"/>
      <c r="E42" s="94"/>
      <c r="F42" s="95"/>
      <c r="G42" s="9"/>
      <c r="H42" s="9"/>
      <c r="I42" s="9"/>
      <c r="J42" s="9"/>
      <c r="K42" s="9"/>
    </row>
    <row r="43" spans="1:12" s="3" customFormat="1" x14ac:dyDescent="0.2">
      <c r="A43" s="165" t="s">
        <v>166</v>
      </c>
      <c r="B43" s="107">
        <v>78008</v>
      </c>
      <c r="C43" s="107">
        <v>4136887.58</v>
      </c>
      <c r="D43" s="107">
        <v>53.03</v>
      </c>
      <c r="E43" s="107">
        <v>16719088.390000001</v>
      </c>
      <c r="F43" s="108">
        <v>214.33</v>
      </c>
      <c r="G43" s="9"/>
      <c r="H43" s="9"/>
      <c r="I43" s="9"/>
      <c r="J43" s="9"/>
      <c r="K43" s="9"/>
    </row>
    <row r="44" spans="1:12" s="3" customFormat="1" x14ac:dyDescent="0.2">
      <c r="A44" s="165" t="s">
        <v>65</v>
      </c>
      <c r="B44" s="107">
        <v>12951</v>
      </c>
      <c r="C44" s="107">
        <v>375233.39</v>
      </c>
      <c r="D44" s="107">
        <v>28.97</v>
      </c>
      <c r="E44" s="107">
        <v>1185395.96</v>
      </c>
      <c r="F44" s="108">
        <v>91.53</v>
      </c>
      <c r="G44" s="9"/>
      <c r="H44" s="9"/>
      <c r="I44" s="9"/>
      <c r="J44" s="9"/>
      <c r="K44" s="9"/>
    </row>
    <row r="45" spans="1:12" s="3" customFormat="1" x14ac:dyDescent="0.2">
      <c r="A45" s="165" t="s">
        <v>66</v>
      </c>
      <c r="B45" s="107">
        <v>1304</v>
      </c>
      <c r="C45" s="107">
        <v>56824.32</v>
      </c>
      <c r="D45" s="107">
        <v>43.58</v>
      </c>
      <c r="E45" s="107">
        <v>126832.96000000001</v>
      </c>
      <c r="F45" s="108">
        <v>97.26</v>
      </c>
      <c r="G45" s="9"/>
      <c r="H45" s="9"/>
      <c r="I45" s="9"/>
      <c r="J45" s="9"/>
      <c r="K45" s="9"/>
    </row>
    <row r="46" spans="1:12" s="3" customFormat="1" x14ac:dyDescent="0.2">
      <c r="A46" s="165" t="s">
        <v>67</v>
      </c>
      <c r="B46" s="107">
        <v>7833</v>
      </c>
      <c r="C46" s="107">
        <v>270104.65000000002</v>
      </c>
      <c r="D46" s="107">
        <v>34.479999999999997</v>
      </c>
      <c r="E46" s="107">
        <v>1176309.27</v>
      </c>
      <c r="F46" s="108">
        <v>150.16999999999999</v>
      </c>
      <c r="G46" s="9"/>
      <c r="H46" s="9"/>
      <c r="I46" s="9"/>
      <c r="J46" s="9"/>
      <c r="K46" s="9"/>
    </row>
    <row r="47" spans="1:12" s="3" customFormat="1" x14ac:dyDescent="0.2">
      <c r="A47" s="165" t="s">
        <v>68</v>
      </c>
      <c r="B47" s="107">
        <v>888</v>
      </c>
      <c r="C47" s="107"/>
      <c r="D47" s="166"/>
      <c r="E47" s="107"/>
      <c r="F47" s="108"/>
      <c r="G47" s="9"/>
      <c r="H47" s="9"/>
      <c r="I47" s="9"/>
      <c r="J47" s="9"/>
      <c r="K47" s="9"/>
    </row>
    <row r="48" spans="1:12" s="3" customFormat="1" x14ac:dyDescent="0.2">
      <c r="A48" s="165" t="s">
        <v>69</v>
      </c>
      <c r="B48" s="107">
        <v>412</v>
      </c>
      <c r="C48" s="107">
        <v>20704.689999999999</v>
      </c>
      <c r="D48" s="107">
        <v>50.25</v>
      </c>
      <c r="E48" s="107">
        <v>155563.6</v>
      </c>
      <c r="F48" s="108">
        <v>377.58</v>
      </c>
      <c r="G48" s="9"/>
      <c r="H48" s="9"/>
      <c r="I48" s="9"/>
      <c r="J48" s="9"/>
      <c r="K48" s="9"/>
    </row>
    <row r="49" spans="1:16" s="3" customFormat="1" x14ac:dyDescent="0.2">
      <c r="A49" s="165" t="s">
        <v>70</v>
      </c>
      <c r="B49" s="107">
        <v>5003</v>
      </c>
      <c r="C49" s="107">
        <v>149260.91</v>
      </c>
      <c r="D49" s="107">
        <v>29.83</v>
      </c>
      <c r="E49" s="107">
        <v>476189.72</v>
      </c>
      <c r="F49" s="108">
        <v>95.18</v>
      </c>
      <c r="G49" s="9"/>
      <c r="H49" s="9"/>
      <c r="I49" s="9"/>
      <c r="J49" s="9"/>
      <c r="K49" s="9"/>
    </row>
    <row r="50" spans="1:16" s="3" customFormat="1" x14ac:dyDescent="0.2">
      <c r="A50" s="165" t="s">
        <v>169</v>
      </c>
      <c r="B50" s="107">
        <v>115950</v>
      </c>
      <c r="C50" s="107">
        <v>4784248.28</v>
      </c>
      <c r="D50" s="107">
        <v>41.26</v>
      </c>
      <c r="E50" s="107">
        <v>7002747.9900000002</v>
      </c>
      <c r="F50" s="108">
        <v>60.39</v>
      </c>
      <c r="G50" s="9"/>
      <c r="H50" s="9"/>
      <c r="I50" s="9"/>
      <c r="J50" s="9"/>
      <c r="K50" s="9"/>
    </row>
    <row r="51" spans="1:16" s="3" customFormat="1" x14ac:dyDescent="0.2">
      <c r="A51" s="165" t="s">
        <v>170</v>
      </c>
      <c r="B51" s="107">
        <v>25</v>
      </c>
      <c r="C51" s="107"/>
      <c r="D51" s="166"/>
      <c r="E51" s="107"/>
      <c r="F51" s="108"/>
      <c r="G51" s="9"/>
      <c r="H51" s="9"/>
      <c r="I51" s="9"/>
      <c r="J51" s="9"/>
      <c r="K51" s="9"/>
    </row>
    <row r="52" spans="1:16" s="3" customFormat="1" x14ac:dyDescent="0.2">
      <c r="A52" s="165" t="s">
        <v>103</v>
      </c>
      <c r="B52" s="107">
        <f>20+4600</f>
        <v>4620</v>
      </c>
      <c r="C52" s="107"/>
      <c r="D52" s="166"/>
      <c r="E52" s="107"/>
      <c r="F52" s="108"/>
      <c r="G52" s="9"/>
      <c r="H52" s="9"/>
      <c r="I52" s="9"/>
      <c r="J52" s="9"/>
      <c r="K52" s="9"/>
    </row>
    <row r="53" spans="1:16" s="3" customFormat="1" x14ac:dyDescent="0.2">
      <c r="A53" s="214" t="s">
        <v>84</v>
      </c>
      <c r="B53" s="215">
        <v>226994</v>
      </c>
      <c r="C53" s="215">
        <v>9793263.8100000005</v>
      </c>
      <c r="D53" s="215">
        <v>43.14</v>
      </c>
      <c r="E53" s="215">
        <v>26842127.899999999</v>
      </c>
      <c r="F53" s="216">
        <v>118.25</v>
      </c>
      <c r="G53" s="9"/>
      <c r="H53" s="9"/>
      <c r="I53" s="9"/>
      <c r="J53" s="9"/>
      <c r="K53" s="9"/>
    </row>
    <row r="54" spans="1:16" s="3" customFormat="1" x14ac:dyDescent="0.2">
      <c r="A54" s="165"/>
      <c r="B54" s="107"/>
      <c r="C54" s="107"/>
      <c r="D54" s="107"/>
      <c r="E54" s="107"/>
      <c r="F54" s="108"/>
      <c r="G54" s="9"/>
      <c r="H54" s="9"/>
      <c r="I54" s="9"/>
      <c r="J54" s="9"/>
      <c r="K54" s="9"/>
    </row>
    <row r="55" spans="1:16" s="3" customFormat="1" x14ac:dyDescent="0.2">
      <c r="A55" s="167" t="s">
        <v>104</v>
      </c>
      <c r="B55" s="107"/>
      <c r="C55" s="107"/>
      <c r="D55" s="107"/>
      <c r="E55" s="107"/>
      <c r="F55" s="108"/>
      <c r="G55" s="9"/>
      <c r="H55" s="9"/>
      <c r="I55" s="9"/>
      <c r="J55" s="9"/>
      <c r="K55" s="9"/>
    </row>
    <row r="56" spans="1:16" s="3" customFormat="1" x14ac:dyDescent="0.2">
      <c r="A56" s="165" t="s">
        <v>171</v>
      </c>
      <c r="B56" s="107">
        <v>984510</v>
      </c>
      <c r="C56" s="107">
        <v>1841857.65</v>
      </c>
      <c r="D56" s="107">
        <v>1.87</v>
      </c>
      <c r="E56" s="107">
        <v>6157774.4400000004</v>
      </c>
      <c r="F56" s="108">
        <v>6.25</v>
      </c>
      <c r="G56" s="9"/>
      <c r="H56" s="9"/>
      <c r="I56" s="9"/>
      <c r="J56" s="9"/>
      <c r="K56" s="9"/>
    </row>
    <row r="57" spans="1:16" s="3" customFormat="1" x14ac:dyDescent="0.2">
      <c r="A57" s="165" t="s">
        <v>172</v>
      </c>
      <c r="B57" s="107">
        <v>5282700</v>
      </c>
      <c r="C57" s="107">
        <v>5460076.7599999998</v>
      </c>
      <c r="D57" s="107">
        <v>1.03</v>
      </c>
      <c r="E57" s="107">
        <v>20322078.73</v>
      </c>
      <c r="F57" s="108">
        <v>3.85</v>
      </c>
      <c r="G57" s="9"/>
      <c r="H57" s="9"/>
      <c r="I57" s="9"/>
      <c r="J57" s="9"/>
      <c r="K57" s="9"/>
    </row>
    <row r="58" spans="1:16" s="3" customFormat="1" ht="12.75" customHeight="1" x14ac:dyDescent="0.2">
      <c r="A58" s="165" t="s">
        <v>173</v>
      </c>
      <c r="B58" s="107">
        <v>107369</v>
      </c>
      <c r="C58" s="107"/>
      <c r="D58" s="107"/>
      <c r="E58" s="107"/>
      <c r="F58" s="108"/>
      <c r="G58" s="9"/>
      <c r="H58" s="9"/>
      <c r="I58" s="9"/>
      <c r="J58" s="9"/>
      <c r="K58" s="9"/>
    </row>
    <row r="59" spans="1:16" s="3" customFormat="1" x14ac:dyDescent="0.2">
      <c r="A59" s="214" t="s">
        <v>85</v>
      </c>
      <c r="B59" s="215">
        <v>6374579</v>
      </c>
      <c r="C59" s="215">
        <v>7301934.4100000001</v>
      </c>
      <c r="D59" s="215">
        <v>1.1499999999999999</v>
      </c>
      <c r="E59" s="215">
        <v>26479853.170000002</v>
      </c>
      <c r="F59" s="216">
        <v>4.1500000000000004</v>
      </c>
      <c r="G59" s="9"/>
      <c r="H59" s="9"/>
      <c r="I59" s="9"/>
      <c r="J59" s="9"/>
      <c r="K59" s="9"/>
    </row>
    <row r="60" spans="1:16" s="3" customFormat="1" x14ac:dyDescent="0.2">
      <c r="A60" s="167"/>
      <c r="B60" s="107"/>
      <c r="C60" s="107"/>
      <c r="D60" s="107"/>
      <c r="E60" s="107"/>
      <c r="F60" s="108"/>
      <c r="G60" s="9"/>
      <c r="H60" s="9"/>
      <c r="I60" s="9"/>
      <c r="J60" s="9"/>
      <c r="K60" s="9"/>
    </row>
    <row r="61" spans="1:16" s="3" customFormat="1" x14ac:dyDescent="0.2">
      <c r="A61" s="167" t="s">
        <v>109</v>
      </c>
      <c r="B61" s="107"/>
      <c r="C61" s="107"/>
      <c r="D61" s="107"/>
      <c r="E61" s="107"/>
      <c r="F61" s="108"/>
      <c r="G61" s="9"/>
      <c r="H61" s="9"/>
      <c r="I61" s="9"/>
      <c r="J61" s="9"/>
      <c r="K61" s="9"/>
      <c r="L61" s="9"/>
      <c r="M61" s="9"/>
      <c r="N61" s="9"/>
      <c r="O61" s="9"/>
    </row>
    <row r="62" spans="1:16" s="3" customFormat="1" x14ac:dyDescent="0.2">
      <c r="A62" s="165" t="s">
        <v>174</v>
      </c>
      <c r="B62" s="107">
        <v>3416874</v>
      </c>
      <c r="C62" s="107">
        <v>1554503.66</v>
      </c>
      <c r="D62" s="168">
        <v>0.45</v>
      </c>
      <c r="E62" s="107">
        <v>20505664.079999998</v>
      </c>
      <c r="F62" s="170">
        <v>6</v>
      </c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s="3" customFormat="1" x14ac:dyDescent="0.2">
      <c r="A63" s="165" t="s">
        <v>175</v>
      </c>
      <c r="B63" s="107">
        <v>941945</v>
      </c>
      <c r="C63" s="107">
        <v>189186.88</v>
      </c>
      <c r="D63" s="168">
        <v>0.2</v>
      </c>
      <c r="E63" s="107">
        <v>1150270.2</v>
      </c>
      <c r="F63" s="170">
        <v>1.22</v>
      </c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3" customFormat="1" x14ac:dyDescent="0.2">
      <c r="A64" s="165" t="s">
        <v>176</v>
      </c>
      <c r="B64" s="107">
        <v>1288771</v>
      </c>
      <c r="C64" s="107">
        <v>814791.65</v>
      </c>
      <c r="D64" s="168">
        <v>0.63</v>
      </c>
      <c r="E64" s="107">
        <v>797753.05</v>
      </c>
      <c r="F64" s="170">
        <v>0.62</v>
      </c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3" customFormat="1" x14ac:dyDescent="0.2">
      <c r="A65" s="165" t="s">
        <v>177</v>
      </c>
      <c r="B65" s="107">
        <v>62300</v>
      </c>
      <c r="C65" s="107">
        <v>49488.480000000003</v>
      </c>
      <c r="D65" s="168">
        <v>0.79</v>
      </c>
      <c r="E65" s="107">
        <v>166416.12</v>
      </c>
      <c r="F65" s="170">
        <v>2.67</v>
      </c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s="3" customFormat="1" x14ac:dyDescent="0.2">
      <c r="A66" s="165" t="s">
        <v>178</v>
      </c>
      <c r="B66" s="107">
        <v>33340</v>
      </c>
      <c r="C66" s="107">
        <v>16670</v>
      </c>
      <c r="D66" s="168">
        <v>0.5</v>
      </c>
      <c r="E66" s="107">
        <v>100020</v>
      </c>
      <c r="F66" s="170">
        <v>3</v>
      </c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s="3" customFormat="1" x14ac:dyDescent="0.2">
      <c r="A67" s="165" t="s">
        <v>114</v>
      </c>
      <c r="B67" s="107">
        <v>157680</v>
      </c>
      <c r="C67" s="107">
        <v>56764.800000000003</v>
      </c>
      <c r="D67" s="168">
        <v>0.36</v>
      </c>
      <c r="E67" s="107"/>
      <c r="F67" s="170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s="3" customFormat="1" x14ac:dyDescent="0.2">
      <c r="A68" s="165" t="s">
        <v>179</v>
      </c>
      <c r="B68" s="107">
        <v>87370</v>
      </c>
      <c r="C68" s="107">
        <v>31453.200000000001</v>
      </c>
      <c r="D68" s="168">
        <v>0.36</v>
      </c>
      <c r="E68" s="107">
        <v>59761.08</v>
      </c>
      <c r="F68" s="170">
        <v>0.68</v>
      </c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s="3" customFormat="1" x14ac:dyDescent="0.2">
      <c r="A69" s="165" t="s">
        <v>180</v>
      </c>
      <c r="B69" s="107">
        <v>865</v>
      </c>
      <c r="C69" s="107"/>
      <c r="D69" s="168"/>
      <c r="E69" s="107"/>
      <c r="F69" s="170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s="3" customFormat="1" x14ac:dyDescent="0.2">
      <c r="A70" s="165" t="s">
        <v>181</v>
      </c>
      <c r="B70" s="107">
        <v>581222</v>
      </c>
      <c r="C70" s="107">
        <v>180299.26</v>
      </c>
      <c r="D70" s="168">
        <v>0.31</v>
      </c>
      <c r="E70" s="107">
        <v>453493.22</v>
      </c>
      <c r="F70" s="170">
        <v>0.78</v>
      </c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3" customFormat="1" x14ac:dyDescent="0.2">
      <c r="A71" s="165" t="s">
        <v>182</v>
      </c>
      <c r="B71" s="107">
        <v>2642698</v>
      </c>
      <c r="C71" s="107">
        <v>722574.6</v>
      </c>
      <c r="D71" s="168">
        <v>0.27</v>
      </c>
      <c r="E71" s="107">
        <v>1947942.33</v>
      </c>
      <c r="F71" s="170">
        <v>0.74</v>
      </c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3" customFormat="1" x14ac:dyDescent="0.2">
      <c r="A72" s="165" t="s">
        <v>183</v>
      </c>
      <c r="B72" s="107">
        <v>125903</v>
      </c>
      <c r="C72" s="107">
        <v>45325.08</v>
      </c>
      <c r="D72" s="168">
        <v>0.36</v>
      </c>
      <c r="E72" s="107">
        <v>85747.73</v>
      </c>
      <c r="F72" s="170">
        <v>0.68</v>
      </c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s="3" customFormat="1" x14ac:dyDescent="0.2">
      <c r="A73" s="214" t="s">
        <v>86</v>
      </c>
      <c r="B73" s="215">
        <v>9338968</v>
      </c>
      <c r="C73" s="215">
        <v>3661057.61</v>
      </c>
      <c r="D73" s="217">
        <v>0.39</v>
      </c>
      <c r="E73" s="215">
        <v>25267067.809999999</v>
      </c>
      <c r="F73" s="216">
        <v>2.71</v>
      </c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s="3" customFormat="1" ht="13.5" thickBot="1" x14ac:dyDescent="0.25">
      <c r="A74" s="165"/>
      <c r="B74" s="107"/>
      <c r="C74" s="107"/>
      <c r="D74" s="107"/>
      <c r="E74" s="107"/>
      <c r="F74" s="108"/>
      <c r="G74" s="2"/>
      <c r="H74" s="9"/>
      <c r="I74" s="9"/>
      <c r="J74" s="9"/>
      <c r="K74" s="9"/>
      <c r="L74" s="9"/>
      <c r="M74" s="2"/>
      <c r="N74" s="9"/>
      <c r="O74" s="2"/>
      <c r="P74" s="9"/>
    </row>
    <row r="75" spans="1:16" s="3" customFormat="1" ht="13.5" thickBot="1" x14ac:dyDescent="0.25">
      <c r="A75" s="13" t="s">
        <v>2</v>
      </c>
      <c r="B75" s="120">
        <v>15940541</v>
      </c>
      <c r="C75" s="120">
        <v>20756255.829999998</v>
      </c>
      <c r="D75" s="120"/>
      <c r="E75" s="120">
        <v>78589048.870000005</v>
      </c>
      <c r="F75" s="121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13.5" thickBot="1" x14ac:dyDescent="0.25"/>
    <row r="77" spans="1:16" s="3" customFormat="1" ht="15" customHeight="1" x14ac:dyDescent="0.2">
      <c r="A77" s="344" t="s">
        <v>87</v>
      </c>
      <c r="B77" s="351" t="s">
        <v>84</v>
      </c>
      <c r="C77" s="361" t="s">
        <v>85</v>
      </c>
      <c r="D77" s="348" t="s">
        <v>86</v>
      </c>
    </row>
    <row r="78" spans="1:16" s="3" customFormat="1" ht="25.9" customHeight="1" thickBot="1" x14ac:dyDescent="0.25">
      <c r="A78" s="345"/>
      <c r="B78" s="352"/>
      <c r="C78" s="362"/>
      <c r="D78" s="349"/>
    </row>
    <row r="79" spans="1:16" s="3" customFormat="1" ht="13.15" customHeight="1" x14ac:dyDescent="0.2">
      <c r="A79" s="1" t="s">
        <v>50</v>
      </c>
      <c r="B79" s="7">
        <v>72055</v>
      </c>
      <c r="C79" s="156">
        <v>1610101</v>
      </c>
      <c r="D79" s="159">
        <v>3616234</v>
      </c>
      <c r="E79" s="9"/>
      <c r="F79" s="9"/>
      <c r="G79" s="9"/>
      <c r="H79" s="9"/>
    </row>
    <row r="80" spans="1:16" s="3" customFormat="1" x14ac:dyDescent="0.2">
      <c r="A80" s="1" t="s">
        <v>168</v>
      </c>
      <c r="B80" s="7"/>
      <c r="C80" s="156"/>
      <c r="D80" s="159"/>
      <c r="E80" s="9"/>
      <c r="F80" s="9"/>
      <c r="G80" s="9"/>
      <c r="H80" s="9"/>
    </row>
    <row r="81" spans="1:8" s="3" customFormat="1" x14ac:dyDescent="0.2">
      <c r="A81" s="1" t="s">
        <v>51</v>
      </c>
      <c r="B81" s="7"/>
      <c r="C81" s="156"/>
      <c r="D81" s="159"/>
      <c r="E81" s="9"/>
      <c r="F81" s="9"/>
      <c r="G81" s="9"/>
      <c r="H81" s="9"/>
    </row>
    <row r="82" spans="1:8" s="3" customFormat="1" x14ac:dyDescent="0.2">
      <c r="A82" s="1" t="s">
        <v>40</v>
      </c>
      <c r="B82" s="7">
        <v>2517</v>
      </c>
      <c r="C82" s="156">
        <v>1001</v>
      </c>
      <c r="D82" s="159"/>
      <c r="E82" s="9"/>
      <c r="F82" s="9"/>
      <c r="G82" s="9"/>
      <c r="H82" s="9"/>
    </row>
    <row r="83" spans="1:8" s="3" customFormat="1" x14ac:dyDescent="0.2">
      <c r="A83" s="1" t="s">
        <v>46</v>
      </c>
      <c r="B83" s="7">
        <v>68387</v>
      </c>
      <c r="C83" s="156">
        <v>3187040</v>
      </c>
      <c r="D83" s="159">
        <v>2679459</v>
      </c>
      <c r="E83" s="9"/>
      <c r="F83" s="9"/>
      <c r="G83" s="9"/>
      <c r="H83" s="9"/>
    </row>
    <row r="84" spans="1:8" s="3" customFormat="1" x14ac:dyDescent="0.2">
      <c r="A84" s="1" t="s">
        <v>45</v>
      </c>
      <c r="B84" s="7">
        <v>30369</v>
      </c>
      <c r="C84" s="156">
        <v>386570</v>
      </c>
      <c r="D84" s="159">
        <v>1048803</v>
      </c>
      <c r="E84" s="9"/>
      <c r="F84" s="9"/>
      <c r="G84" s="9"/>
      <c r="H84" s="9"/>
    </row>
    <row r="85" spans="1:8" s="3" customFormat="1" x14ac:dyDescent="0.2">
      <c r="A85" s="1" t="s">
        <v>44</v>
      </c>
      <c r="B85" s="7">
        <v>29811</v>
      </c>
      <c r="C85" s="156">
        <v>219220</v>
      </c>
      <c r="D85" s="159">
        <v>228778</v>
      </c>
      <c r="E85" s="9"/>
      <c r="F85" s="9"/>
      <c r="G85" s="9"/>
      <c r="H85" s="9"/>
    </row>
    <row r="86" spans="1:8" s="3" customFormat="1" x14ac:dyDescent="0.2">
      <c r="A86" s="1" t="s">
        <v>232</v>
      </c>
      <c r="B86" s="7">
        <v>4714</v>
      </c>
      <c r="C86" s="156">
        <v>454208</v>
      </c>
      <c r="D86" s="159">
        <v>641418</v>
      </c>
      <c r="E86" s="9"/>
      <c r="F86" s="9"/>
      <c r="G86" s="9"/>
      <c r="H86" s="9"/>
    </row>
    <row r="87" spans="1:8" s="3" customFormat="1" x14ac:dyDescent="0.2">
      <c r="A87" s="1" t="s">
        <v>239</v>
      </c>
      <c r="B87" s="7">
        <v>7626</v>
      </c>
      <c r="C87" s="156">
        <v>188459</v>
      </c>
      <c r="D87" s="159">
        <v>136809</v>
      </c>
      <c r="E87" s="9"/>
      <c r="F87" s="9"/>
      <c r="G87" s="9"/>
      <c r="H87" s="9"/>
    </row>
    <row r="88" spans="1:8" s="3" customFormat="1" x14ac:dyDescent="0.2">
      <c r="A88" s="1" t="s">
        <v>47</v>
      </c>
      <c r="B88" s="7"/>
      <c r="C88" s="156"/>
      <c r="D88" s="159"/>
      <c r="E88" s="9"/>
      <c r="F88" s="9"/>
      <c r="G88" s="9"/>
      <c r="H88" s="9"/>
    </row>
    <row r="89" spans="1:8" s="3" customFormat="1" x14ac:dyDescent="0.2">
      <c r="A89" s="1" t="s">
        <v>49</v>
      </c>
      <c r="B89" s="7"/>
      <c r="C89" s="156"/>
      <c r="D89" s="159"/>
      <c r="E89" s="9"/>
      <c r="F89" s="9"/>
      <c r="G89" s="9"/>
      <c r="H89" s="9"/>
    </row>
    <row r="90" spans="1:8" s="3" customFormat="1" x14ac:dyDescent="0.2">
      <c r="A90" s="1" t="s">
        <v>38</v>
      </c>
      <c r="B90" s="7"/>
      <c r="C90" s="156"/>
      <c r="D90" s="159"/>
      <c r="E90" s="9"/>
      <c r="F90" s="9"/>
      <c r="G90" s="9"/>
      <c r="H90" s="9"/>
    </row>
    <row r="91" spans="1:8" s="3" customFormat="1" x14ac:dyDescent="0.2">
      <c r="A91" s="1" t="s">
        <v>238</v>
      </c>
      <c r="B91" s="7">
        <v>4620</v>
      </c>
      <c r="C91" s="156">
        <v>180000</v>
      </c>
      <c r="D91" s="159">
        <v>795000</v>
      </c>
      <c r="E91" s="9"/>
      <c r="F91" s="9"/>
      <c r="G91" s="9"/>
      <c r="H91" s="9"/>
    </row>
    <row r="92" spans="1:8" s="3" customFormat="1" x14ac:dyDescent="0.2">
      <c r="A92" s="1" t="s">
        <v>42</v>
      </c>
      <c r="B92" s="7">
        <v>5090</v>
      </c>
      <c r="C92" s="156">
        <v>147980</v>
      </c>
      <c r="D92" s="159">
        <v>192467</v>
      </c>
      <c r="E92" s="9"/>
      <c r="F92" s="9"/>
      <c r="G92" s="9"/>
      <c r="H92" s="9"/>
    </row>
    <row r="93" spans="1:8" s="3" customFormat="1" x14ac:dyDescent="0.2">
      <c r="A93" s="1" t="s">
        <v>41</v>
      </c>
      <c r="B93" s="7"/>
      <c r="C93" s="156"/>
      <c r="D93" s="159"/>
      <c r="E93" s="9"/>
      <c r="F93" s="9"/>
      <c r="G93" s="9"/>
      <c r="H93" s="9"/>
    </row>
    <row r="94" spans="1:8" s="3" customFormat="1" x14ac:dyDescent="0.2">
      <c r="A94" s="1" t="s">
        <v>39</v>
      </c>
      <c r="B94" s="7"/>
      <c r="C94" s="156"/>
      <c r="D94" s="159"/>
      <c r="E94" s="9"/>
      <c r="F94" s="9"/>
      <c r="G94" s="9"/>
      <c r="H94" s="9"/>
    </row>
    <row r="95" spans="1:8" s="3" customFormat="1" ht="12.75" customHeight="1" thickBot="1" x14ac:dyDescent="0.25">
      <c r="A95" s="1" t="s">
        <v>48</v>
      </c>
      <c r="B95" s="7">
        <v>1805</v>
      </c>
      <c r="C95" s="156"/>
      <c r="D95" s="159"/>
      <c r="E95" s="9"/>
      <c r="F95" s="9"/>
      <c r="G95" s="9"/>
      <c r="H95" s="9"/>
    </row>
    <row r="96" spans="1:8" s="3" customFormat="1" ht="13.5" thickBot="1" x14ac:dyDescent="0.25">
      <c r="A96" s="4"/>
      <c r="B96" s="5"/>
      <c r="C96" s="155"/>
      <c r="D96" s="158"/>
      <c r="E96" s="9"/>
      <c r="F96" s="9"/>
      <c r="G96" s="9"/>
      <c r="H96" s="9"/>
    </row>
    <row r="97" spans="1:8" s="3" customFormat="1" ht="13.5" thickBot="1" x14ac:dyDescent="0.25">
      <c r="A97" s="13" t="s">
        <v>3</v>
      </c>
      <c r="B97" s="14">
        <v>226994</v>
      </c>
      <c r="C97" s="14">
        <v>6374579</v>
      </c>
      <c r="D97" s="14">
        <v>9338968</v>
      </c>
      <c r="E97" s="9"/>
      <c r="F97" s="9"/>
      <c r="G97" s="9"/>
      <c r="H97" s="9"/>
    </row>
    <row r="99" spans="1:8" customFormat="1" ht="15" x14ac:dyDescent="0.25">
      <c r="A99" s="356" t="s">
        <v>189</v>
      </c>
      <c r="B99" s="356"/>
      <c r="C99" s="356"/>
      <c r="D99" s="356"/>
      <c r="E99" s="356"/>
      <c r="F99" s="356"/>
    </row>
    <row r="100" spans="1:8" customFormat="1" ht="13.5" thickBot="1" x14ac:dyDescent="0.25">
      <c r="A100" s="123"/>
      <c r="B100" s="123"/>
      <c r="C100" s="123"/>
      <c r="D100" s="123"/>
      <c r="E100" s="123"/>
      <c r="F100" s="123"/>
    </row>
    <row r="101" spans="1:8" customFormat="1" x14ac:dyDescent="0.2">
      <c r="A101" s="357" t="s">
        <v>22</v>
      </c>
      <c r="B101" s="211" t="s">
        <v>185</v>
      </c>
      <c r="C101" s="223"/>
      <c r="D101" s="365" t="s">
        <v>186</v>
      </c>
      <c r="E101" s="366"/>
      <c r="F101" s="359" t="s">
        <v>122</v>
      </c>
    </row>
    <row r="102" spans="1:8" customFormat="1" ht="13.5" thickBot="1" x14ac:dyDescent="0.25">
      <c r="A102" s="358"/>
      <c r="B102" s="125" t="s">
        <v>133</v>
      </c>
      <c r="C102" s="125" t="s">
        <v>187</v>
      </c>
      <c r="D102" s="125" t="s">
        <v>133</v>
      </c>
      <c r="E102" s="125" t="s">
        <v>187</v>
      </c>
      <c r="F102" s="360"/>
    </row>
    <row r="103" spans="1:8" customFormat="1" x14ac:dyDescent="0.2">
      <c r="A103" s="171" t="s">
        <v>124</v>
      </c>
      <c r="B103" s="107">
        <v>354</v>
      </c>
      <c r="C103" s="94" t="s">
        <v>167</v>
      </c>
      <c r="D103" s="107">
        <v>566</v>
      </c>
      <c r="E103" s="94" t="s">
        <v>167</v>
      </c>
      <c r="F103" s="95">
        <v>920</v>
      </c>
    </row>
    <row r="104" spans="1:8" customFormat="1" x14ac:dyDescent="0.2">
      <c r="A104" s="134" t="s">
        <v>125</v>
      </c>
      <c r="B104" s="107">
        <v>4000</v>
      </c>
      <c r="C104" s="107" t="s">
        <v>167</v>
      </c>
      <c r="D104" s="107">
        <v>72940</v>
      </c>
      <c r="E104" s="107" t="s">
        <v>167</v>
      </c>
      <c r="F104" s="108">
        <v>76940</v>
      </c>
    </row>
    <row r="105" spans="1:8" customFormat="1" x14ac:dyDescent="0.2">
      <c r="A105" s="134" t="s">
        <v>126</v>
      </c>
      <c r="B105" s="107">
        <v>2000</v>
      </c>
      <c r="C105" s="107" t="s">
        <v>167</v>
      </c>
      <c r="D105" s="107">
        <v>72105</v>
      </c>
      <c r="E105" s="107" t="s">
        <v>167</v>
      </c>
      <c r="F105" s="108">
        <v>74105</v>
      </c>
    </row>
    <row r="106" spans="1:8" customFormat="1" x14ac:dyDescent="0.2">
      <c r="A106" s="134" t="s">
        <v>116</v>
      </c>
      <c r="B106" s="107">
        <v>100</v>
      </c>
      <c r="C106" s="107" t="s">
        <v>167</v>
      </c>
      <c r="D106" s="107">
        <v>114670</v>
      </c>
      <c r="E106" s="107" t="s">
        <v>167</v>
      </c>
      <c r="F106" s="108">
        <v>114770</v>
      </c>
    </row>
    <row r="107" spans="1:8" customFormat="1" x14ac:dyDescent="0.2">
      <c r="A107" s="134" t="s">
        <v>97</v>
      </c>
      <c r="B107" s="107"/>
      <c r="C107" s="107" t="s">
        <v>167</v>
      </c>
      <c r="D107" s="107">
        <v>21</v>
      </c>
      <c r="E107" s="107" t="s">
        <v>167</v>
      </c>
      <c r="F107" s="108">
        <v>21</v>
      </c>
    </row>
    <row r="108" spans="1:8" customFormat="1" x14ac:dyDescent="0.2">
      <c r="A108" s="134" t="s">
        <v>95</v>
      </c>
      <c r="B108" s="107">
        <v>12</v>
      </c>
      <c r="C108" s="107"/>
      <c r="D108" s="107">
        <v>26</v>
      </c>
      <c r="E108" s="107"/>
      <c r="F108" s="108">
        <v>38</v>
      </c>
    </row>
    <row r="109" spans="1:8" customFormat="1" x14ac:dyDescent="0.2">
      <c r="A109" s="134" t="s">
        <v>128</v>
      </c>
      <c r="B109" s="107"/>
      <c r="C109" s="107" t="s">
        <v>167</v>
      </c>
      <c r="D109" s="107">
        <v>583</v>
      </c>
      <c r="E109" s="107" t="s">
        <v>167</v>
      </c>
      <c r="F109" s="108">
        <v>583</v>
      </c>
    </row>
    <row r="110" spans="1:8" customFormat="1" x14ac:dyDescent="0.2">
      <c r="A110" s="134" t="s">
        <v>188</v>
      </c>
      <c r="B110" s="107"/>
      <c r="C110" s="107" t="s">
        <v>167</v>
      </c>
      <c r="D110" s="107">
        <v>4500</v>
      </c>
      <c r="E110" s="107" t="s">
        <v>167</v>
      </c>
      <c r="F110" s="108">
        <v>4500</v>
      </c>
    </row>
    <row r="111" spans="1:8" customFormat="1" x14ac:dyDescent="0.2">
      <c r="A111" s="134" t="s">
        <v>112</v>
      </c>
      <c r="B111" s="107"/>
      <c r="C111" s="107" t="s">
        <v>167</v>
      </c>
      <c r="D111" s="107">
        <v>7897</v>
      </c>
      <c r="E111" s="107" t="s">
        <v>167</v>
      </c>
      <c r="F111" s="108">
        <v>7897</v>
      </c>
    </row>
    <row r="112" spans="1:8" customFormat="1" x14ac:dyDescent="0.2">
      <c r="A112" s="134" t="s">
        <v>130</v>
      </c>
      <c r="B112" s="107">
        <v>123075</v>
      </c>
      <c r="C112" s="107" t="s">
        <v>167</v>
      </c>
      <c r="D112" s="107">
        <v>1831134</v>
      </c>
      <c r="E112" s="107" t="s">
        <v>167</v>
      </c>
      <c r="F112" s="108">
        <v>1954209</v>
      </c>
    </row>
    <row r="113" spans="1:6" customFormat="1" ht="13.5" thickBot="1" x14ac:dyDescent="0.25">
      <c r="A113" s="140" t="s">
        <v>131</v>
      </c>
      <c r="B113" s="219">
        <v>129541</v>
      </c>
      <c r="C113" s="219" t="s">
        <v>167</v>
      </c>
      <c r="D113" s="219">
        <v>2104442</v>
      </c>
      <c r="E113" s="219" t="s">
        <v>167</v>
      </c>
      <c r="F113" s="220">
        <v>2233983</v>
      </c>
    </row>
    <row r="116" spans="1:6" customFormat="1" ht="15" x14ac:dyDescent="0.25">
      <c r="A116" s="356" t="s">
        <v>195</v>
      </c>
      <c r="B116" s="356"/>
      <c r="C116" s="356"/>
      <c r="D116" s="129"/>
    </row>
    <row r="117" spans="1:6" customFormat="1" ht="13.5" thickBot="1" x14ac:dyDescent="0.25">
      <c r="A117" s="123"/>
      <c r="B117" s="123"/>
      <c r="C117" s="130"/>
      <c r="D117" s="130"/>
      <c r="E117" s="130"/>
    </row>
    <row r="118" spans="1:6" customFormat="1" ht="13.5" thickBot="1" x14ac:dyDescent="0.25">
      <c r="A118" s="131" t="s">
        <v>22</v>
      </c>
      <c r="B118" s="132" t="s">
        <v>133</v>
      </c>
      <c r="C118" s="130"/>
    </row>
    <row r="119" spans="1:6" customFormat="1" x14ac:dyDescent="0.2">
      <c r="A119" s="134" t="s">
        <v>134</v>
      </c>
      <c r="B119" s="108">
        <v>9</v>
      </c>
      <c r="C119" s="130"/>
    </row>
    <row r="120" spans="1:6" customFormat="1" x14ac:dyDescent="0.2">
      <c r="A120" s="134" t="s">
        <v>124</v>
      </c>
      <c r="B120" s="108">
        <v>1497</v>
      </c>
      <c r="C120" s="130"/>
    </row>
    <row r="121" spans="1:6" customFormat="1" x14ac:dyDescent="0.2">
      <c r="A121" s="134" t="s">
        <v>95</v>
      </c>
      <c r="B121" s="108">
        <v>11</v>
      </c>
      <c r="C121" s="130"/>
    </row>
    <row r="122" spans="1:6" customFormat="1" x14ac:dyDescent="0.2">
      <c r="A122" s="134" t="s">
        <v>127</v>
      </c>
      <c r="B122" s="108">
        <v>1138</v>
      </c>
      <c r="C122" s="130"/>
    </row>
    <row r="123" spans="1:6" customFormat="1" x14ac:dyDescent="0.2">
      <c r="A123" s="134" t="s">
        <v>100</v>
      </c>
      <c r="B123" s="108">
        <v>96</v>
      </c>
      <c r="C123" s="130"/>
    </row>
    <row r="124" spans="1:6" s="15" customFormat="1" x14ac:dyDescent="0.2">
      <c r="A124" s="172" t="s">
        <v>190</v>
      </c>
      <c r="B124" s="169">
        <v>2751</v>
      </c>
      <c r="C124" s="136"/>
    </row>
    <row r="125" spans="1:6" customFormat="1" ht="17.25" customHeight="1" x14ac:dyDescent="0.2">
      <c r="A125" s="134" t="s">
        <v>191</v>
      </c>
      <c r="B125" s="108">
        <v>38550</v>
      </c>
      <c r="C125" s="130"/>
    </row>
    <row r="126" spans="1:6" customFormat="1" x14ac:dyDescent="0.2">
      <c r="A126" s="173" t="s">
        <v>128</v>
      </c>
      <c r="B126" s="108">
        <v>400</v>
      </c>
      <c r="C126" s="130"/>
    </row>
    <row r="127" spans="1:6" customFormat="1" x14ac:dyDescent="0.2">
      <c r="A127" s="172" t="s">
        <v>192</v>
      </c>
      <c r="B127" s="169">
        <v>38950</v>
      </c>
      <c r="C127" s="130"/>
    </row>
    <row r="128" spans="1:6" customFormat="1" ht="20.25" customHeight="1" x14ac:dyDescent="0.2">
      <c r="A128" s="134" t="s">
        <v>125</v>
      </c>
      <c r="B128" s="108">
        <v>204900</v>
      </c>
      <c r="C128" s="130"/>
    </row>
    <row r="129" spans="1:5" customFormat="1" x14ac:dyDescent="0.2">
      <c r="A129" s="134" t="s">
        <v>116</v>
      </c>
      <c r="B129" s="108">
        <v>57700</v>
      </c>
      <c r="C129" s="130"/>
    </row>
    <row r="130" spans="1:5" customFormat="1" x14ac:dyDescent="0.2">
      <c r="A130" s="134" t="s">
        <v>130</v>
      </c>
      <c r="B130" s="108">
        <v>789055</v>
      </c>
      <c r="C130" s="130"/>
    </row>
    <row r="131" spans="1:5" customFormat="1" x14ac:dyDescent="0.2">
      <c r="A131" s="134" t="s">
        <v>193</v>
      </c>
      <c r="B131" s="108">
        <v>12000</v>
      </c>
      <c r="C131" s="130"/>
    </row>
    <row r="132" spans="1:5" customFormat="1" x14ac:dyDescent="0.2">
      <c r="A132" s="134" t="s">
        <v>112</v>
      </c>
      <c r="B132" s="108">
        <v>1000</v>
      </c>
      <c r="C132" s="130"/>
    </row>
    <row r="133" spans="1:5" s="15" customFormat="1" x14ac:dyDescent="0.2">
      <c r="A133" s="172" t="s">
        <v>194</v>
      </c>
      <c r="B133" s="169">
        <v>1064655</v>
      </c>
      <c r="C133" s="136"/>
    </row>
    <row r="134" spans="1:5" s="15" customFormat="1" ht="21" customHeight="1" thickBot="1" x14ac:dyDescent="0.25">
      <c r="A134" s="140" t="s">
        <v>135</v>
      </c>
      <c r="B134" s="220">
        <v>1106356</v>
      </c>
      <c r="C134" s="136"/>
    </row>
    <row r="137" spans="1:5" customFormat="1" ht="15" x14ac:dyDescent="0.25">
      <c r="A137" s="356" t="s">
        <v>137</v>
      </c>
      <c r="B137" s="356"/>
      <c r="C137" s="356"/>
      <c r="D137" s="129"/>
      <c r="E137" s="130"/>
    </row>
    <row r="138" spans="1:5" customFormat="1" ht="15" x14ac:dyDescent="0.25">
      <c r="A138" s="356" t="s">
        <v>196</v>
      </c>
      <c r="B138" s="356"/>
      <c r="C138" s="356"/>
      <c r="D138" s="129"/>
      <c r="E138" s="130"/>
    </row>
    <row r="139" spans="1:5" customFormat="1" ht="13.5" thickBot="1" x14ac:dyDescent="0.25">
      <c r="A139" s="123"/>
      <c r="B139" s="123"/>
      <c r="C139" s="123"/>
      <c r="D139" s="130"/>
      <c r="E139" s="130"/>
    </row>
    <row r="140" spans="1:5" customFormat="1" ht="13.5" thickBot="1" x14ac:dyDescent="0.25">
      <c r="A140" s="131" t="s">
        <v>197</v>
      </c>
      <c r="B140" s="142" t="s">
        <v>133</v>
      </c>
      <c r="C140" s="132" t="s">
        <v>150</v>
      </c>
      <c r="D140" s="130"/>
    </row>
    <row r="141" spans="1:5" customFormat="1" x14ac:dyDescent="0.2">
      <c r="A141" s="177" t="s">
        <v>198</v>
      </c>
      <c r="B141" s="174">
        <v>3</v>
      </c>
      <c r="C141" s="95">
        <v>481</v>
      </c>
      <c r="D141" s="130"/>
    </row>
    <row r="142" spans="1:5" customFormat="1" x14ac:dyDescent="0.2">
      <c r="A142" s="178" t="s">
        <v>199</v>
      </c>
      <c r="B142" s="175">
        <v>24239</v>
      </c>
      <c r="C142" s="108">
        <v>25309667.038999997</v>
      </c>
      <c r="D142" s="130"/>
    </row>
    <row r="143" spans="1:5" customFormat="1" x14ac:dyDescent="0.2">
      <c r="A143" s="178" t="s">
        <v>200</v>
      </c>
      <c r="B143" s="175">
        <v>90</v>
      </c>
      <c r="C143" s="108">
        <v>184880</v>
      </c>
      <c r="D143" s="130"/>
    </row>
    <row r="144" spans="1:5" customFormat="1" x14ac:dyDescent="0.2">
      <c r="A144" s="178" t="s">
        <v>201</v>
      </c>
      <c r="B144" s="175">
        <v>9</v>
      </c>
      <c r="C144" s="108">
        <v>21135</v>
      </c>
      <c r="D144" s="130"/>
    </row>
    <row r="145" spans="1:8" customFormat="1" x14ac:dyDescent="0.2">
      <c r="A145" s="178" t="s">
        <v>202</v>
      </c>
      <c r="B145" s="175">
        <v>642</v>
      </c>
      <c r="C145" s="108">
        <v>1686776</v>
      </c>
      <c r="D145" s="130"/>
    </row>
    <row r="146" spans="1:8" customFormat="1" x14ac:dyDescent="0.2">
      <c r="A146" s="178" t="s">
        <v>203</v>
      </c>
      <c r="B146" s="175">
        <v>192</v>
      </c>
      <c r="C146" s="108">
        <v>325897</v>
      </c>
      <c r="D146" s="130"/>
    </row>
    <row r="147" spans="1:8" customFormat="1" x14ac:dyDescent="0.2">
      <c r="A147" s="178" t="s">
        <v>204</v>
      </c>
      <c r="B147" s="175">
        <v>4</v>
      </c>
      <c r="C147" s="108">
        <v>1290</v>
      </c>
      <c r="D147" s="130"/>
    </row>
    <row r="148" spans="1:8" customFormat="1" x14ac:dyDescent="0.2">
      <c r="A148" s="178" t="s">
        <v>205</v>
      </c>
      <c r="B148" s="175">
        <v>29</v>
      </c>
      <c r="C148" s="108">
        <v>1288872</v>
      </c>
      <c r="D148" s="130"/>
    </row>
    <row r="149" spans="1:8" customFormat="1" x14ac:dyDescent="0.2">
      <c r="A149" s="178" t="s">
        <v>206</v>
      </c>
      <c r="B149" s="175">
        <v>76</v>
      </c>
      <c r="C149" s="108">
        <v>245855</v>
      </c>
      <c r="D149" s="130"/>
    </row>
    <row r="150" spans="1:8" customFormat="1" x14ac:dyDescent="0.2">
      <c r="A150" s="178" t="s">
        <v>207</v>
      </c>
      <c r="B150" s="175">
        <v>17</v>
      </c>
      <c r="C150" s="108">
        <v>2987</v>
      </c>
      <c r="D150" s="130"/>
    </row>
    <row r="151" spans="1:8" customFormat="1" x14ac:dyDescent="0.2">
      <c r="A151" s="178" t="s">
        <v>208</v>
      </c>
      <c r="B151" s="175">
        <v>53</v>
      </c>
      <c r="C151" s="108">
        <v>19901</v>
      </c>
      <c r="D151" s="130"/>
    </row>
    <row r="152" spans="1:8" customFormat="1" x14ac:dyDescent="0.2">
      <c r="A152" s="178" t="s">
        <v>209</v>
      </c>
      <c r="B152" s="175">
        <v>35</v>
      </c>
      <c r="C152" s="108">
        <v>14752</v>
      </c>
      <c r="D152" s="130"/>
    </row>
    <row r="153" spans="1:8" customFormat="1" ht="13.5" thickBot="1" x14ac:dyDescent="0.25">
      <c r="A153" s="178"/>
      <c r="B153" s="175"/>
      <c r="C153" s="108"/>
      <c r="D153" s="130"/>
    </row>
    <row r="154" spans="1:8" customFormat="1" ht="13.5" thickBot="1" x14ac:dyDescent="0.25">
      <c r="A154" s="221" t="s">
        <v>149</v>
      </c>
      <c r="B154" s="222">
        <v>25389</v>
      </c>
      <c r="C154" s="121">
        <v>29102493.039999999</v>
      </c>
      <c r="D154" s="130"/>
      <c r="H154" s="229"/>
    </row>
    <row r="155" spans="1:8" customFormat="1" ht="13.5" thickBot="1" x14ac:dyDescent="0.25">
      <c r="C155" s="130"/>
      <c r="E155" s="130"/>
    </row>
    <row r="156" spans="1:8" customFormat="1" x14ac:dyDescent="0.2">
      <c r="A156" s="344" t="s">
        <v>87</v>
      </c>
      <c r="B156" s="351" t="s">
        <v>133</v>
      </c>
      <c r="C156" s="348" t="s">
        <v>150</v>
      </c>
    </row>
    <row r="157" spans="1:8" customFormat="1" ht="13.5" thickBot="1" x14ac:dyDescent="0.25">
      <c r="A157" s="345"/>
      <c r="B157" s="352" t="s">
        <v>133</v>
      </c>
      <c r="C157" s="349" t="s">
        <v>150</v>
      </c>
    </row>
    <row r="158" spans="1:8" customFormat="1" x14ac:dyDescent="0.2">
      <c r="A158" s="24" t="s">
        <v>14</v>
      </c>
      <c r="B158" s="20">
        <v>7493</v>
      </c>
      <c r="C158" s="25">
        <v>6852661.6390000004</v>
      </c>
    </row>
    <row r="159" spans="1:8" customFormat="1" x14ac:dyDescent="0.2">
      <c r="A159" s="10" t="s">
        <v>8</v>
      </c>
      <c r="B159" s="22"/>
      <c r="C159" s="179"/>
    </row>
    <row r="160" spans="1:8" customFormat="1" x14ac:dyDescent="0.2">
      <c r="A160" s="10" t="s">
        <v>15</v>
      </c>
      <c r="B160" s="22"/>
      <c r="C160" s="179"/>
    </row>
    <row r="161" spans="1:3" customFormat="1" x14ac:dyDescent="0.2">
      <c r="A161" s="10" t="s">
        <v>5</v>
      </c>
      <c r="B161" s="21">
        <v>120</v>
      </c>
      <c r="C161" s="12">
        <v>516837</v>
      </c>
    </row>
    <row r="162" spans="1:3" customFormat="1" x14ac:dyDescent="0.2">
      <c r="A162" s="10" t="s">
        <v>11</v>
      </c>
      <c r="B162" s="21">
        <v>5967</v>
      </c>
      <c r="C162" s="12">
        <v>7248068</v>
      </c>
    </row>
    <row r="163" spans="1:3" customFormat="1" x14ac:dyDescent="0.2">
      <c r="A163" s="10" t="s">
        <v>10</v>
      </c>
      <c r="B163" s="21">
        <v>5798</v>
      </c>
      <c r="C163" s="12">
        <v>8639519</v>
      </c>
    </row>
    <row r="164" spans="1:3" customFormat="1" x14ac:dyDescent="0.2">
      <c r="A164" s="10" t="s">
        <v>9</v>
      </c>
      <c r="B164" s="21">
        <v>1647</v>
      </c>
      <c r="C164" s="12">
        <v>2963683</v>
      </c>
    </row>
    <row r="165" spans="1:3" customFormat="1" x14ac:dyDescent="0.2">
      <c r="A165" s="10" t="s">
        <v>17</v>
      </c>
      <c r="B165" s="21">
        <v>775</v>
      </c>
      <c r="C165" s="12">
        <v>569483</v>
      </c>
    </row>
    <row r="166" spans="1:3" customFormat="1" x14ac:dyDescent="0.2">
      <c r="A166" s="10" t="s">
        <v>18</v>
      </c>
      <c r="B166" s="22"/>
      <c r="C166" s="179"/>
    </row>
    <row r="167" spans="1:3" customFormat="1" x14ac:dyDescent="0.2">
      <c r="A167" s="10" t="s">
        <v>12</v>
      </c>
      <c r="B167" s="22"/>
      <c r="C167" s="179"/>
    </row>
    <row r="168" spans="1:3" customFormat="1" x14ac:dyDescent="0.2">
      <c r="A168" s="10" t="s">
        <v>13</v>
      </c>
      <c r="B168" s="22"/>
      <c r="C168" s="179"/>
    </row>
    <row r="169" spans="1:3" customFormat="1" x14ac:dyDescent="0.2">
      <c r="A169" s="10" t="s">
        <v>4</v>
      </c>
      <c r="B169" s="21">
        <v>127</v>
      </c>
      <c r="C169" s="224">
        <v>693681</v>
      </c>
    </row>
    <row r="170" spans="1:3" customFormat="1" x14ac:dyDescent="0.2">
      <c r="A170" s="10" t="s">
        <v>19</v>
      </c>
      <c r="B170" s="21">
        <v>1936</v>
      </c>
      <c r="C170" s="12">
        <v>364907</v>
      </c>
    </row>
    <row r="171" spans="1:3" customFormat="1" x14ac:dyDescent="0.2">
      <c r="A171" s="10" t="s">
        <v>7</v>
      </c>
      <c r="B171" s="21">
        <v>230</v>
      </c>
      <c r="C171" s="12">
        <v>503388</v>
      </c>
    </row>
    <row r="172" spans="1:3" customFormat="1" x14ac:dyDescent="0.2">
      <c r="A172" s="10" t="s">
        <v>6</v>
      </c>
      <c r="B172" s="22"/>
      <c r="C172" s="179"/>
    </row>
    <row r="173" spans="1:3" customFormat="1" x14ac:dyDescent="0.2">
      <c r="A173" s="10" t="s">
        <v>20</v>
      </c>
      <c r="B173" s="22"/>
      <c r="C173" s="179"/>
    </row>
    <row r="174" spans="1:3" customFormat="1" x14ac:dyDescent="0.2">
      <c r="A174" s="10" t="s">
        <v>21</v>
      </c>
      <c r="B174" s="21">
        <v>1296</v>
      </c>
      <c r="C174" s="12">
        <v>750265.4</v>
      </c>
    </row>
    <row r="175" spans="1:3" customFormat="1" ht="13.5" thickBot="1" x14ac:dyDescent="0.25">
      <c r="A175" s="10"/>
      <c r="B175" s="11"/>
      <c r="C175" s="12"/>
    </row>
    <row r="176" spans="1:3" customFormat="1" ht="13.5" thickBot="1" x14ac:dyDescent="0.25">
      <c r="A176" s="13" t="s">
        <v>3</v>
      </c>
      <c r="B176" s="14">
        <v>25389</v>
      </c>
      <c r="C176" s="16">
        <v>29102493.039999999</v>
      </c>
    </row>
  </sheetData>
  <mergeCells count="26">
    <mergeCell ref="C77:C78"/>
    <mergeCell ref="D77:D78"/>
    <mergeCell ref="A77:A78"/>
    <mergeCell ref="B77:B78"/>
    <mergeCell ref="A116:C116"/>
    <mergeCell ref="A99:F99"/>
    <mergeCell ref="D101:E101"/>
    <mergeCell ref="F101:F102"/>
    <mergeCell ref="A156:A157"/>
    <mergeCell ref="B156:B157"/>
    <mergeCell ref="C156:C157"/>
    <mergeCell ref="A101:A102"/>
    <mergeCell ref="A137:C137"/>
    <mergeCell ref="A138:C138"/>
    <mergeCell ref="E40:E41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300" verticalDpi="300" r:id="rId1"/>
  <headerFooter alignWithMargins="0"/>
  <rowBreaks count="1" manualBreakCount="1">
    <brk id="9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79"/>
  <sheetViews>
    <sheetView view="pageBreakPreview" topLeftCell="A115" zoomScale="60" zoomScaleNormal="75" workbookViewId="0">
      <selection activeCell="D34" sqref="D34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7" width="11.42578125" style="28"/>
    <col min="8" max="8" width="13" style="28" customWidth="1"/>
    <col min="9" max="16384" width="11.42578125" style="28"/>
  </cols>
  <sheetData>
    <row r="2" spans="1:13" x14ac:dyDescent="0.2">
      <c r="A2" s="28" t="s">
        <v>249</v>
      </c>
    </row>
    <row r="4" spans="1:13" ht="15" x14ac:dyDescent="0.25">
      <c r="A4" s="353" t="s">
        <v>210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1032242</v>
      </c>
      <c r="C9" s="202">
        <v>705797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89">
        <v>21309339.170000002</v>
      </c>
      <c r="C10" s="202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252</v>
      </c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>
        <v>52907</v>
      </c>
    </row>
    <row r="17" spans="1:2" x14ac:dyDescent="0.2">
      <c r="A17" s="1" t="s">
        <v>50</v>
      </c>
      <c r="B17" s="199">
        <v>266554</v>
      </c>
    </row>
    <row r="18" spans="1:2" x14ac:dyDescent="0.2">
      <c r="A18" s="1" t="s">
        <v>43</v>
      </c>
      <c r="B18" s="199"/>
    </row>
    <row r="19" spans="1:2" x14ac:dyDescent="0.2">
      <c r="A19" s="1" t="s">
        <v>51</v>
      </c>
      <c r="B19" s="199">
        <v>21576</v>
      </c>
    </row>
    <row r="20" spans="1:2" x14ac:dyDescent="0.2">
      <c r="A20" s="1" t="s">
        <v>40</v>
      </c>
      <c r="B20" s="199">
        <v>7259</v>
      </c>
    </row>
    <row r="21" spans="1:2" x14ac:dyDescent="0.2">
      <c r="A21" s="1" t="s">
        <v>46</v>
      </c>
      <c r="B21" s="199">
        <v>145034</v>
      </c>
    </row>
    <row r="22" spans="1:2" x14ac:dyDescent="0.2">
      <c r="A22" s="1" t="s">
        <v>45</v>
      </c>
      <c r="B22" s="199">
        <v>126634</v>
      </c>
    </row>
    <row r="23" spans="1:2" x14ac:dyDescent="0.2">
      <c r="A23" s="1" t="s">
        <v>44</v>
      </c>
      <c r="B23" s="199">
        <v>77712</v>
      </c>
    </row>
    <row r="24" spans="1:2" x14ac:dyDescent="0.2">
      <c r="A24" s="1" t="s">
        <v>232</v>
      </c>
      <c r="B24" s="199">
        <v>15170</v>
      </c>
    </row>
    <row r="25" spans="1:2" x14ac:dyDescent="0.2">
      <c r="A25" s="1" t="s">
        <v>239</v>
      </c>
      <c r="B25" s="199">
        <v>25935</v>
      </c>
    </row>
    <row r="26" spans="1:2" x14ac:dyDescent="0.2">
      <c r="A26" s="1" t="s">
        <v>47</v>
      </c>
      <c r="B26" s="199"/>
    </row>
    <row r="27" spans="1:2" x14ac:dyDescent="0.2">
      <c r="A27" s="1" t="s">
        <v>49</v>
      </c>
      <c r="B27" s="199"/>
    </row>
    <row r="28" spans="1:2" x14ac:dyDescent="0.2">
      <c r="A28" s="1" t="s">
        <v>234</v>
      </c>
      <c r="B28" s="199"/>
    </row>
    <row r="29" spans="1:2" x14ac:dyDescent="0.2">
      <c r="A29" s="1" t="s">
        <v>231</v>
      </c>
      <c r="B29" s="199">
        <v>12107</v>
      </c>
    </row>
    <row r="30" spans="1:2" x14ac:dyDescent="0.2">
      <c r="A30" s="1" t="s">
        <v>42</v>
      </c>
      <c r="B30" s="199">
        <v>9921</v>
      </c>
    </row>
    <row r="31" spans="1:2" x14ac:dyDescent="0.2">
      <c r="A31" s="184" t="s">
        <v>41</v>
      </c>
      <c r="B31" s="208">
        <v>20347</v>
      </c>
    </row>
    <row r="32" spans="1:2" x14ac:dyDescent="0.2">
      <c r="A32" s="1" t="s">
        <v>39</v>
      </c>
      <c r="B32" s="199"/>
    </row>
    <row r="33" spans="1:11" x14ac:dyDescent="0.2">
      <c r="A33" s="1" t="s">
        <v>48</v>
      </c>
      <c r="B33" s="199">
        <v>17655</v>
      </c>
    </row>
    <row r="34" spans="1:11" ht="13.5" thickBot="1" x14ac:dyDescent="0.25">
      <c r="A34" s="10"/>
      <c r="B34" s="218"/>
    </row>
    <row r="35" spans="1:11" ht="13.5" thickBot="1" x14ac:dyDescent="0.25">
      <c r="A35" s="13" t="s">
        <v>3</v>
      </c>
      <c r="B35" s="16">
        <v>1032242</v>
      </c>
    </row>
    <row r="38" spans="1:11" s="46" customFormat="1" ht="15" customHeight="1" x14ac:dyDescent="0.2">
      <c r="A38" s="350" t="s">
        <v>214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244</v>
      </c>
      <c r="D40" s="351" t="s">
        <v>245</v>
      </c>
      <c r="E40" s="351" t="s">
        <v>91</v>
      </c>
      <c r="F40" s="348" t="s">
        <v>92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52"/>
      <c r="F41" s="349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531</v>
      </c>
      <c r="C43" s="96"/>
      <c r="D43" s="96"/>
      <c r="E43" s="96"/>
      <c r="F43" s="153"/>
      <c r="G43" s="9"/>
    </row>
    <row r="44" spans="1:11" s="3" customFormat="1" x14ac:dyDescent="0.2">
      <c r="A44" s="1" t="s">
        <v>134</v>
      </c>
      <c r="B44" s="96">
        <v>1632</v>
      </c>
      <c r="C44" s="96">
        <v>81600</v>
      </c>
      <c r="D44" s="96">
        <v>50</v>
      </c>
      <c r="E44" s="96">
        <v>54640</v>
      </c>
      <c r="F44" s="153">
        <v>33.479999999999997</v>
      </c>
      <c r="G44" s="9"/>
      <c r="H44" s="230"/>
      <c r="I44" s="230"/>
      <c r="J44" s="230"/>
      <c r="K44" s="230"/>
    </row>
    <row r="45" spans="1:11" s="3" customFormat="1" x14ac:dyDescent="0.2">
      <c r="A45" s="1" t="s">
        <v>124</v>
      </c>
      <c r="B45" s="96">
        <v>93152</v>
      </c>
      <c r="C45" s="96">
        <v>7568635.4199999999</v>
      </c>
      <c r="D45" s="96">
        <v>81.25</v>
      </c>
      <c r="E45" s="96">
        <v>12386952.1</v>
      </c>
      <c r="F45" s="153">
        <v>132.97999999999999</v>
      </c>
      <c r="G45" s="9"/>
      <c r="H45" s="230"/>
      <c r="I45" s="230"/>
      <c r="J45" s="230"/>
      <c r="K45" s="230"/>
    </row>
    <row r="46" spans="1:11" s="3" customFormat="1" x14ac:dyDescent="0.2">
      <c r="A46" s="1" t="s">
        <v>95</v>
      </c>
      <c r="B46" s="96">
        <v>20858</v>
      </c>
      <c r="C46" s="96">
        <v>482827.9</v>
      </c>
      <c r="D46" s="96">
        <v>23.15</v>
      </c>
      <c r="E46" s="96">
        <v>960352.27</v>
      </c>
      <c r="F46" s="153">
        <v>46.04</v>
      </c>
      <c r="G46" s="9"/>
      <c r="H46" s="230"/>
      <c r="I46" s="230"/>
      <c r="J46" s="230"/>
      <c r="K46" s="230"/>
    </row>
    <row r="47" spans="1:11" s="3" customFormat="1" x14ac:dyDescent="0.2">
      <c r="A47" s="1" t="s">
        <v>97</v>
      </c>
      <c r="B47" s="96">
        <v>9662</v>
      </c>
      <c r="C47" s="96">
        <v>531410</v>
      </c>
      <c r="D47" s="180">
        <v>55</v>
      </c>
      <c r="E47" s="96">
        <v>712087.37</v>
      </c>
      <c r="F47" s="153">
        <v>73.7</v>
      </c>
      <c r="G47" s="9"/>
      <c r="H47" s="230"/>
      <c r="I47" s="230"/>
      <c r="J47" s="230"/>
      <c r="K47" s="230"/>
    </row>
    <row r="48" spans="1:11" s="3" customFormat="1" x14ac:dyDescent="0.2">
      <c r="A48" s="1" t="s">
        <v>127</v>
      </c>
      <c r="B48" s="96">
        <v>136356</v>
      </c>
      <c r="C48" s="96">
        <v>8226409.1799999997</v>
      </c>
      <c r="D48" s="96">
        <v>60.33</v>
      </c>
      <c r="E48" s="96">
        <v>6250272.2400000002</v>
      </c>
      <c r="F48" s="153">
        <v>45.84</v>
      </c>
      <c r="G48" s="9"/>
      <c r="H48" s="230"/>
      <c r="I48" s="230"/>
      <c r="J48" s="230"/>
      <c r="K48" s="230"/>
    </row>
    <row r="49" spans="1:14" s="3" customFormat="1" x14ac:dyDescent="0.2">
      <c r="A49" s="1" t="s">
        <v>211</v>
      </c>
      <c r="B49" s="96">
        <v>39</v>
      </c>
      <c r="C49" s="96"/>
      <c r="D49" s="96"/>
      <c r="E49" s="96"/>
      <c r="F49" s="153"/>
      <c r="G49" s="9"/>
      <c r="H49" s="230"/>
      <c r="I49" s="230"/>
      <c r="J49" s="230"/>
      <c r="K49" s="230"/>
    </row>
    <row r="50" spans="1:14" s="3" customFormat="1" x14ac:dyDescent="0.2">
      <c r="A50" s="1" t="s">
        <v>100</v>
      </c>
      <c r="B50" s="96">
        <v>6278</v>
      </c>
      <c r="C50" s="96">
        <v>251120</v>
      </c>
      <c r="D50" s="96">
        <v>40</v>
      </c>
      <c r="E50" s="96">
        <v>168248.18</v>
      </c>
      <c r="F50" s="153">
        <v>26.8</v>
      </c>
      <c r="G50" s="9"/>
      <c r="H50" s="230"/>
      <c r="I50" s="230"/>
      <c r="J50" s="230"/>
      <c r="K50" s="230"/>
    </row>
    <row r="51" spans="1:14" s="3" customFormat="1" x14ac:dyDescent="0.2">
      <c r="A51" s="1" t="s">
        <v>98</v>
      </c>
      <c r="B51" s="96">
        <v>602</v>
      </c>
      <c r="C51" s="96">
        <v>18060</v>
      </c>
      <c r="D51" s="180">
        <v>30</v>
      </c>
      <c r="E51" s="96">
        <v>652166.67000000004</v>
      </c>
      <c r="F51" s="153">
        <v>1083.33</v>
      </c>
      <c r="G51" s="9"/>
      <c r="H51" s="230"/>
      <c r="I51" s="230"/>
      <c r="J51" s="230"/>
      <c r="K51" s="230"/>
    </row>
    <row r="52" spans="1:14" s="3" customFormat="1" ht="13.5" thickBot="1" x14ac:dyDescent="0.25">
      <c r="A52" s="100" t="s">
        <v>103</v>
      </c>
      <c r="B52" s="101">
        <v>5327</v>
      </c>
      <c r="C52" s="101"/>
      <c r="D52" s="181"/>
      <c r="E52" s="101"/>
      <c r="F52" s="154"/>
      <c r="G52" s="9"/>
      <c r="H52" s="230"/>
      <c r="I52" s="230"/>
      <c r="J52" s="230"/>
      <c r="K52" s="230"/>
    </row>
    <row r="53" spans="1:14" s="3" customFormat="1" ht="13.5" thickBot="1" x14ac:dyDescent="0.25">
      <c r="A53" s="104" t="s">
        <v>84</v>
      </c>
      <c r="B53" s="105">
        <v>274437</v>
      </c>
      <c r="C53" s="105">
        <v>17160062.5</v>
      </c>
      <c r="D53" s="105">
        <v>63.9</v>
      </c>
      <c r="E53" s="105">
        <v>21184718.84</v>
      </c>
      <c r="F53" s="106">
        <v>78.89</v>
      </c>
      <c r="G53" s="9"/>
      <c r="H53" s="230"/>
      <c r="I53" s="230"/>
      <c r="J53" s="230"/>
      <c r="K53" s="230"/>
    </row>
    <row r="54" spans="1:14" s="3" customFormat="1" ht="13.5" thickBot="1" x14ac:dyDescent="0.25">
      <c r="A54" s="10"/>
      <c r="B54" s="107"/>
      <c r="C54" s="107"/>
      <c r="D54" s="107"/>
      <c r="E54" s="107"/>
      <c r="F54" s="108"/>
      <c r="G54" s="9"/>
      <c r="H54" s="230"/>
      <c r="I54" s="230"/>
      <c r="J54" s="230"/>
      <c r="K54" s="230"/>
    </row>
    <row r="55" spans="1:14" s="3" customFormat="1" x14ac:dyDescent="0.2">
      <c r="A55" s="109" t="s">
        <v>104</v>
      </c>
      <c r="B55" s="110"/>
      <c r="C55" s="110"/>
      <c r="D55" s="110"/>
      <c r="E55" s="110"/>
      <c r="F55" s="111"/>
      <c r="G55" s="9"/>
      <c r="H55" s="230"/>
      <c r="I55" s="230"/>
      <c r="J55" s="230"/>
      <c r="K55" s="230"/>
    </row>
    <row r="56" spans="1:14" s="3" customFormat="1" x14ac:dyDescent="0.2">
      <c r="A56" s="1" t="s">
        <v>126</v>
      </c>
      <c r="B56" s="96">
        <v>6327406</v>
      </c>
      <c r="C56" s="96">
        <v>6338031.1299999999</v>
      </c>
      <c r="D56" s="96">
        <v>1</v>
      </c>
      <c r="E56" s="96">
        <v>25506974.690000001</v>
      </c>
      <c r="F56" s="153">
        <v>4.03</v>
      </c>
      <c r="G56" s="9"/>
      <c r="H56" s="230"/>
      <c r="I56" s="230"/>
      <c r="J56" s="230"/>
      <c r="K56" s="230"/>
    </row>
    <row r="57" spans="1:14" s="3" customFormat="1" x14ac:dyDescent="0.2">
      <c r="A57" s="1" t="s">
        <v>128</v>
      </c>
      <c r="B57" s="96">
        <v>1064250</v>
      </c>
      <c r="C57" s="96">
        <v>2130147.52</v>
      </c>
      <c r="D57" s="96">
        <v>2</v>
      </c>
      <c r="E57" s="96">
        <v>8572640.6300000008</v>
      </c>
      <c r="F57" s="153">
        <v>8.06</v>
      </c>
      <c r="G57" s="9"/>
      <c r="H57" s="230"/>
      <c r="I57" s="230"/>
      <c r="J57" s="230"/>
      <c r="K57" s="230"/>
    </row>
    <row r="58" spans="1:14" s="3" customFormat="1" ht="13.5" thickBot="1" x14ac:dyDescent="0.25">
      <c r="A58" s="100" t="s">
        <v>107</v>
      </c>
      <c r="B58" s="101">
        <v>118377</v>
      </c>
      <c r="C58" s="101">
        <v>710262</v>
      </c>
      <c r="D58" s="101">
        <v>6</v>
      </c>
      <c r="E58" s="101"/>
      <c r="F58" s="154"/>
      <c r="G58" s="9"/>
      <c r="H58" s="230"/>
      <c r="I58" s="230"/>
      <c r="J58" s="230"/>
      <c r="K58" s="230"/>
    </row>
    <row r="59" spans="1:14" s="3" customFormat="1" ht="13.5" thickBot="1" x14ac:dyDescent="0.25">
      <c r="A59" s="104" t="s">
        <v>85</v>
      </c>
      <c r="B59" s="105">
        <v>7510033</v>
      </c>
      <c r="C59" s="105">
        <v>9178440.6500000004</v>
      </c>
      <c r="D59" s="105">
        <v>1.22</v>
      </c>
      <c r="E59" s="105">
        <v>34079615.32</v>
      </c>
      <c r="F59" s="106">
        <v>4.6100000000000003</v>
      </c>
      <c r="G59" s="9"/>
      <c r="H59" s="230"/>
      <c r="I59" s="230"/>
      <c r="J59" s="230"/>
      <c r="K59" s="230"/>
    </row>
    <row r="60" spans="1:14" s="3" customFormat="1" ht="13.5" thickBot="1" x14ac:dyDescent="0.25">
      <c r="A60" s="115"/>
      <c r="B60" s="107"/>
      <c r="C60" s="107"/>
      <c r="D60" s="107"/>
      <c r="E60" s="107"/>
      <c r="F60" s="108"/>
      <c r="G60" s="9"/>
      <c r="H60" s="230"/>
      <c r="I60" s="230"/>
      <c r="J60" s="230"/>
      <c r="K60" s="230"/>
    </row>
    <row r="61" spans="1:14" s="3" customFormat="1" x14ac:dyDescent="0.2">
      <c r="A61" s="109" t="s">
        <v>109</v>
      </c>
      <c r="B61" s="110"/>
      <c r="C61" s="110"/>
      <c r="D61" s="110"/>
      <c r="E61" s="110"/>
      <c r="F61" s="111"/>
      <c r="G61" s="9"/>
      <c r="H61" s="230"/>
      <c r="I61" s="230"/>
      <c r="J61" s="230"/>
      <c r="K61" s="230"/>
    </row>
    <row r="62" spans="1:14" s="3" customFormat="1" x14ac:dyDescent="0.2">
      <c r="A62" s="1" t="s">
        <v>113</v>
      </c>
      <c r="B62" s="96">
        <v>115148</v>
      </c>
      <c r="C62" s="96">
        <v>57574</v>
      </c>
      <c r="D62" s="116">
        <v>0.5</v>
      </c>
      <c r="E62" s="96">
        <v>921184</v>
      </c>
      <c r="F62" s="117">
        <v>8</v>
      </c>
      <c r="G62" s="9"/>
      <c r="H62" s="230"/>
      <c r="I62" s="230"/>
      <c r="J62" s="230"/>
      <c r="K62" s="230"/>
      <c r="N62" s="188"/>
    </row>
    <row r="63" spans="1:14" s="3" customFormat="1" x14ac:dyDescent="0.2">
      <c r="A63" s="1" t="s">
        <v>212</v>
      </c>
      <c r="B63" s="96">
        <v>9286</v>
      </c>
      <c r="C63" s="96">
        <v>1857.2</v>
      </c>
      <c r="D63" s="116">
        <v>0.2</v>
      </c>
      <c r="E63" s="96"/>
      <c r="F63" s="117"/>
      <c r="G63" s="9"/>
      <c r="H63" s="230"/>
      <c r="I63" s="230"/>
      <c r="J63" s="230"/>
      <c r="K63" s="230"/>
    </row>
    <row r="64" spans="1:14" s="3" customFormat="1" x14ac:dyDescent="0.2">
      <c r="A64" s="1" t="s">
        <v>157</v>
      </c>
      <c r="B64" s="96">
        <v>48233</v>
      </c>
      <c r="C64" s="96">
        <v>14469.9</v>
      </c>
      <c r="D64" s="116">
        <v>0.3</v>
      </c>
      <c r="E64" s="96">
        <v>108524.25</v>
      </c>
      <c r="F64" s="117">
        <v>2.25</v>
      </c>
      <c r="G64" s="9"/>
      <c r="H64" s="230"/>
      <c r="I64" s="230"/>
      <c r="J64" s="230"/>
      <c r="K64" s="230"/>
    </row>
    <row r="65" spans="1:11" s="3" customFormat="1" x14ac:dyDescent="0.2">
      <c r="A65" s="1" t="s">
        <v>125</v>
      </c>
      <c r="B65" s="96">
        <v>987117</v>
      </c>
      <c r="C65" s="96">
        <v>118454.04</v>
      </c>
      <c r="D65" s="116">
        <v>0.12</v>
      </c>
      <c r="E65" s="96">
        <v>987117</v>
      </c>
      <c r="F65" s="117">
        <v>1</v>
      </c>
      <c r="G65" s="9"/>
      <c r="H65" s="230"/>
      <c r="I65" s="230"/>
      <c r="J65" s="230"/>
      <c r="K65" s="230"/>
    </row>
    <row r="66" spans="1:11" s="3" customFormat="1" x14ac:dyDescent="0.2">
      <c r="A66" s="1" t="s">
        <v>114</v>
      </c>
      <c r="B66" s="96">
        <v>344552</v>
      </c>
      <c r="C66" s="96">
        <v>379007.2</v>
      </c>
      <c r="D66" s="116">
        <v>1.1000000000000001</v>
      </c>
      <c r="E66" s="96"/>
      <c r="F66" s="117"/>
      <c r="G66" s="9"/>
      <c r="H66" s="230"/>
      <c r="I66" s="230"/>
      <c r="J66" s="230"/>
      <c r="K66" s="230"/>
    </row>
    <row r="67" spans="1:11" s="3" customFormat="1" x14ac:dyDescent="0.2">
      <c r="A67" s="1" t="s">
        <v>115</v>
      </c>
      <c r="B67" s="96">
        <v>199772</v>
      </c>
      <c r="C67" s="96">
        <v>17978.48</v>
      </c>
      <c r="D67" s="116">
        <v>0.09</v>
      </c>
      <c r="E67" s="96">
        <v>66976.28</v>
      </c>
      <c r="F67" s="117">
        <v>0.34</v>
      </c>
      <c r="G67" s="9"/>
      <c r="H67" s="230"/>
      <c r="I67" s="230"/>
      <c r="J67" s="230"/>
      <c r="K67" s="230"/>
    </row>
    <row r="68" spans="1:11" s="3" customFormat="1" x14ac:dyDescent="0.2">
      <c r="A68" s="1" t="s">
        <v>116</v>
      </c>
      <c r="B68" s="96">
        <v>76028</v>
      </c>
      <c r="C68" s="96">
        <v>91233.600000000006</v>
      </c>
      <c r="D68" s="116">
        <v>1.2</v>
      </c>
      <c r="E68" s="96">
        <v>509182.43</v>
      </c>
      <c r="F68" s="117">
        <v>6.7</v>
      </c>
      <c r="G68" s="9"/>
      <c r="H68" s="230"/>
      <c r="I68" s="230"/>
      <c r="J68" s="230"/>
      <c r="K68" s="230"/>
    </row>
    <row r="69" spans="1:11" s="3" customFormat="1" x14ac:dyDescent="0.2">
      <c r="A69" s="1" t="s">
        <v>112</v>
      </c>
      <c r="B69" s="96">
        <v>1648245</v>
      </c>
      <c r="C69" s="96">
        <v>988947.98</v>
      </c>
      <c r="D69" s="116">
        <v>0.6</v>
      </c>
      <c r="E69" s="96">
        <v>1656487.37</v>
      </c>
      <c r="F69" s="117">
        <v>1.01</v>
      </c>
      <c r="G69" s="9"/>
      <c r="H69" s="230"/>
      <c r="I69" s="230"/>
      <c r="J69" s="230"/>
      <c r="K69" s="230"/>
    </row>
    <row r="70" spans="1:11" s="3" customFormat="1" x14ac:dyDescent="0.2">
      <c r="A70" s="1" t="s">
        <v>130</v>
      </c>
      <c r="B70" s="96">
        <v>3360157</v>
      </c>
      <c r="C70" s="96">
        <v>1347785.81</v>
      </c>
      <c r="D70" s="116">
        <v>0.4</v>
      </c>
      <c r="E70" s="96">
        <v>22518553.23</v>
      </c>
      <c r="F70" s="117">
        <v>6.7</v>
      </c>
      <c r="G70" s="9"/>
      <c r="H70" s="230"/>
      <c r="I70" s="230"/>
      <c r="J70" s="230"/>
      <c r="K70" s="230"/>
    </row>
    <row r="71" spans="1:11" s="3" customFormat="1" x14ac:dyDescent="0.2">
      <c r="A71" s="1" t="s">
        <v>213</v>
      </c>
      <c r="B71" s="96">
        <v>705068</v>
      </c>
      <c r="C71" s="96">
        <v>141016.12</v>
      </c>
      <c r="D71" s="116">
        <v>0.2</v>
      </c>
      <c r="E71" s="96">
        <v>472395.18</v>
      </c>
      <c r="F71" s="117">
        <v>0.67</v>
      </c>
      <c r="G71" s="9"/>
      <c r="H71" s="230"/>
      <c r="I71" s="230"/>
      <c r="J71" s="230"/>
      <c r="K71" s="230"/>
    </row>
    <row r="72" spans="1:11" s="3" customFormat="1" x14ac:dyDescent="0.2">
      <c r="A72" s="1" t="s">
        <v>118</v>
      </c>
      <c r="B72" s="96">
        <v>4176583</v>
      </c>
      <c r="C72" s="96">
        <v>417652.54</v>
      </c>
      <c r="D72" s="116">
        <v>0.1</v>
      </c>
      <c r="E72" s="96">
        <v>1399159.05</v>
      </c>
      <c r="F72" s="117">
        <v>0.34</v>
      </c>
      <c r="G72" s="9"/>
      <c r="H72" s="230"/>
      <c r="I72" s="230"/>
      <c r="J72" s="230"/>
      <c r="K72" s="230"/>
    </row>
    <row r="73" spans="1:11" s="3" customFormat="1" ht="13.5" thickBot="1" x14ac:dyDescent="0.25">
      <c r="A73" s="100" t="s">
        <v>103</v>
      </c>
      <c r="B73" s="101">
        <v>214658</v>
      </c>
      <c r="C73" s="101"/>
      <c r="D73" s="182"/>
      <c r="E73" s="101"/>
      <c r="F73" s="183"/>
      <c r="G73" s="9"/>
      <c r="H73" s="230"/>
      <c r="I73" s="230"/>
      <c r="J73" s="230"/>
      <c r="K73" s="230"/>
    </row>
    <row r="74" spans="1:11" s="3" customFormat="1" ht="13.5" thickBot="1" x14ac:dyDescent="0.25">
      <c r="A74" s="104" t="s">
        <v>86</v>
      </c>
      <c r="B74" s="105">
        <v>11884847</v>
      </c>
      <c r="C74" s="105">
        <v>3575976.87</v>
      </c>
      <c r="D74" s="118">
        <v>0.31</v>
      </c>
      <c r="E74" s="105">
        <v>28639578.789999999</v>
      </c>
      <c r="F74" s="106">
        <v>2.5299999999999998</v>
      </c>
      <c r="G74" s="9"/>
      <c r="H74" s="230"/>
      <c r="I74" s="230"/>
      <c r="J74" s="230"/>
      <c r="K74" s="230"/>
    </row>
    <row r="75" spans="1:11" s="3" customFormat="1" ht="13.5" thickBot="1" x14ac:dyDescent="0.25">
      <c r="A75" s="10"/>
      <c r="B75" s="107"/>
      <c r="C75" s="107"/>
      <c r="D75" s="107"/>
      <c r="E75" s="107"/>
      <c r="F75" s="108"/>
      <c r="G75" s="2"/>
      <c r="H75" s="230"/>
      <c r="I75" s="230"/>
      <c r="J75" s="230"/>
      <c r="K75" s="230"/>
    </row>
    <row r="76" spans="1:11" s="3" customFormat="1" ht="13.5" thickBot="1" x14ac:dyDescent="0.25">
      <c r="A76" s="13" t="s">
        <v>2</v>
      </c>
      <c r="B76" s="120">
        <v>19669317</v>
      </c>
      <c r="C76" s="120">
        <v>29914480.02</v>
      </c>
      <c r="D76" s="120"/>
      <c r="E76" s="120">
        <v>83903912.950000003</v>
      </c>
      <c r="F76" s="121"/>
      <c r="G76" s="9"/>
      <c r="H76" s="230"/>
      <c r="I76" s="230"/>
      <c r="J76" s="230"/>
      <c r="K76" s="230"/>
    </row>
    <row r="77" spans="1:11" ht="13.5" thickBot="1" x14ac:dyDescent="0.25"/>
    <row r="78" spans="1:11" s="3" customFormat="1" ht="15" customHeight="1" x14ac:dyDescent="0.2">
      <c r="A78" s="344" t="s">
        <v>236</v>
      </c>
      <c r="B78" s="351" t="s">
        <v>84</v>
      </c>
      <c r="C78" s="361" t="s">
        <v>85</v>
      </c>
      <c r="D78" s="348" t="s">
        <v>86</v>
      </c>
    </row>
    <row r="79" spans="1:11" s="3" customFormat="1" ht="25.9" customHeight="1" thickBot="1" x14ac:dyDescent="0.25">
      <c r="A79" s="345"/>
      <c r="B79" s="352"/>
      <c r="C79" s="362"/>
      <c r="D79" s="349"/>
    </row>
    <row r="80" spans="1:11" s="3" customFormat="1" ht="13.15" customHeight="1" x14ac:dyDescent="0.2">
      <c r="A80" s="184" t="s">
        <v>50</v>
      </c>
      <c r="B80" s="185">
        <v>90842</v>
      </c>
      <c r="C80" s="186">
        <v>2272126</v>
      </c>
      <c r="D80" s="187">
        <v>4564391</v>
      </c>
    </row>
    <row r="81" spans="1:4" s="3" customFormat="1" x14ac:dyDescent="0.2">
      <c r="A81" s="1" t="s">
        <v>168</v>
      </c>
      <c r="B81" s="7"/>
      <c r="C81" s="156"/>
      <c r="D81" s="159"/>
    </row>
    <row r="82" spans="1:4" s="3" customFormat="1" x14ac:dyDescent="0.2">
      <c r="A82" s="1" t="s">
        <v>51</v>
      </c>
      <c r="B82" s="7">
        <v>59</v>
      </c>
      <c r="C82" s="156">
        <v>16400</v>
      </c>
      <c r="D82" s="159">
        <v>29600</v>
      </c>
    </row>
    <row r="83" spans="1:4" s="3" customFormat="1" x14ac:dyDescent="0.2">
      <c r="A83" s="1" t="s">
        <v>40</v>
      </c>
      <c r="B83" s="7">
        <v>2689</v>
      </c>
      <c r="C83" s="156">
        <v>975</v>
      </c>
      <c r="D83" s="159"/>
    </row>
    <row r="84" spans="1:4" s="3" customFormat="1" x14ac:dyDescent="0.2">
      <c r="A84" s="1" t="s">
        <v>46</v>
      </c>
      <c r="B84" s="7">
        <v>82446</v>
      </c>
      <c r="C84" s="156">
        <v>3434457</v>
      </c>
      <c r="D84" s="159">
        <v>2795976</v>
      </c>
    </row>
    <row r="85" spans="1:4" s="3" customFormat="1" x14ac:dyDescent="0.2">
      <c r="A85" s="1" t="s">
        <v>45</v>
      </c>
      <c r="B85" s="7">
        <v>35357</v>
      </c>
      <c r="C85" s="156">
        <v>415881</v>
      </c>
      <c r="D85" s="159">
        <v>1088199</v>
      </c>
    </row>
    <row r="86" spans="1:4" s="3" customFormat="1" x14ac:dyDescent="0.2">
      <c r="A86" s="1" t="s">
        <v>44</v>
      </c>
      <c r="B86" s="7">
        <v>26166</v>
      </c>
      <c r="C86" s="156">
        <v>215419</v>
      </c>
      <c r="D86" s="159">
        <v>1535786</v>
      </c>
    </row>
    <row r="87" spans="1:4" s="3" customFormat="1" x14ac:dyDescent="0.2">
      <c r="A87" s="1" t="s">
        <v>232</v>
      </c>
      <c r="B87" s="7">
        <v>4418</v>
      </c>
      <c r="C87" s="156">
        <v>630888</v>
      </c>
      <c r="D87" s="159">
        <v>532880</v>
      </c>
    </row>
    <row r="88" spans="1:4" s="3" customFormat="1" x14ac:dyDescent="0.2">
      <c r="A88" s="1" t="s">
        <v>239</v>
      </c>
      <c r="B88" s="7">
        <v>8300</v>
      </c>
      <c r="C88" s="156">
        <v>142435</v>
      </c>
      <c r="D88" s="159">
        <v>254928</v>
      </c>
    </row>
    <row r="89" spans="1:4" s="3" customFormat="1" x14ac:dyDescent="0.2">
      <c r="A89" s="1" t="s">
        <v>47</v>
      </c>
      <c r="B89" s="7"/>
      <c r="C89" s="156"/>
      <c r="D89" s="159"/>
    </row>
    <row r="90" spans="1:4" s="3" customFormat="1" x14ac:dyDescent="0.2">
      <c r="A90" s="1" t="s">
        <v>49</v>
      </c>
      <c r="B90" s="7"/>
      <c r="C90" s="156"/>
      <c r="D90" s="159"/>
    </row>
    <row r="91" spans="1:4" s="3" customFormat="1" x14ac:dyDescent="0.2">
      <c r="A91" s="1" t="s">
        <v>38</v>
      </c>
      <c r="B91" s="7">
        <v>11238</v>
      </c>
      <c r="C91" s="156">
        <v>52194</v>
      </c>
      <c r="D91" s="159">
        <v>30665</v>
      </c>
    </row>
    <row r="92" spans="1:4" s="3" customFormat="1" x14ac:dyDescent="0.2">
      <c r="A92" s="1" t="s">
        <v>231</v>
      </c>
      <c r="B92" s="7">
        <v>5327</v>
      </c>
      <c r="C92" s="156">
        <v>212000</v>
      </c>
      <c r="D92" s="159">
        <v>883000</v>
      </c>
    </row>
    <row r="93" spans="1:4" s="3" customFormat="1" x14ac:dyDescent="0.2">
      <c r="A93" s="1" t="s">
        <v>42</v>
      </c>
      <c r="B93" s="7">
        <v>5043</v>
      </c>
      <c r="C93" s="156">
        <v>117095</v>
      </c>
      <c r="D93" s="159">
        <v>169422</v>
      </c>
    </row>
    <row r="94" spans="1:4" s="3" customFormat="1" x14ac:dyDescent="0.2">
      <c r="A94" s="1" t="s">
        <v>41</v>
      </c>
      <c r="B94" s="7">
        <v>644</v>
      </c>
      <c r="C94" s="156">
        <v>163</v>
      </c>
      <c r="D94" s="159"/>
    </row>
    <row r="95" spans="1:4" s="3" customFormat="1" x14ac:dyDescent="0.2">
      <c r="A95" s="1" t="s">
        <v>39</v>
      </c>
      <c r="B95" s="7"/>
      <c r="C95" s="156"/>
      <c r="D95" s="159"/>
    </row>
    <row r="96" spans="1:4" s="3" customFormat="1" x14ac:dyDescent="0.2">
      <c r="A96" s="1" t="s">
        <v>48</v>
      </c>
      <c r="B96" s="7">
        <v>1908</v>
      </c>
      <c r="C96" s="156"/>
      <c r="D96" s="159"/>
    </row>
    <row r="97" spans="1:11" s="3" customFormat="1" ht="13.5" thickBot="1" x14ac:dyDescent="0.25">
      <c r="A97" s="26"/>
      <c r="B97" s="23"/>
      <c r="C97" s="176"/>
      <c r="D97" s="27"/>
    </row>
    <row r="98" spans="1:11" s="3" customFormat="1" ht="13.5" thickBot="1" x14ac:dyDescent="0.25">
      <c r="A98" s="189" t="s">
        <v>3</v>
      </c>
      <c r="B98" s="190">
        <v>274437</v>
      </c>
      <c r="C98" s="190">
        <v>7510033</v>
      </c>
      <c r="D98" s="190">
        <v>11884847</v>
      </c>
    </row>
    <row r="99" spans="1:11" x14ac:dyDescent="0.2">
      <c r="H99"/>
      <c r="I99"/>
      <c r="J99"/>
      <c r="K99"/>
    </row>
    <row r="100" spans="1:11" customFormat="1" ht="15" x14ac:dyDescent="0.25">
      <c r="A100" s="356" t="s">
        <v>216</v>
      </c>
      <c r="B100" s="356"/>
      <c r="C100" s="356"/>
      <c r="D100" s="356"/>
    </row>
    <row r="101" spans="1:11" customFormat="1" ht="13.5" thickBot="1" x14ac:dyDescent="0.25">
      <c r="A101" s="123"/>
      <c r="B101" s="123"/>
      <c r="C101" s="123"/>
      <c r="D101" s="123"/>
    </row>
    <row r="102" spans="1:11" customFormat="1" x14ac:dyDescent="0.2">
      <c r="A102" s="357" t="s">
        <v>22</v>
      </c>
      <c r="B102" s="124" t="s">
        <v>120</v>
      </c>
      <c r="C102" s="124" t="s">
        <v>121</v>
      </c>
      <c r="D102" s="359" t="s">
        <v>122</v>
      </c>
    </row>
    <row r="103" spans="1:11" customFormat="1" ht="26.25" thickBot="1" x14ac:dyDescent="0.25">
      <c r="A103" s="358"/>
      <c r="B103" s="125" t="s">
        <v>123</v>
      </c>
      <c r="C103" s="125" t="s">
        <v>123</v>
      </c>
      <c r="D103" s="360"/>
    </row>
    <row r="104" spans="1:11" customFormat="1" ht="13.5" customHeight="1" x14ac:dyDescent="0.2">
      <c r="A104" s="143" t="s">
        <v>134</v>
      </c>
      <c r="B104" s="193">
        <v>3</v>
      </c>
      <c r="C104" s="193">
        <v>19</v>
      </c>
      <c r="D104" s="194">
        <v>22</v>
      </c>
    </row>
    <row r="105" spans="1:11" customFormat="1" x14ac:dyDescent="0.2">
      <c r="A105" s="126" t="s">
        <v>124</v>
      </c>
      <c r="B105" s="127">
        <v>652</v>
      </c>
      <c r="C105" s="127">
        <v>3249</v>
      </c>
      <c r="D105" s="128">
        <v>3901</v>
      </c>
    </row>
    <row r="106" spans="1:11" customFormat="1" x14ac:dyDescent="0.2">
      <c r="A106" s="126" t="s">
        <v>95</v>
      </c>
      <c r="B106" s="127">
        <v>16</v>
      </c>
      <c r="C106" s="127">
        <v>208</v>
      </c>
      <c r="D106" s="128">
        <v>224</v>
      </c>
    </row>
    <row r="107" spans="1:11" customFormat="1" x14ac:dyDescent="0.2">
      <c r="A107" s="126" t="s">
        <v>97</v>
      </c>
      <c r="B107" s="127">
        <v>43</v>
      </c>
      <c r="C107" s="127">
        <v>285</v>
      </c>
      <c r="D107" s="128">
        <v>328</v>
      </c>
    </row>
    <row r="108" spans="1:11" customFormat="1" x14ac:dyDescent="0.2">
      <c r="A108" s="126" t="s">
        <v>127</v>
      </c>
      <c r="B108" s="127">
        <v>9</v>
      </c>
      <c r="C108" s="127">
        <v>251</v>
      </c>
      <c r="D108" s="128">
        <v>260</v>
      </c>
    </row>
    <row r="109" spans="1:11" customFormat="1" x14ac:dyDescent="0.2">
      <c r="A109" s="126" t="s">
        <v>100</v>
      </c>
      <c r="B109" s="127">
        <v>46</v>
      </c>
      <c r="C109" s="127">
        <v>423</v>
      </c>
      <c r="D109" s="128">
        <v>469</v>
      </c>
    </row>
    <row r="110" spans="1:11" customFormat="1" x14ac:dyDescent="0.2">
      <c r="A110" s="126" t="s">
        <v>126</v>
      </c>
      <c r="B110" s="127">
        <v>51433</v>
      </c>
      <c r="C110" s="127">
        <v>225983</v>
      </c>
      <c r="D110" s="128">
        <v>277416</v>
      </c>
    </row>
    <row r="111" spans="1:11" customFormat="1" x14ac:dyDescent="0.2">
      <c r="A111" s="126" t="s">
        <v>128</v>
      </c>
      <c r="B111" s="127">
        <v>363</v>
      </c>
      <c r="C111" s="127">
        <v>4079</v>
      </c>
      <c r="D111" s="128">
        <v>4442</v>
      </c>
    </row>
    <row r="112" spans="1:11" customFormat="1" x14ac:dyDescent="0.2">
      <c r="A112" s="126" t="s">
        <v>113</v>
      </c>
      <c r="B112" s="127">
        <v>1555</v>
      </c>
      <c r="C112" s="127">
        <v>23745</v>
      </c>
      <c r="D112" s="128">
        <v>25300</v>
      </c>
    </row>
    <row r="113" spans="1:11" customFormat="1" x14ac:dyDescent="0.2">
      <c r="A113" s="126" t="s">
        <v>125</v>
      </c>
      <c r="B113" s="127">
        <v>71610</v>
      </c>
      <c r="C113" s="127">
        <v>267639</v>
      </c>
      <c r="D113" s="128">
        <v>339249</v>
      </c>
    </row>
    <row r="114" spans="1:11" customFormat="1" x14ac:dyDescent="0.2">
      <c r="A114" s="126" t="s">
        <v>116</v>
      </c>
      <c r="B114" s="127">
        <v>61496</v>
      </c>
      <c r="C114" s="127">
        <v>208382</v>
      </c>
      <c r="D114" s="128">
        <v>269878</v>
      </c>
    </row>
    <row r="115" spans="1:11" customFormat="1" x14ac:dyDescent="0.2">
      <c r="A115" s="126" t="s">
        <v>215</v>
      </c>
      <c r="B115" s="127">
        <v>926</v>
      </c>
      <c r="C115" s="127">
        <v>1058</v>
      </c>
      <c r="D115" s="128">
        <v>1984</v>
      </c>
    </row>
    <row r="116" spans="1:11" customFormat="1" x14ac:dyDescent="0.2">
      <c r="A116" s="126" t="s">
        <v>112</v>
      </c>
      <c r="B116" s="127">
        <v>11110</v>
      </c>
      <c r="C116" s="127">
        <v>73760</v>
      </c>
      <c r="D116" s="128">
        <v>84870</v>
      </c>
    </row>
    <row r="117" spans="1:11" customFormat="1" x14ac:dyDescent="0.2">
      <c r="A117" s="126" t="s">
        <v>130</v>
      </c>
      <c r="B117" s="127">
        <v>242064</v>
      </c>
      <c r="C117" s="127">
        <v>2095833</v>
      </c>
      <c r="D117" s="128">
        <v>2337897</v>
      </c>
    </row>
    <row r="118" spans="1:11" customFormat="1" ht="13.5" thickBot="1" x14ac:dyDescent="0.25">
      <c r="A118" s="137" t="s">
        <v>131</v>
      </c>
      <c r="B118" s="138">
        <v>441326</v>
      </c>
      <c r="C118" s="138">
        <v>2904914</v>
      </c>
      <c r="D118" s="139">
        <v>3346240</v>
      </c>
      <c r="H118" s="28"/>
      <c r="I118" s="28"/>
      <c r="J118" s="28"/>
      <c r="K118" s="28"/>
    </row>
    <row r="120" spans="1:11" x14ac:dyDescent="0.2">
      <c r="H120"/>
      <c r="I120"/>
      <c r="J120"/>
      <c r="K120"/>
    </row>
    <row r="121" spans="1:11" customFormat="1" ht="15" x14ac:dyDescent="0.25">
      <c r="A121" s="356" t="s">
        <v>217</v>
      </c>
      <c r="B121" s="356"/>
      <c r="C121" s="356"/>
      <c r="D121" s="129"/>
    </row>
    <row r="122" spans="1:11" customFormat="1" ht="13.5" thickBot="1" x14ac:dyDescent="0.25">
      <c r="A122" s="123"/>
      <c r="B122" s="123"/>
      <c r="C122" s="130"/>
      <c r="D122" s="130"/>
      <c r="E122" s="130"/>
    </row>
    <row r="123" spans="1:11" customFormat="1" ht="13.5" thickBot="1" x14ac:dyDescent="0.25">
      <c r="A123" s="131" t="s">
        <v>22</v>
      </c>
      <c r="B123" s="132" t="s">
        <v>133</v>
      </c>
      <c r="C123" s="130"/>
    </row>
    <row r="124" spans="1:11" customFormat="1" x14ac:dyDescent="0.2">
      <c r="A124" s="143" t="s">
        <v>134</v>
      </c>
      <c r="B124" s="194">
        <v>9</v>
      </c>
      <c r="C124" s="130"/>
    </row>
    <row r="125" spans="1:11" customFormat="1" x14ac:dyDescent="0.2">
      <c r="A125" s="126" t="s">
        <v>124</v>
      </c>
      <c r="B125" s="128">
        <v>2974</v>
      </c>
      <c r="C125" s="130"/>
    </row>
    <row r="126" spans="1:11" customFormat="1" x14ac:dyDescent="0.2">
      <c r="A126" s="126" t="s">
        <v>95</v>
      </c>
      <c r="B126" s="128">
        <v>108</v>
      </c>
      <c r="C126" s="130"/>
    </row>
    <row r="127" spans="1:11" customFormat="1" x14ac:dyDescent="0.2">
      <c r="A127" s="126" t="s">
        <v>97</v>
      </c>
      <c r="B127" s="128">
        <v>112</v>
      </c>
      <c r="C127" s="130"/>
    </row>
    <row r="128" spans="1:11" customFormat="1" x14ac:dyDescent="0.2">
      <c r="A128" s="126" t="s">
        <v>127</v>
      </c>
      <c r="B128" s="128">
        <v>3610</v>
      </c>
      <c r="C128" s="130"/>
    </row>
    <row r="129" spans="1:11" customFormat="1" ht="17.25" customHeight="1" x14ac:dyDescent="0.2">
      <c r="A129" s="126" t="s">
        <v>100</v>
      </c>
      <c r="B129" s="128">
        <v>603</v>
      </c>
      <c r="C129" s="130"/>
    </row>
    <row r="130" spans="1:11" customFormat="1" x14ac:dyDescent="0.2">
      <c r="A130" s="126" t="s">
        <v>126</v>
      </c>
      <c r="B130" s="128">
        <v>39900</v>
      </c>
      <c r="C130" s="130"/>
    </row>
    <row r="131" spans="1:11" customFormat="1" ht="12.75" customHeight="1" x14ac:dyDescent="0.2">
      <c r="A131" s="126" t="s">
        <v>128</v>
      </c>
      <c r="B131" s="128">
        <v>400</v>
      </c>
      <c r="C131" s="130"/>
    </row>
    <row r="132" spans="1:11" customFormat="1" x14ac:dyDescent="0.2">
      <c r="A132" s="126" t="s">
        <v>113</v>
      </c>
      <c r="B132" s="128">
        <v>12000</v>
      </c>
      <c r="C132" s="130"/>
    </row>
    <row r="133" spans="1:11" customFormat="1" x14ac:dyDescent="0.2">
      <c r="A133" s="126" t="s">
        <v>125</v>
      </c>
      <c r="B133" s="128">
        <v>354900</v>
      </c>
      <c r="C133" s="130"/>
    </row>
    <row r="134" spans="1:11" customFormat="1" x14ac:dyDescent="0.2">
      <c r="A134" s="126" t="s">
        <v>116</v>
      </c>
      <c r="B134" s="128">
        <v>78720</v>
      </c>
      <c r="C134" s="130"/>
    </row>
    <row r="135" spans="1:11" customFormat="1" x14ac:dyDescent="0.2">
      <c r="A135" s="126" t="s">
        <v>112</v>
      </c>
      <c r="B135" s="128">
        <v>55825</v>
      </c>
      <c r="C135" s="130"/>
    </row>
    <row r="136" spans="1:11" customFormat="1" x14ac:dyDescent="0.2">
      <c r="A136" s="126" t="s">
        <v>130</v>
      </c>
      <c r="B136" s="128">
        <v>1236887</v>
      </c>
      <c r="C136" s="130"/>
      <c r="H136" s="15"/>
      <c r="I136" s="15"/>
      <c r="J136" s="15"/>
      <c r="K136" s="15"/>
    </row>
    <row r="137" spans="1:11" s="15" customFormat="1" ht="12.75" customHeight="1" thickBot="1" x14ac:dyDescent="0.25">
      <c r="A137" s="140" t="s">
        <v>135</v>
      </c>
      <c r="B137" s="141">
        <v>1786048</v>
      </c>
      <c r="C137" s="136"/>
      <c r="H137" s="28"/>
      <c r="I137" s="28"/>
      <c r="J137" s="28"/>
      <c r="K137" s="28"/>
    </row>
    <row r="139" spans="1:11" x14ac:dyDescent="0.2">
      <c r="H139"/>
      <c r="I139"/>
      <c r="J139"/>
      <c r="K139"/>
    </row>
    <row r="140" spans="1:11" customFormat="1" ht="15" x14ac:dyDescent="0.25">
      <c r="A140" s="356" t="s">
        <v>137</v>
      </c>
      <c r="B140" s="356"/>
      <c r="C140" s="356"/>
      <c r="D140" s="356"/>
      <c r="E140" s="130"/>
    </row>
    <row r="141" spans="1:11" customFormat="1" ht="15" x14ac:dyDescent="0.25">
      <c r="A141" s="356" t="s">
        <v>218</v>
      </c>
      <c r="B141" s="356"/>
      <c r="C141" s="356"/>
      <c r="D141" s="356"/>
      <c r="E141" s="130"/>
    </row>
    <row r="142" spans="1:11" customFormat="1" ht="13.5" thickBot="1" x14ac:dyDescent="0.25">
      <c r="A142" s="123"/>
      <c r="B142" s="123"/>
      <c r="C142" s="123"/>
      <c r="D142" s="130"/>
      <c r="E142" s="130"/>
    </row>
    <row r="143" spans="1:11" customFormat="1" ht="13.5" thickBot="1" x14ac:dyDescent="0.25">
      <c r="A143" s="131" t="s">
        <v>138</v>
      </c>
      <c r="B143" s="142" t="s">
        <v>133</v>
      </c>
      <c r="C143" s="132" t="s">
        <v>150</v>
      </c>
      <c r="D143" s="130"/>
    </row>
    <row r="144" spans="1:11" customFormat="1" x14ac:dyDescent="0.2">
      <c r="A144" s="143" t="s">
        <v>198</v>
      </c>
      <c r="B144" s="144">
        <v>3</v>
      </c>
      <c r="C144" s="145">
        <v>481</v>
      </c>
      <c r="D144" s="130"/>
    </row>
    <row r="145" spans="1:5" customFormat="1" x14ac:dyDescent="0.2">
      <c r="A145" s="126" t="s">
        <v>219</v>
      </c>
      <c r="B145" s="146">
        <v>23944</v>
      </c>
      <c r="C145" s="147">
        <v>26639968</v>
      </c>
      <c r="D145" s="130"/>
    </row>
    <row r="146" spans="1:5" customFormat="1" x14ac:dyDescent="0.2">
      <c r="A146" s="126" t="s">
        <v>220</v>
      </c>
      <c r="B146" s="148">
        <v>341</v>
      </c>
      <c r="C146" s="147">
        <v>697410</v>
      </c>
      <c r="D146" s="130"/>
    </row>
    <row r="147" spans="1:5" customFormat="1" x14ac:dyDescent="0.2">
      <c r="A147" s="126" t="s">
        <v>201</v>
      </c>
      <c r="B147" s="148">
        <v>8</v>
      </c>
      <c r="C147" s="147">
        <v>21576</v>
      </c>
      <c r="D147" s="130"/>
    </row>
    <row r="148" spans="1:5" customFormat="1" x14ac:dyDescent="0.2">
      <c r="A148" s="126" t="s">
        <v>202</v>
      </c>
      <c r="B148" s="148">
        <v>673</v>
      </c>
      <c r="C148" s="147">
        <v>1790932</v>
      </c>
      <c r="D148" s="130"/>
    </row>
    <row r="149" spans="1:5" customFormat="1" x14ac:dyDescent="0.2">
      <c r="A149" s="126" t="s">
        <v>203</v>
      </c>
      <c r="B149" s="146">
        <v>344</v>
      </c>
      <c r="C149" s="147">
        <v>356976</v>
      </c>
      <c r="D149" s="130"/>
    </row>
    <row r="150" spans="1:5" customFormat="1" x14ac:dyDescent="0.2">
      <c r="A150" s="149" t="s">
        <v>204</v>
      </c>
      <c r="B150" s="146">
        <v>5</v>
      </c>
      <c r="C150" s="147">
        <v>1505</v>
      </c>
      <c r="D150" s="130"/>
    </row>
    <row r="151" spans="1:5" customFormat="1" x14ac:dyDescent="0.2">
      <c r="A151" s="149" t="s">
        <v>205</v>
      </c>
      <c r="B151" s="146">
        <v>41</v>
      </c>
      <c r="C151" s="147">
        <v>1248498</v>
      </c>
      <c r="D151" s="130"/>
    </row>
    <row r="152" spans="1:5" customFormat="1" x14ac:dyDescent="0.2">
      <c r="A152" s="149" t="s">
        <v>206</v>
      </c>
      <c r="B152" s="146">
        <v>87</v>
      </c>
      <c r="C152" s="147">
        <v>655490</v>
      </c>
      <c r="D152" s="130"/>
    </row>
    <row r="153" spans="1:5" customFormat="1" x14ac:dyDescent="0.2">
      <c r="A153" s="149" t="s">
        <v>207</v>
      </c>
      <c r="B153" s="146">
        <v>3</v>
      </c>
      <c r="C153" s="147"/>
      <c r="D153" s="130"/>
    </row>
    <row r="154" spans="1:5" customFormat="1" x14ac:dyDescent="0.2">
      <c r="A154" s="149" t="s">
        <v>208</v>
      </c>
      <c r="B154" s="148">
        <v>57</v>
      </c>
      <c r="C154" s="147">
        <v>26103</v>
      </c>
      <c r="D154" s="130"/>
    </row>
    <row r="155" spans="1:5" customFormat="1" x14ac:dyDescent="0.2">
      <c r="A155" s="149" t="s">
        <v>209</v>
      </c>
      <c r="B155" s="148">
        <v>35</v>
      </c>
      <c r="C155" s="147">
        <v>14556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149</v>
      </c>
      <c r="B157" s="120">
        <v>25541</v>
      </c>
      <c r="C157" s="121">
        <v>31453495</v>
      </c>
      <c r="D157" s="130"/>
    </row>
    <row r="158" spans="1:5" customFormat="1" ht="13.5" thickBot="1" x14ac:dyDescent="0.25">
      <c r="C158" s="130"/>
      <c r="E158" s="130"/>
    </row>
    <row r="159" spans="1:5" customFormat="1" x14ac:dyDescent="0.2">
      <c r="A159" s="344" t="s">
        <v>236</v>
      </c>
      <c r="B159" s="351" t="s">
        <v>133</v>
      </c>
      <c r="C159" s="348" t="s">
        <v>150</v>
      </c>
    </row>
    <row r="160" spans="1:5" customFormat="1" ht="13.5" thickBot="1" x14ac:dyDescent="0.25">
      <c r="A160" s="345"/>
      <c r="B160" s="352" t="s">
        <v>133</v>
      </c>
      <c r="C160" s="349" t="s">
        <v>150</v>
      </c>
    </row>
    <row r="161" spans="1:3" customFormat="1" x14ac:dyDescent="0.2">
      <c r="A161" s="4" t="s">
        <v>14</v>
      </c>
      <c r="B161" s="5">
        <v>7488</v>
      </c>
      <c r="C161" s="6">
        <v>7028570</v>
      </c>
    </row>
    <row r="162" spans="1:3" customFormat="1" x14ac:dyDescent="0.2">
      <c r="A162" s="1" t="s">
        <v>8</v>
      </c>
      <c r="B162" s="30"/>
      <c r="C162" s="195"/>
    </row>
    <row r="163" spans="1:3" customFormat="1" x14ac:dyDescent="0.2">
      <c r="A163" s="1" t="s">
        <v>15</v>
      </c>
      <c r="B163" s="7">
        <v>92</v>
      </c>
      <c r="C163" s="8">
        <v>263165</v>
      </c>
    </row>
    <row r="164" spans="1:3" customFormat="1" x14ac:dyDescent="0.2">
      <c r="A164" s="1" t="s">
        <v>5</v>
      </c>
      <c r="B164" s="7">
        <v>117</v>
      </c>
      <c r="C164" s="8">
        <v>461640</v>
      </c>
    </row>
    <row r="165" spans="1:3" customFormat="1" x14ac:dyDescent="0.2">
      <c r="A165" s="1" t="s">
        <v>11</v>
      </c>
      <c r="B165" s="7">
        <v>5932</v>
      </c>
      <c r="C165" s="8">
        <v>7229200</v>
      </c>
    </row>
    <row r="166" spans="1:3" customFormat="1" x14ac:dyDescent="0.2">
      <c r="A166" s="1" t="s">
        <v>10</v>
      </c>
      <c r="B166" s="7">
        <v>5709</v>
      </c>
      <c r="C166" s="8">
        <v>8562404</v>
      </c>
    </row>
    <row r="167" spans="1:3" customFormat="1" x14ac:dyDescent="0.2">
      <c r="A167" s="1" t="s">
        <v>9</v>
      </c>
      <c r="B167" s="7">
        <v>1413</v>
      </c>
      <c r="C167" s="8">
        <v>2892340</v>
      </c>
    </row>
    <row r="168" spans="1:3" customFormat="1" x14ac:dyDescent="0.2">
      <c r="A168" s="1" t="s">
        <v>17</v>
      </c>
      <c r="B168" s="7">
        <v>776</v>
      </c>
      <c r="C168" s="8">
        <v>569483</v>
      </c>
    </row>
    <row r="169" spans="1:3" customFormat="1" x14ac:dyDescent="0.2">
      <c r="A169" s="1" t="s">
        <v>18</v>
      </c>
      <c r="B169" s="30"/>
      <c r="C169" s="195"/>
    </row>
    <row r="170" spans="1:3" customFormat="1" x14ac:dyDescent="0.2">
      <c r="A170" s="1" t="s">
        <v>12</v>
      </c>
      <c r="B170" s="30"/>
      <c r="C170" s="195"/>
    </row>
    <row r="171" spans="1:3" customFormat="1" x14ac:dyDescent="0.2">
      <c r="A171" s="1" t="s">
        <v>13</v>
      </c>
      <c r="B171" s="30"/>
      <c r="C171" s="195"/>
    </row>
    <row r="172" spans="1:3" customFormat="1" x14ac:dyDescent="0.2">
      <c r="A172" s="1" t="s">
        <v>4</v>
      </c>
      <c r="B172" s="7">
        <v>458</v>
      </c>
      <c r="C172" s="8">
        <v>2646679</v>
      </c>
    </row>
    <row r="173" spans="1:3" customFormat="1" x14ac:dyDescent="0.2">
      <c r="A173" s="1" t="s">
        <v>19</v>
      </c>
      <c r="B173" s="7">
        <v>2006</v>
      </c>
      <c r="C173" s="8">
        <v>366689</v>
      </c>
    </row>
    <row r="174" spans="1:3" customFormat="1" x14ac:dyDescent="0.2">
      <c r="A174" s="1" t="s">
        <v>7</v>
      </c>
      <c r="B174" s="7">
        <v>230</v>
      </c>
      <c r="C174" s="8">
        <v>503388</v>
      </c>
    </row>
    <row r="175" spans="1:3" customFormat="1" x14ac:dyDescent="0.2">
      <c r="A175" s="1" t="s">
        <v>6</v>
      </c>
      <c r="B175" s="7">
        <v>16</v>
      </c>
      <c r="C175" s="8">
        <v>190008</v>
      </c>
    </row>
    <row r="176" spans="1:3" customFormat="1" x14ac:dyDescent="0.2">
      <c r="A176" s="1" t="s">
        <v>20</v>
      </c>
      <c r="B176" s="30"/>
      <c r="C176" s="195"/>
    </row>
    <row r="177" spans="1:11" customFormat="1" x14ac:dyDescent="0.2">
      <c r="A177" s="1" t="s">
        <v>21</v>
      </c>
      <c r="B177" s="7">
        <v>1304</v>
      </c>
      <c r="C177" s="8">
        <v>739929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3</v>
      </c>
      <c r="B179" s="14">
        <v>25541</v>
      </c>
      <c r="C179" s="16">
        <v>31453495</v>
      </c>
      <c r="H179" s="28"/>
      <c r="I179" s="28"/>
      <c r="J179" s="28"/>
      <c r="K179" s="28"/>
    </row>
  </sheetData>
  <mergeCells count="25">
    <mergeCell ref="A100:D100"/>
    <mergeCell ref="E40:E41"/>
    <mergeCell ref="D40:D41"/>
    <mergeCell ref="A40:A41"/>
    <mergeCell ref="B40:B41"/>
    <mergeCell ref="C78:C79"/>
    <mergeCell ref="D78:D79"/>
    <mergeCell ref="A78:A79"/>
    <mergeCell ref="B78:B79"/>
    <mergeCell ref="C40:C41"/>
    <mergeCell ref="A141:D141"/>
    <mergeCell ref="D102:D103"/>
    <mergeCell ref="A159:A160"/>
    <mergeCell ref="B159:B160"/>
    <mergeCell ref="C159:C160"/>
    <mergeCell ref="A102:A103"/>
    <mergeCell ref="A121:C121"/>
    <mergeCell ref="A140:D140"/>
    <mergeCell ref="F40:F41"/>
    <mergeCell ref="A4:E4"/>
    <mergeCell ref="A6:A7"/>
    <mergeCell ref="B6:C6"/>
    <mergeCell ref="A15:A16"/>
    <mergeCell ref="B15:B16"/>
    <mergeCell ref="A38:F38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4" orientation="portrait" horizontalDpi="300" verticalDpi="300" r:id="rId1"/>
  <headerFooter alignWithMargins="0">
    <oddFooter>&amp;A</oddFooter>
  </headerFooter>
  <rowBreaks count="3" manualBreakCount="3">
    <brk id="36" max="5" man="1"/>
    <brk id="99" max="5" man="1"/>
    <brk id="13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9"/>
  <sheetViews>
    <sheetView view="pageBreakPreview" zoomScale="60" zoomScaleNormal="75" workbookViewId="0">
      <selection activeCell="D20" sqref="D20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8" t="s">
        <v>250</v>
      </c>
    </row>
    <row r="4" spans="1:13" ht="15" x14ac:dyDescent="0.25">
      <c r="A4" s="353" t="s">
        <v>221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1079480</v>
      </c>
      <c r="C9" s="202">
        <v>734070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89">
        <v>20479911.370166924</v>
      </c>
      <c r="C10" s="202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251</v>
      </c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1" t="s">
        <v>50</v>
      </c>
      <c r="B17" s="199">
        <v>289874</v>
      </c>
    </row>
    <row r="18" spans="1:2" x14ac:dyDescent="0.2">
      <c r="A18" s="1" t="s">
        <v>222</v>
      </c>
      <c r="B18" s="199">
        <v>7316</v>
      </c>
    </row>
    <row r="19" spans="1:2" x14ac:dyDescent="0.2">
      <c r="A19" s="1" t="s">
        <v>51</v>
      </c>
      <c r="B19" s="199">
        <v>15070</v>
      </c>
    </row>
    <row r="20" spans="1:2" x14ac:dyDescent="0.2">
      <c r="A20" s="1" t="s">
        <v>40</v>
      </c>
      <c r="B20" s="199">
        <v>7075</v>
      </c>
    </row>
    <row r="21" spans="1:2" x14ac:dyDescent="0.2">
      <c r="A21" s="1" t="s">
        <v>46</v>
      </c>
      <c r="B21" s="199">
        <v>161994</v>
      </c>
    </row>
    <row r="22" spans="1:2" x14ac:dyDescent="0.2">
      <c r="A22" s="1" t="s">
        <v>45</v>
      </c>
      <c r="B22" s="199">
        <v>124198</v>
      </c>
    </row>
    <row r="23" spans="1:2" x14ac:dyDescent="0.2">
      <c r="A23" s="1" t="s">
        <v>44</v>
      </c>
      <c r="B23" s="199">
        <v>74476</v>
      </c>
    </row>
    <row r="24" spans="1:2" x14ac:dyDescent="0.2">
      <c r="A24" s="1" t="s">
        <v>232</v>
      </c>
      <c r="B24" s="199">
        <v>14088</v>
      </c>
    </row>
    <row r="25" spans="1:2" x14ac:dyDescent="0.2">
      <c r="A25" s="1" t="s">
        <v>240</v>
      </c>
      <c r="B25" s="199">
        <v>25631</v>
      </c>
    </row>
    <row r="26" spans="1:2" x14ac:dyDescent="0.2">
      <c r="A26" s="1" t="s">
        <v>233</v>
      </c>
      <c r="B26" s="199">
        <v>61518</v>
      </c>
    </row>
    <row r="27" spans="1:2" x14ac:dyDescent="0.2">
      <c r="A27" s="1" t="s">
        <v>49</v>
      </c>
      <c r="B27" s="199"/>
    </row>
    <row r="28" spans="1:2" x14ac:dyDescent="0.2">
      <c r="A28" s="1" t="s">
        <v>234</v>
      </c>
      <c r="B28" s="199">
        <v>53535</v>
      </c>
    </row>
    <row r="29" spans="1:2" x14ac:dyDescent="0.2">
      <c r="A29" s="1" t="s">
        <v>231</v>
      </c>
      <c r="B29" s="199">
        <v>12264</v>
      </c>
    </row>
    <row r="30" spans="1:2" x14ac:dyDescent="0.2">
      <c r="A30" s="1" t="s">
        <v>42</v>
      </c>
      <c r="B30" s="199">
        <v>10040</v>
      </c>
    </row>
    <row r="31" spans="1:2" x14ac:dyDescent="0.2">
      <c r="A31" s="184" t="s">
        <v>41</v>
      </c>
      <c r="B31" s="208">
        <v>24954</v>
      </c>
    </row>
    <row r="32" spans="1:2" x14ac:dyDescent="0.2">
      <c r="A32" s="1" t="s">
        <v>39</v>
      </c>
      <c r="B32" s="199"/>
    </row>
    <row r="33" spans="1:11" x14ac:dyDescent="0.2">
      <c r="A33" s="1" t="s">
        <v>48</v>
      </c>
      <c r="B33" s="199">
        <v>17758</v>
      </c>
    </row>
    <row r="34" spans="1:11" ht="13.5" thickBot="1" x14ac:dyDescent="0.25">
      <c r="A34" s="10"/>
      <c r="B34" s="218"/>
    </row>
    <row r="35" spans="1:11" ht="13.5" thickBot="1" x14ac:dyDescent="0.25">
      <c r="A35" s="13" t="s">
        <v>3</v>
      </c>
      <c r="B35" s="16">
        <v>1079480</v>
      </c>
    </row>
    <row r="38" spans="1:11" s="46" customFormat="1" ht="15" customHeight="1" x14ac:dyDescent="0.2">
      <c r="A38" s="350" t="s">
        <v>223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244</v>
      </c>
      <c r="D40" s="351" t="s">
        <v>245</v>
      </c>
      <c r="E40" s="351" t="s">
        <v>91</v>
      </c>
      <c r="F40" s="348" t="s">
        <v>92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52"/>
      <c r="F41" s="349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777</v>
      </c>
      <c r="C43" s="96"/>
      <c r="D43" s="96"/>
      <c r="E43" s="96"/>
      <c r="F43" s="153"/>
      <c r="G43" s="9"/>
    </row>
    <row r="44" spans="1:11" s="3" customFormat="1" x14ac:dyDescent="0.2">
      <c r="A44" s="1" t="s">
        <v>134</v>
      </c>
      <c r="B44" s="96">
        <v>3017</v>
      </c>
      <c r="C44" s="96">
        <v>150850</v>
      </c>
      <c r="D44" s="96">
        <v>50</v>
      </c>
      <c r="E44" s="96">
        <v>150850</v>
      </c>
      <c r="F44" s="153">
        <v>50</v>
      </c>
      <c r="G44" s="9"/>
      <c r="H44" s="230"/>
      <c r="I44" s="230"/>
      <c r="J44" s="230"/>
      <c r="K44" s="230"/>
    </row>
    <row r="45" spans="1:11" s="3" customFormat="1" x14ac:dyDescent="0.2">
      <c r="A45" s="1" t="s">
        <v>124</v>
      </c>
      <c r="B45" s="96">
        <v>104694</v>
      </c>
      <c r="C45" s="96">
        <v>8375520</v>
      </c>
      <c r="D45" s="96">
        <v>80</v>
      </c>
      <c r="E45" s="96">
        <v>16391887.289999999</v>
      </c>
      <c r="F45" s="153">
        <v>156.57</v>
      </c>
      <c r="G45" s="9"/>
      <c r="H45" s="230"/>
      <c r="I45" s="230"/>
      <c r="J45" s="230"/>
      <c r="K45" s="230"/>
    </row>
    <row r="46" spans="1:11" s="3" customFormat="1" x14ac:dyDescent="0.2">
      <c r="A46" s="1" t="s">
        <v>95</v>
      </c>
      <c r="B46" s="96">
        <v>16355</v>
      </c>
      <c r="C46" s="96">
        <v>343455</v>
      </c>
      <c r="D46" s="96">
        <v>21</v>
      </c>
      <c r="E46" s="96">
        <v>654200</v>
      </c>
      <c r="F46" s="153">
        <v>40</v>
      </c>
      <c r="G46" s="9"/>
      <c r="H46" s="230"/>
      <c r="I46" s="230"/>
      <c r="J46" s="230"/>
      <c r="K46" s="230"/>
    </row>
    <row r="47" spans="1:11" s="3" customFormat="1" x14ac:dyDescent="0.2">
      <c r="A47" s="1" t="s">
        <v>97</v>
      </c>
      <c r="B47" s="96">
        <v>11234</v>
      </c>
      <c r="C47" s="96">
        <v>617870</v>
      </c>
      <c r="D47" s="180">
        <v>55</v>
      </c>
      <c r="E47" s="96">
        <v>988592</v>
      </c>
      <c r="F47" s="153">
        <v>88</v>
      </c>
      <c r="G47" s="9"/>
      <c r="H47" s="230"/>
      <c r="I47" s="230"/>
      <c r="J47" s="230"/>
      <c r="K47" s="230"/>
    </row>
    <row r="48" spans="1:11" s="3" customFormat="1" x14ac:dyDescent="0.2">
      <c r="A48" s="1" t="s">
        <v>127</v>
      </c>
      <c r="B48" s="96">
        <v>161601</v>
      </c>
      <c r="C48" s="96">
        <v>9696060</v>
      </c>
      <c r="D48" s="96">
        <v>60</v>
      </c>
      <c r="E48" s="96">
        <v>9976615.8399999999</v>
      </c>
      <c r="F48" s="153">
        <v>61.74</v>
      </c>
      <c r="G48" s="9"/>
      <c r="H48" s="230"/>
      <c r="I48" s="230"/>
      <c r="J48" s="230"/>
      <c r="K48" s="230"/>
    </row>
    <row r="49" spans="1:11" s="3" customFormat="1" x14ac:dyDescent="0.2">
      <c r="A49" s="1" t="s">
        <v>211</v>
      </c>
      <c r="B49" s="96">
        <v>65</v>
      </c>
      <c r="C49" s="96"/>
      <c r="D49" s="96"/>
      <c r="E49" s="96"/>
      <c r="F49" s="153"/>
      <c r="G49" s="9"/>
      <c r="H49" s="230"/>
      <c r="I49" s="230"/>
      <c r="J49" s="230"/>
      <c r="K49" s="230"/>
    </row>
    <row r="50" spans="1:11" s="3" customFormat="1" x14ac:dyDescent="0.2">
      <c r="A50" s="1" t="s">
        <v>100</v>
      </c>
      <c r="B50" s="96">
        <v>8089</v>
      </c>
      <c r="C50" s="96">
        <v>297602.51</v>
      </c>
      <c r="D50" s="96">
        <v>36.79</v>
      </c>
      <c r="E50" s="96">
        <v>148801.25</v>
      </c>
      <c r="F50" s="153">
        <v>18.399999999999999</v>
      </c>
      <c r="G50" s="9"/>
      <c r="H50" s="230"/>
      <c r="I50" s="230"/>
      <c r="J50" s="230"/>
      <c r="K50" s="230"/>
    </row>
    <row r="51" spans="1:11" s="3" customFormat="1" x14ac:dyDescent="0.2">
      <c r="A51" s="1" t="s">
        <v>98</v>
      </c>
      <c r="B51" s="96">
        <v>1067</v>
      </c>
      <c r="C51" s="96">
        <v>32010</v>
      </c>
      <c r="D51" s="180">
        <v>30</v>
      </c>
      <c r="E51" s="96"/>
      <c r="F51" s="153"/>
      <c r="G51" s="9"/>
      <c r="H51" s="230"/>
      <c r="I51" s="230"/>
      <c r="J51" s="230"/>
      <c r="K51" s="230"/>
    </row>
    <row r="52" spans="1:11" s="3" customFormat="1" ht="13.5" thickBot="1" x14ac:dyDescent="0.25">
      <c r="A52" s="100" t="s">
        <v>103</v>
      </c>
      <c r="B52" s="101">
        <v>6563</v>
      </c>
      <c r="C52" s="101"/>
      <c r="D52" s="181"/>
      <c r="E52" s="101"/>
      <c r="F52" s="154"/>
      <c r="G52" s="9"/>
      <c r="H52" s="230"/>
      <c r="I52" s="230"/>
      <c r="J52" s="230"/>
      <c r="K52" s="230"/>
    </row>
    <row r="53" spans="1:11" s="3" customFormat="1" ht="13.5" thickBot="1" x14ac:dyDescent="0.25">
      <c r="A53" s="104" t="s">
        <v>84</v>
      </c>
      <c r="B53" s="105">
        <v>313462</v>
      </c>
      <c r="C53" s="105">
        <v>19513367.510000002</v>
      </c>
      <c r="D53" s="105">
        <v>62.25</v>
      </c>
      <c r="E53" s="105">
        <v>28310946.379999999</v>
      </c>
      <c r="F53" s="106">
        <v>90.32</v>
      </c>
      <c r="G53" s="9"/>
      <c r="H53" s="230"/>
      <c r="I53" s="230"/>
      <c r="J53" s="230"/>
      <c r="K53" s="230"/>
    </row>
    <row r="54" spans="1:11" s="3" customFormat="1" ht="13.5" thickBot="1" x14ac:dyDescent="0.25">
      <c r="A54" s="10"/>
      <c r="B54" s="107"/>
      <c r="C54" s="107"/>
      <c r="D54" s="107"/>
      <c r="E54" s="107"/>
      <c r="F54" s="108"/>
      <c r="G54" s="9"/>
      <c r="H54" s="230"/>
      <c r="I54" s="230"/>
      <c r="J54" s="230"/>
      <c r="K54" s="230"/>
    </row>
    <row r="55" spans="1:11" s="3" customFormat="1" x14ac:dyDescent="0.2">
      <c r="A55" s="109" t="s">
        <v>104</v>
      </c>
      <c r="B55" s="110"/>
      <c r="C55" s="110"/>
      <c r="D55" s="110"/>
      <c r="E55" s="110"/>
      <c r="F55" s="111"/>
      <c r="G55" s="9"/>
      <c r="H55" s="230"/>
      <c r="I55" s="230"/>
      <c r="J55" s="230"/>
      <c r="K55" s="230"/>
    </row>
    <row r="56" spans="1:11" s="3" customFormat="1" x14ac:dyDescent="0.2">
      <c r="A56" s="1" t="s">
        <v>126</v>
      </c>
      <c r="B56" s="96">
        <v>6327706</v>
      </c>
      <c r="C56" s="96">
        <v>6327706</v>
      </c>
      <c r="D56" s="96">
        <v>1</v>
      </c>
      <c r="E56" s="96">
        <v>9491559</v>
      </c>
      <c r="F56" s="153">
        <v>1.5</v>
      </c>
      <c r="G56" s="9"/>
      <c r="H56" s="230"/>
      <c r="I56" s="230"/>
      <c r="J56" s="230"/>
      <c r="K56" s="230"/>
    </row>
    <row r="57" spans="1:11" s="3" customFormat="1" x14ac:dyDescent="0.2">
      <c r="A57" s="1" t="s">
        <v>128</v>
      </c>
      <c r="B57" s="96">
        <v>899780</v>
      </c>
      <c r="C57" s="96">
        <v>1799560</v>
      </c>
      <c r="D57" s="96">
        <v>2</v>
      </c>
      <c r="E57" s="96">
        <v>5422982.6100000003</v>
      </c>
      <c r="F57" s="153">
        <v>6.03</v>
      </c>
      <c r="G57" s="9"/>
      <c r="H57" s="230"/>
      <c r="I57" s="230"/>
      <c r="J57" s="230"/>
      <c r="K57" s="230"/>
    </row>
    <row r="58" spans="1:11" s="3" customFormat="1" x14ac:dyDescent="0.2">
      <c r="A58" s="1" t="s">
        <v>107</v>
      </c>
      <c r="B58" s="96">
        <v>142063</v>
      </c>
      <c r="C58" s="96">
        <v>852378</v>
      </c>
      <c r="D58" s="96">
        <v>6</v>
      </c>
      <c r="E58" s="96"/>
      <c r="F58" s="153"/>
      <c r="G58" s="9"/>
      <c r="H58" s="230"/>
      <c r="I58" s="230"/>
      <c r="J58" s="230"/>
      <c r="K58" s="230"/>
    </row>
    <row r="59" spans="1:11" s="3" customFormat="1" ht="13.5" thickBot="1" x14ac:dyDescent="0.25">
      <c r="A59" s="112" t="s">
        <v>103</v>
      </c>
      <c r="B59" s="113">
        <v>4927</v>
      </c>
      <c r="C59" s="113"/>
      <c r="D59" s="113"/>
      <c r="E59" s="113"/>
      <c r="F59" s="114"/>
      <c r="G59" s="9"/>
      <c r="H59" s="230"/>
      <c r="I59" s="230"/>
      <c r="J59" s="230"/>
      <c r="K59" s="230"/>
    </row>
    <row r="60" spans="1:11" s="3" customFormat="1" ht="13.5" thickBot="1" x14ac:dyDescent="0.25">
      <c r="A60" s="104" t="s">
        <v>85</v>
      </c>
      <c r="B60" s="105">
        <v>7374476</v>
      </c>
      <c r="C60" s="105">
        <v>8979644</v>
      </c>
      <c r="D60" s="105">
        <v>1.22</v>
      </c>
      <c r="E60" s="105">
        <v>14914541.609999999</v>
      </c>
      <c r="F60" s="106">
        <v>2.02</v>
      </c>
      <c r="G60" s="9"/>
      <c r="H60" s="230"/>
      <c r="I60" s="230"/>
      <c r="J60" s="230"/>
      <c r="K60" s="230"/>
    </row>
    <row r="61" spans="1:11" s="3" customFormat="1" ht="13.5" thickBot="1" x14ac:dyDescent="0.25">
      <c r="A61" s="115"/>
      <c r="B61" s="107"/>
      <c r="C61" s="107"/>
      <c r="D61" s="107"/>
      <c r="E61" s="107"/>
      <c r="F61" s="108"/>
      <c r="G61" s="9"/>
      <c r="H61" s="230"/>
      <c r="I61" s="230"/>
      <c r="J61" s="230"/>
      <c r="K61" s="230"/>
    </row>
    <row r="62" spans="1:11" s="3" customFormat="1" x14ac:dyDescent="0.2">
      <c r="A62" s="109" t="s">
        <v>109</v>
      </c>
      <c r="B62" s="110"/>
      <c r="C62" s="110"/>
      <c r="D62" s="110"/>
      <c r="E62" s="110"/>
      <c r="F62" s="111"/>
      <c r="G62" s="9"/>
      <c r="H62" s="230"/>
      <c r="I62" s="230"/>
      <c r="J62" s="230"/>
      <c r="K62" s="230"/>
    </row>
    <row r="63" spans="1:11" s="3" customFormat="1" x14ac:dyDescent="0.2">
      <c r="A63" s="1" t="s">
        <v>113</v>
      </c>
      <c r="B63" s="96">
        <v>175361</v>
      </c>
      <c r="C63" s="96">
        <v>87680.5</v>
      </c>
      <c r="D63" s="116">
        <v>0.5</v>
      </c>
      <c r="E63" s="96">
        <v>1402888</v>
      </c>
      <c r="F63" s="117">
        <v>8</v>
      </c>
      <c r="G63" s="9"/>
      <c r="H63" s="230"/>
      <c r="I63" s="230"/>
      <c r="J63" s="230"/>
      <c r="K63" s="230"/>
    </row>
    <row r="64" spans="1:11" s="3" customFormat="1" x14ac:dyDescent="0.2">
      <c r="A64" s="1" t="s">
        <v>212</v>
      </c>
      <c r="B64" s="96">
        <v>8752</v>
      </c>
      <c r="C64" s="96">
        <v>1750.4</v>
      </c>
      <c r="D64" s="116">
        <v>0.2</v>
      </c>
      <c r="E64" s="96"/>
      <c r="F64" s="117"/>
      <c r="G64" s="9"/>
      <c r="H64" s="230"/>
      <c r="I64" s="230"/>
      <c r="J64" s="230"/>
      <c r="K64" s="230"/>
    </row>
    <row r="65" spans="1:11" s="3" customFormat="1" x14ac:dyDescent="0.2">
      <c r="A65" s="1" t="s">
        <v>157</v>
      </c>
      <c r="B65" s="96">
        <v>57077</v>
      </c>
      <c r="C65" s="96">
        <v>17118.21</v>
      </c>
      <c r="D65" s="116">
        <v>0.3</v>
      </c>
      <c r="E65" s="96">
        <v>128411.02</v>
      </c>
      <c r="F65" s="117">
        <v>2.25</v>
      </c>
      <c r="G65" s="9"/>
      <c r="H65" s="230"/>
      <c r="I65" s="230"/>
      <c r="J65" s="230"/>
      <c r="K65" s="230"/>
    </row>
    <row r="66" spans="1:11" s="3" customFormat="1" x14ac:dyDescent="0.2">
      <c r="A66" s="1" t="s">
        <v>125</v>
      </c>
      <c r="B66" s="96">
        <v>1254310</v>
      </c>
      <c r="C66" s="96">
        <v>150517.20000000001</v>
      </c>
      <c r="D66" s="116">
        <v>0.12</v>
      </c>
      <c r="E66" s="96">
        <v>1881465</v>
      </c>
      <c r="F66" s="117">
        <v>1.5</v>
      </c>
      <c r="G66" s="9"/>
      <c r="H66" s="230"/>
      <c r="I66" s="230"/>
      <c r="J66" s="230"/>
      <c r="K66" s="230"/>
    </row>
    <row r="67" spans="1:11" s="3" customFormat="1" x14ac:dyDescent="0.2">
      <c r="A67" s="1" t="s">
        <v>114</v>
      </c>
      <c r="B67" s="96">
        <v>407140</v>
      </c>
      <c r="C67" s="96">
        <v>446874.4</v>
      </c>
      <c r="D67" s="116">
        <v>1.1000000000000001</v>
      </c>
      <c r="E67" s="96"/>
      <c r="F67" s="117"/>
      <c r="G67" s="9"/>
      <c r="H67" s="230"/>
      <c r="I67" s="230"/>
      <c r="J67" s="230"/>
      <c r="K67" s="230"/>
    </row>
    <row r="68" spans="1:11" s="3" customFormat="1" x14ac:dyDescent="0.2">
      <c r="A68" s="1" t="s">
        <v>115</v>
      </c>
      <c r="B68" s="96">
        <v>238556</v>
      </c>
      <c r="C68" s="96">
        <v>21469.37</v>
      </c>
      <c r="D68" s="116">
        <v>0.09</v>
      </c>
      <c r="E68" s="96">
        <v>119275.77</v>
      </c>
      <c r="F68" s="117">
        <v>0.5</v>
      </c>
      <c r="G68" s="9"/>
      <c r="H68" s="230"/>
      <c r="I68" s="230"/>
      <c r="J68" s="230"/>
      <c r="K68" s="230"/>
    </row>
    <row r="69" spans="1:11" s="3" customFormat="1" x14ac:dyDescent="0.2">
      <c r="A69" s="1" t="s">
        <v>116</v>
      </c>
      <c r="B69" s="96">
        <v>159525</v>
      </c>
      <c r="C69" s="96">
        <v>191428.91</v>
      </c>
      <c r="D69" s="116">
        <v>1.2</v>
      </c>
      <c r="E69" s="96">
        <v>358930.91</v>
      </c>
      <c r="F69" s="117">
        <v>2.25</v>
      </c>
      <c r="G69" s="9"/>
      <c r="H69" s="230"/>
      <c r="I69" s="230"/>
      <c r="J69" s="230"/>
      <c r="K69" s="230"/>
    </row>
    <row r="70" spans="1:11" s="3" customFormat="1" x14ac:dyDescent="0.2">
      <c r="A70" s="1" t="s">
        <v>112</v>
      </c>
      <c r="B70" s="96">
        <v>1733354</v>
      </c>
      <c r="C70" s="96">
        <v>1024865.89</v>
      </c>
      <c r="D70" s="116">
        <v>0.59</v>
      </c>
      <c r="E70" s="96">
        <v>2600031</v>
      </c>
      <c r="F70" s="117">
        <v>1.5</v>
      </c>
      <c r="G70" s="9"/>
      <c r="H70" s="230"/>
      <c r="I70" s="230"/>
      <c r="J70" s="230"/>
      <c r="K70" s="230"/>
    </row>
    <row r="71" spans="1:11" s="3" customFormat="1" x14ac:dyDescent="0.2">
      <c r="A71" s="1" t="s">
        <v>130</v>
      </c>
      <c r="B71" s="96">
        <v>2957649</v>
      </c>
      <c r="C71" s="96">
        <v>1405810.29</v>
      </c>
      <c r="D71" s="116">
        <v>0.48</v>
      </c>
      <c r="E71" s="96">
        <v>5984043.7999999998</v>
      </c>
      <c r="F71" s="117">
        <v>2.02</v>
      </c>
      <c r="G71" s="9"/>
      <c r="H71" s="230"/>
      <c r="I71" s="230"/>
      <c r="J71" s="230"/>
      <c r="K71" s="230"/>
    </row>
    <row r="72" spans="1:11" s="3" customFormat="1" x14ac:dyDescent="0.2">
      <c r="A72" s="1" t="s">
        <v>213</v>
      </c>
      <c r="B72" s="96">
        <v>630143</v>
      </c>
      <c r="C72" s="96">
        <v>126028.6</v>
      </c>
      <c r="D72" s="116">
        <v>0.2</v>
      </c>
      <c r="E72" s="96">
        <v>630143</v>
      </c>
      <c r="F72" s="117">
        <v>1</v>
      </c>
      <c r="G72" s="9"/>
      <c r="H72" s="230"/>
      <c r="I72" s="230"/>
      <c r="J72" s="230"/>
      <c r="K72" s="230"/>
    </row>
    <row r="73" spans="1:11" s="3" customFormat="1" x14ac:dyDescent="0.2">
      <c r="A73" s="1" t="s">
        <v>118</v>
      </c>
      <c r="B73" s="96">
        <v>4762502</v>
      </c>
      <c r="C73" s="96">
        <v>476249.14</v>
      </c>
      <c r="D73" s="116">
        <v>0.1</v>
      </c>
      <c r="E73" s="96">
        <v>1295112.3400000001</v>
      </c>
      <c r="F73" s="117">
        <v>0.27</v>
      </c>
      <c r="G73" s="9"/>
      <c r="H73" s="230"/>
      <c r="I73" s="230"/>
      <c r="J73" s="230"/>
      <c r="K73" s="230"/>
    </row>
    <row r="74" spans="1:11" s="3" customFormat="1" ht="13.5" thickBot="1" x14ac:dyDescent="0.25">
      <c r="A74" s="100" t="s">
        <v>103</v>
      </c>
      <c r="B74" s="101">
        <v>485638</v>
      </c>
      <c r="C74" s="101"/>
      <c r="D74" s="182"/>
      <c r="E74" s="101"/>
      <c r="F74" s="183"/>
      <c r="G74" s="9"/>
      <c r="H74" s="230"/>
      <c r="I74" s="230"/>
      <c r="J74" s="230"/>
      <c r="K74" s="230"/>
    </row>
    <row r="75" spans="1:11" s="3" customFormat="1" ht="13.5" thickBot="1" x14ac:dyDescent="0.25">
      <c r="A75" s="104" t="s">
        <v>86</v>
      </c>
      <c r="B75" s="105">
        <v>12870007</v>
      </c>
      <c r="C75" s="105">
        <v>3949792.92</v>
      </c>
      <c r="D75" s="118">
        <v>0.32</v>
      </c>
      <c r="E75" s="105">
        <v>14400300.83</v>
      </c>
      <c r="F75" s="119">
        <v>1.2</v>
      </c>
      <c r="G75" s="9"/>
      <c r="H75" s="230"/>
      <c r="I75" s="230"/>
      <c r="J75" s="230"/>
      <c r="K75" s="230"/>
    </row>
    <row r="76" spans="1:11" s="3" customFormat="1" ht="13.5" thickBot="1" x14ac:dyDescent="0.25">
      <c r="A76" s="10"/>
      <c r="B76" s="107"/>
      <c r="C76" s="107"/>
      <c r="D76" s="107"/>
      <c r="E76" s="107"/>
      <c r="F76" s="108"/>
      <c r="G76" s="2"/>
      <c r="H76" s="230"/>
      <c r="I76" s="230"/>
      <c r="J76" s="230"/>
      <c r="K76" s="230"/>
    </row>
    <row r="77" spans="1:11" s="3" customFormat="1" ht="13.5" thickBot="1" x14ac:dyDescent="0.25">
      <c r="A77" s="13" t="s">
        <v>2</v>
      </c>
      <c r="B77" s="120">
        <v>20557945</v>
      </c>
      <c r="C77" s="120">
        <v>32442804.420000002</v>
      </c>
      <c r="D77" s="120"/>
      <c r="E77" s="120">
        <v>57625788.829999998</v>
      </c>
      <c r="F77" s="121"/>
      <c r="G77" s="9"/>
      <c r="H77" s="230"/>
      <c r="I77" s="230"/>
      <c r="J77" s="230"/>
      <c r="K77" s="230"/>
    </row>
    <row r="78" spans="1:11" ht="13.5" thickBot="1" x14ac:dyDescent="0.25"/>
    <row r="79" spans="1:11" s="3" customFormat="1" ht="15" customHeight="1" x14ac:dyDescent="0.2">
      <c r="A79" s="344" t="s">
        <v>236</v>
      </c>
      <c r="B79" s="351" t="s">
        <v>84</v>
      </c>
      <c r="C79" s="361" t="s">
        <v>85</v>
      </c>
      <c r="D79" s="348" t="s">
        <v>86</v>
      </c>
    </row>
    <row r="80" spans="1:11" s="3" customFormat="1" ht="25.9" customHeight="1" thickBot="1" x14ac:dyDescent="0.25">
      <c r="A80" s="345"/>
      <c r="B80" s="352"/>
      <c r="C80" s="362"/>
      <c r="D80" s="349"/>
    </row>
    <row r="81" spans="1:4" s="3" customFormat="1" ht="13.15" customHeight="1" x14ac:dyDescent="0.2">
      <c r="A81" s="184" t="s">
        <v>50</v>
      </c>
      <c r="B81" s="185">
        <v>96193</v>
      </c>
      <c r="C81" s="186">
        <v>1781171</v>
      </c>
      <c r="D81" s="187">
        <v>3564576</v>
      </c>
    </row>
    <row r="82" spans="1:4" s="3" customFormat="1" x14ac:dyDescent="0.2">
      <c r="A82" s="1" t="s">
        <v>222</v>
      </c>
      <c r="B82" s="7">
        <v>8637</v>
      </c>
      <c r="C82" s="156">
        <v>46445</v>
      </c>
      <c r="D82" s="159">
        <v>240956</v>
      </c>
    </row>
    <row r="83" spans="1:4" s="3" customFormat="1" x14ac:dyDescent="0.2">
      <c r="A83" s="1" t="s">
        <v>51</v>
      </c>
      <c r="B83" s="7">
        <v>97</v>
      </c>
      <c r="C83" s="156">
        <v>27555</v>
      </c>
      <c r="D83" s="159">
        <v>52800</v>
      </c>
    </row>
    <row r="84" spans="1:4" s="3" customFormat="1" x14ac:dyDescent="0.2">
      <c r="A84" s="1" t="s">
        <v>40</v>
      </c>
      <c r="B84" s="7">
        <v>2971</v>
      </c>
      <c r="C84" s="156">
        <v>1002</v>
      </c>
      <c r="D84" s="159"/>
    </row>
    <row r="85" spans="1:4" s="3" customFormat="1" x14ac:dyDescent="0.2">
      <c r="A85" s="1" t="s">
        <v>46</v>
      </c>
      <c r="B85" s="7">
        <v>88104</v>
      </c>
      <c r="C85" s="156">
        <v>3092538</v>
      </c>
      <c r="D85" s="159">
        <v>3140333</v>
      </c>
    </row>
    <row r="86" spans="1:4" s="3" customFormat="1" x14ac:dyDescent="0.2">
      <c r="A86" s="1" t="s">
        <v>45</v>
      </c>
      <c r="B86" s="7">
        <v>41659</v>
      </c>
      <c r="C86" s="156">
        <v>429268</v>
      </c>
      <c r="D86" s="159">
        <v>1273317</v>
      </c>
    </row>
    <row r="87" spans="1:4" s="3" customFormat="1" x14ac:dyDescent="0.2">
      <c r="A87" s="1" t="s">
        <v>44</v>
      </c>
      <c r="B87" s="7">
        <v>31501</v>
      </c>
      <c r="C87" s="156">
        <v>218667</v>
      </c>
      <c r="D87" s="159">
        <v>1385673</v>
      </c>
    </row>
    <row r="88" spans="1:4" s="3" customFormat="1" x14ac:dyDescent="0.2">
      <c r="A88" s="1" t="s">
        <v>232</v>
      </c>
      <c r="B88" s="7">
        <v>6081</v>
      </c>
      <c r="C88" s="156">
        <v>627098</v>
      </c>
      <c r="D88" s="159">
        <v>451050</v>
      </c>
    </row>
    <row r="89" spans="1:4" s="3" customFormat="1" x14ac:dyDescent="0.2">
      <c r="A89" s="1" t="s">
        <v>239</v>
      </c>
      <c r="B89" s="7">
        <v>4208</v>
      </c>
      <c r="C89" s="156">
        <v>198362</v>
      </c>
      <c r="D89" s="159">
        <v>268804</v>
      </c>
    </row>
    <row r="90" spans="1:4" s="3" customFormat="1" x14ac:dyDescent="0.2">
      <c r="A90" s="1" t="s">
        <v>47</v>
      </c>
      <c r="B90" s="7">
        <v>18556</v>
      </c>
      <c r="C90" s="156">
        <v>560701</v>
      </c>
      <c r="D90" s="159">
        <v>1336839</v>
      </c>
    </row>
    <row r="91" spans="1:4" s="3" customFormat="1" x14ac:dyDescent="0.2">
      <c r="A91" s="1" t="s">
        <v>49</v>
      </c>
      <c r="B91" s="7"/>
      <c r="C91" s="156"/>
      <c r="D91" s="159"/>
    </row>
    <row r="92" spans="1:4" s="3" customFormat="1" x14ac:dyDescent="0.2">
      <c r="A92" s="1" t="s">
        <v>38</v>
      </c>
      <c r="B92" s="7"/>
      <c r="C92" s="156"/>
      <c r="D92" s="159"/>
    </row>
    <row r="93" spans="1:4" s="3" customFormat="1" x14ac:dyDescent="0.2">
      <c r="A93" s="1" t="s">
        <v>231</v>
      </c>
      <c r="B93" s="7">
        <v>4543</v>
      </c>
      <c r="C93" s="156">
        <v>248000</v>
      </c>
      <c r="D93" s="159">
        <v>852000</v>
      </c>
    </row>
    <row r="94" spans="1:4" s="3" customFormat="1" x14ac:dyDescent="0.2">
      <c r="A94" s="1" t="s">
        <v>42</v>
      </c>
      <c r="B94" s="7">
        <v>5735</v>
      </c>
      <c r="C94" s="156">
        <v>138377</v>
      </c>
      <c r="D94" s="159">
        <v>176867</v>
      </c>
    </row>
    <row r="95" spans="1:4" s="3" customFormat="1" x14ac:dyDescent="0.2">
      <c r="A95" s="1" t="s">
        <v>41</v>
      </c>
      <c r="B95" s="7">
        <v>3243</v>
      </c>
      <c r="C95" s="156">
        <v>5292</v>
      </c>
      <c r="D95" s="159">
        <v>126792</v>
      </c>
    </row>
    <row r="96" spans="1:4" s="3" customFormat="1" x14ac:dyDescent="0.2">
      <c r="A96" s="1" t="s">
        <v>39</v>
      </c>
      <c r="B96" s="7"/>
      <c r="C96" s="156"/>
      <c r="D96" s="159"/>
    </row>
    <row r="97" spans="1:11" s="3" customFormat="1" x14ac:dyDescent="0.2">
      <c r="A97" s="1" t="s">
        <v>48</v>
      </c>
      <c r="B97" s="7">
        <v>1934</v>
      </c>
      <c r="C97" s="156"/>
      <c r="D97" s="159"/>
    </row>
    <row r="98" spans="1:11" s="3" customFormat="1" ht="13.5" thickBot="1" x14ac:dyDescent="0.25">
      <c r="A98" s="26"/>
      <c r="B98" s="23"/>
      <c r="C98" s="176"/>
      <c r="D98" s="27"/>
    </row>
    <row r="99" spans="1:11" s="3" customFormat="1" ht="13.5" thickBot="1" x14ac:dyDescent="0.25">
      <c r="A99" s="189" t="s">
        <v>3</v>
      </c>
      <c r="B99" s="190">
        <v>313462</v>
      </c>
      <c r="C99" s="191">
        <v>7374476</v>
      </c>
      <c r="D99" s="192">
        <v>12870007</v>
      </c>
    </row>
    <row r="100" spans="1:11" x14ac:dyDescent="0.2">
      <c r="H100"/>
      <c r="I100"/>
      <c r="J100"/>
      <c r="K100"/>
    </row>
    <row r="101" spans="1:11" customFormat="1" ht="15" x14ac:dyDescent="0.25">
      <c r="A101" s="356" t="s">
        <v>226</v>
      </c>
      <c r="B101" s="356"/>
      <c r="C101" s="356"/>
      <c r="D101" s="356"/>
    </row>
    <row r="102" spans="1:11" customFormat="1" ht="13.5" thickBot="1" x14ac:dyDescent="0.25">
      <c r="A102" s="123"/>
      <c r="B102" s="123"/>
      <c r="C102" s="123"/>
      <c r="D102" s="123"/>
    </row>
    <row r="103" spans="1:11" customFormat="1" x14ac:dyDescent="0.2">
      <c r="A103" s="357" t="s">
        <v>22</v>
      </c>
      <c r="B103" s="124" t="s">
        <v>120</v>
      </c>
      <c r="C103" s="124" t="s">
        <v>121</v>
      </c>
      <c r="D103" s="359" t="s">
        <v>122</v>
      </c>
    </row>
    <row r="104" spans="1:11" customFormat="1" ht="26.25" thickBot="1" x14ac:dyDescent="0.25">
      <c r="A104" s="358"/>
      <c r="B104" s="125" t="s">
        <v>123</v>
      </c>
      <c r="C104" s="125" t="s">
        <v>123</v>
      </c>
      <c r="D104" s="360"/>
    </row>
    <row r="105" spans="1:11" customFormat="1" ht="13.5" customHeight="1" x14ac:dyDescent="0.2">
      <c r="A105" s="126" t="s">
        <v>124</v>
      </c>
      <c r="B105" s="127">
        <v>285</v>
      </c>
      <c r="C105" s="127">
        <v>1024</v>
      </c>
      <c r="D105" s="128">
        <v>1309</v>
      </c>
    </row>
    <row r="106" spans="1:11" customFormat="1" x14ac:dyDescent="0.2">
      <c r="A106" s="126" t="s">
        <v>97</v>
      </c>
      <c r="B106" s="127"/>
      <c r="C106" s="127">
        <v>46</v>
      </c>
      <c r="D106" s="128">
        <v>46</v>
      </c>
    </row>
    <row r="107" spans="1:11" customFormat="1" x14ac:dyDescent="0.2">
      <c r="A107" s="126" t="s">
        <v>127</v>
      </c>
      <c r="B107" s="127"/>
      <c r="C107" s="127">
        <v>107</v>
      </c>
      <c r="D107" s="128">
        <v>107</v>
      </c>
    </row>
    <row r="108" spans="1:11" customFormat="1" x14ac:dyDescent="0.2">
      <c r="A108" s="126" t="s">
        <v>100</v>
      </c>
      <c r="B108" s="127"/>
      <c r="C108" s="127">
        <v>15</v>
      </c>
      <c r="D108" s="128">
        <v>15</v>
      </c>
    </row>
    <row r="109" spans="1:11" customFormat="1" x14ac:dyDescent="0.2">
      <c r="A109" s="126" t="s">
        <v>126</v>
      </c>
      <c r="B109" s="127">
        <v>29047</v>
      </c>
      <c r="C109" s="127">
        <v>135820</v>
      </c>
      <c r="D109" s="128">
        <v>164867</v>
      </c>
    </row>
    <row r="110" spans="1:11" customFormat="1" x14ac:dyDescent="0.2">
      <c r="A110" s="126" t="s">
        <v>128</v>
      </c>
      <c r="B110" s="127">
        <v>22</v>
      </c>
      <c r="C110" s="127">
        <v>4624</v>
      </c>
      <c r="D110" s="128">
        <v>4646</v>
      </c>
    </row>
    <row r="111" spans="1:11" customFormat="1" x14ac:dyDescent="0.2">
      <c r="A111" s="126" t="s">
        <v>113</v>
      </c>
      <c r="B111" s="127"/>
      <c r="C111" s="127">
        <v>21257</v>
      </c>
      <c r="D111" s="128">
        <v>21257</v>
      </c>
    </row>
    <row r="112" spans="1:11" customFormat="1" x14ac:dyDescent="0.2">
      <c r="A112" s="126" t="s">
        <v>125</v>
      </c>
      <c r="B112" s="127">
        <v>6740</v>
      </c>
      <c r="C112" s="127">
        <v>132362</v>
      </c>
      <c r="D112" s="128">
        <v>139102</v>
      </c>
    </row>
    <row r="113" spans="1:11" customFormat="1" x14ac:dyDescent="0.2">
      <c r="A113" s="126" t="s">
        <v>116</v>
      </c>
      <c r="B113" s="127">
        <v>17001</v>
      </c>
      <c r="C113" s="127">
        <v>85901</v>
      </c>
      <c r="D113" s="128">
        <v>102902</v>
      </c>
    </row>
    <row r="114" spans="1:11" customFormat="1" x14ac:dyDescent="0.2">
      <c r="A114" s="126" t="s">
        <v>112</v>
      </c>
      <c r="B114" s="127"/>
      <c r="C114" s="127">
        <v>48499</v>
      </c>
      <c r="D114" s="128">
        <v>48499</v>
      </c>
    </row>
    <row r="115" spans="1:11" customFormat="1" x14ac:dyDescent="0.2">
      <c r="A115" s="126" t="s">
        <v>130</v>
      </c>
      <c r="B115" s="127">
        <v>91446</v>
      </c>
      <c r="C115" s="127">
        <v>1716922</v>
      </c>
      <c r="D115" s="128">
        <v>1808368</v>
      </c>
    </row>
    <row r="116" spans="1:11" customFormat="1" x14ac:dyDescent="0.2">
      <c r="A116" s="126" t="s">
        <v>118</v>
      </c>
      <c r="B116" s="127"/>
      <c r="C116" s="127">
        <v>157</v>
      </c>
      <c r="D116" s="128">
        <v>157</v>
      </c>
    </row>
    <row r="117" spans="1:11" customFormat="1" ht="13.5" thickBot="1" x14ac:dyDescent="0.25">
      <c r="A117" s="137" t="s">
        <v>131</v>
      </c>
      <c r="B117" s="138">
        <v>144541</v>
      </c>
      <c r="C117" s="138">
        <v>2146734</v>
      </c>
      <c r="D117" s="139">
        <v>2291275</v>
      </c>
      <c r="H117" s="28"/>
      <c r="I117" s="28"/>
      <c r="J117" s="28"/>
      <c r="K117" s="28"/>
    </row>
    <row r="118" spans="1:11" x14ac:dyDescent="0.2">
      <c r="A118" s="136" t="s">
        <v>224</v>
      </c>
    </row>
    <row r="119" spans="1:11" x14ac:dyDescent="0.2">
      <c r="A119" s="46" t="s">
        <v>237</v>
      </c>
    </row>
    <row r="120" spans="1:11" x14ac:dyDescent="0.2">
      <c r="A120" s="46" t="s">
        <v>225</v>
      </c>
    </row>
    <row r="121" spans="1:11" x14ac:dyDescent="0.2">
      <c r="A121" s="196"/>
    </row>
    <row r="123" spans="1:11" x14ac:dyDescent="0.2">
      <c r="H123"/>
      <c r="I123"/>
      <c r="J123"/>
      <c r="K123"/>
    </row>
    <row r="124" spans="1:11" customFormat="1" ht="15" x14ac:dyDescent="0.25">
      <c r="A124" s="356" t="s">
        <v>230</v>
      </c>
      <c r="B124" s="356"/>
      <c r="C124" s="356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126" t="s">
        <v>124</v>
      </c>
      <c r="B127" s="128">
        <v>1954</v>
      </c>
      <c r="C127" s="130"/>
    </row>
    <row r="128" spans="1:11" customFormat="1" x14ac:dyDescent="0.2">
      <c r="A128" s="126" t="s">
        <v>95</v>
      </c>
      <c r="B128" s="128">
        <v>97</v>
      </c>
      <c r="C128" s="130"/>
    </row>
    <row r="129" spans="1:11" customFormat="1" x14ac:dyDescent="0.2">
      <c r="A129" s="126" t="s">
        <v>97</v>
      </c>
      <c r="B129" s="128">
        <v>147</v>
      </c>
      <c r="C129" s="130"/>
    </row>
    <row r="130" spans="1:11" customFormat="1" x14ac:dyDescent="0.2">
      <c r="A130" s="126" t="s">
        <v>127</v>
      </c>
      <c r="B130" s="128">
        <v>3873</v>
      </c>
      <c r="C130" s="130"/>
    </row>
    <row r="131" spans="1:11" customFormat="1" ht="17.25" customHeight="1" x14ac:dyDescent="0.2">
      <c r="A131" s="126" t="s">
        <v>100</v>
      </c>
      <c r="B131" s="128">
        <v>610</v>
      </c>
      <c r="C131" s="130"/>
    </row>
    <row r="132" spans="1:11" customFormat="1" x14ac:dyDescent="0.2">
      <c r="A132" s="126" t="s">
        <v>126</v>
      </c>
      <c r="B132" s="128">
        <v>157000</v>
      </c>
      <c r="C132" s="130"/>
    </row>
    <row r="133" spans="1:11" customFormat="1" ht="12.75" customHeight="1" x14ac:dyDescent="0.2">
      <c r="A133" s="126" t="s">
        <v>128</v>
      </c>
      <c r="B133" s="128">
        <v>3785</v>
      </c>
      <c r="C133" s="130"/>
    </row>
    <row r="134" spans="1:11" customFormat="1" x14ac:dyDescent="0.2">
      <c r="A134" s="126" t="s">
        <v>125</v>
      </c>
      <c r="B134" s="128">
        <v>254380</v>
      </c>
      <c r="C134" s="130"/>
    </row>
    <row r="135" spans="1:11" customFormat="1" x14ac:dyDescent="0.2">
      <c r="A135" s="126" t="s">
        <v>116</v>
      </c>
      <c r="B135" s="128">
        <v>36918</v>
      </c>
      <c r="C135" s="130"/>
    </row>
    <row r="136" spans="1:11" customFormat="1" x14ac:dyDescent="0.2">
      <c r="A136" s="126" t="s">
        <v>112</v>
      </c>
      <c r="B136" s="128">
        <v>67118</v>
      </c>
      <c r="C136" s="130"/>
    </row>
    <row r="137" spans="1:11" customFormat="1" x14ac:dyDescent="0.2">
      <c r="A137" s="126" t="s">
        <v>130</v>
      </c>
      <c r="B137" s="128">
        <v>820525</v>
      </c>
      <c r="C137" s="130"/>
      <c r="H137" s="15"/>
      <c r="I137" s="15"/>
      <c r="J137" s="15"/>
      <c r="K137" s="15"/>
    </row>
    <row r="138" spans="1:11" s="15" customFormat="1" ht="12.75" customHeight="1" thickBot="1" x14ac:dyDescent="0.25">
      <c r="A138" s="137" t="s">
        <v>135</v>
      </c>
      <c r="B138" s="160">
        <v>1346407</v>
      </c>
      <c r="C138" s="136"/>
      <c r="H138" s="28"/>
      <c r="I138" s="28"/>
      <c r="J138" s="28"/>
      <c r="K138" s="28"/>
    </row>
    <row r="140" spans="1:11" x14ac:dyDescent="0.2">
      <c r="H140"/>
      <c r="I140"/>
      <c r="J140"/>
      <c r="K140"/>
    </row>
    <row r="141" spans="1:11" customFormat="1" ht="15" x14ac:dyDescent="0.25">
      <c r="A141" s="356" t="s">
        <v>137</v>
      </c>
      <c r="B141" s="356"/>
      <c r="C141" s="356"/>
      <c r="D141" s="356"/>
      <c r="E141" s="130"/>
    </row>
    <row r="142" spans="1:11" customFormat="1" ht="15" x14ac:dyDescent="0.25">
      <c r="A142" s="356" t="s">
        <v>227</v>
      </c>
      <c r="B142" s="356"/>
      <c r="C142" s="356"/>
      <c r="D142" s="356"/>
      <c r="E142" s="130"/>
    </row>
    <row r="143" spans="1:11" customFormat="1" ht="13.5" thickBot="1" x14ac:dyDescent="0.25">
      <c r="A143" s="123"/>
      <c r="B143" s="123"/>
      <c r="C143" s="123"/>
      <c r="D143" s="130"/>
      <c r="E143" s="130"/>
    </row>
    <row r="144" spans="1:11" customFormat="1" ht="13.5" thickBot="1" x14ac:dyDescent="0.25">
      <c r="A144" s="131" t="s">
        <v>138</v>
      </c>
      <c r="B144" s="142" t="s">
        <v>133</v>
      </c>
      <c r="C144" s="132" t="s">
        <v>150</v>
      </c>
      <c r="D144" s="130"/>
    </row>
    <row r="145" spans="1:5" customFormat="1" x14ac:dyDescent="0.2">
      <c r="A145" s="143" t="s">
        <v>198</v>
      </c>
      <c r="B145" s="144">
        <v>3</v>
      </c>
      <c r="C145" s="145">
        <v>481</v>
      </c>
      <c r="D145" s="130"/>
    </row>
    <row r="146" spans="1:5" customFormat="1" x14ac:dyDescent="0.2">
      <c r="A146" s="126" t="s">
        <v>219</v>
      </c>
      <c r="B146" s="146">
        <v>24677</v>
      </c>
      <c r="C146" s="147">
        <v>26099403</v>
      </c>
      <c r="D146" s="130"/>
    </row>
    <row r="147" spans="1:5" customFormat="1" x14ac:dyDescent="0.2">
      <c r="A147" s="126" t="s">
        <v>220</v>
      </c>
      <c r="B147" s="148">
        <v>302</v>
      </c>
      <c r="C147" s="147">
        <v>1111004</v>
      </c>
      <c r="D147" s="130"/>
    </row>
    <row r="148" spans="1:5" customFormat="1" x14ac:dyDescent="0.2">
      <c r="A148" s="126" t="s">
        <v>201</v>
      </c>
      <c r="B148" s="148">
        <v>10</v>
      </c>
      <c r="C148" s="147">
        <v>21751</v>
      </c>
      <c r="D148" s="130"/>
    </row>
    <row r="149" spans="1:5" customFormat="1" x14ac:dyDescent="0.2">
      <c r="A149" s="126" t="s">
        <v>202</v>
      </c>
      <c r="B149" s="148">
        <v>722</v>
      </c>
      <c r="C149" s="147">
        <v>1979388</v>
      </c>
      <c r="D149" s="130"/>
    </row>
    <row r="150" spans="1:5" customFormat="1" x14ac:dyDescent="0.2">
      <c r="A150" s="126" t="s">
        <v>203</v>
      </c>
      <c r="B150" s="146">
        <v>211</v>
      </c>
      <c r="C150" s="147">
        <v>184427</v>
      </c>
      <c r="D150" s="130"/>
    </row>
    <row r="151" spans="1:5" customFormat="1" x14ac:dyDescent="0.2">
      <c r="A151" s="149" t="s">
        <v>205</v>
      </c>
      <c r="B151" s="146">
        <v>51</v>
      </c>
      <c r="C151" s="147">
        <v>1349312</v>
      </c>
      <c r="D151" s="130"/>
    </row>
    <row r="152" spans="1:5" customFormat="1" x14ac:dyDescent="0.2">
      <c r="A152" s="149" t="s">
        <v>206</v>
      </c>
      <c r="B152" s="146">
        <v>112</v>
      </c>
      <c r="C152" s="147">
        <v>638375</v>
      </c>
      <c r="D152" s="130"/>
    </row>
    <row r="153" spans="1:5" customFormat="1" x14ac:dyDescent="0.2">
      <c r="A153" s="149" t="s">
        <v>208</v>
      </c>
      <c r="B153" s="146">
        <v>56</v>
      </c>
      <c r="C153" s="147">
        <v>25915</v>
      </c>
      <c r="D153" s="130"/>
    </row>
    <row r="154" spans="1:5" customFormat="1" x14ac:dyDescent="0.2">
      <c r="A154" s="149" t="s">
        <v>209</v>
      </c>
      <c r="B154" s="146">
        <v>57</v>
      </c>
      <c r="C154" s="147">
        <v>24275</v>
      </c>
      <c r="D154" s="130"/>
    </row>
    <row r="155" spans="1:5" customFormat="1" x14ac:dyDescent="0.2">
      <c r="A155" s="149" t="s">
        <v>228</v>
      </c>
      <c r="B155" s="148">
        <v>1</v>
      </c>
      <c r="C155" s="147">
        <v>337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149</v>
      </c>
      <c r="B157" s="120">
        <v>26202</v>
      </c>
      <c r="C157" s="121">
        <v>31434668</v>
      </c>
      <c r="D157" s="130"/>
    </row>
    <row r="158" spans="1:5" customFormat="1" ht="13.5" thickBot="1" x14ac:dyDescent="0.25">
      <c r="C158" s="130"/>
      <c r="D158" s="130"/>
    </row>
    <row r="159" spans="1:5" customFormat="1" x14ac:dyDescent="0.2">
      <c r="A159" s="344" t="s">
        <v>236</v>
      </c>
      <c r="B159" s="351" t="s">
        <v>133</v>
      </c>
      <c r="C159" s="348" t="s">
        <v>150</v>
      </c>
      <c r="E159" s="130"/>
    </row>
    <row r="160" spans="1:5" customFormat="1" ht="13.5" thickBot="1" x14ac:dyDescent="0.25">
      <c r="A160" s="345"/>
      <c r="B160" s="352" t="s">
        <v>133</v>
      </c>
      <c r="C160" s="349" t="s">
        <v>150</v>
      </c>
    </row>
    <row r="161" spans="1:3" customFormat="1" x14ac:dyDescent="0.2">
      <c r="A161" s="4" t="s">
        <v>14</v>
      </c>
      <c r="B161" s="5">
        <v>7481</v>
      </c>
      <c r="C161" s="6">
        <v>7027744</v>
      </c>
    </row>
    <row r="162" spans="1:3" customFormat="1" x14ac:dyDescent="0.2">
      <c r="A162" s="1" t="s">
        <v>8</v>
      </c>
      <c r="B162" s="30"/>
      <c r="C162" s="195"/>
    </row>
    <row r="163" spans="1:3" customFormat="1" x14ac:dyDescent="0.2">
      <c r="A163" s="1" t="s">
        <v>15</v>
      </c>
      <c r="B163" s="7">
        <v>99</v>
      </c>
      <c r="C163" s="8">
        <v>333839</v>
      </c>
    </row>
    <row r="164" spans="1:3" customFormat="1" x14ac:dyDescent="0.2">
      <c r="A164" s="1" t="s">
        <v>5</v>
      </c>
      <c r="B164" s="7">
        <v>109</v>
      </c>
      <c r="C164" s="8">
        <v>472745</v>
      </c>
    </row>
    <row r="165" spans="1:3" customFormat="1" x14ac:dyDescent="0.2">
      <c r="A165" s="1" t="s">
        <v>235</v>
      </c>
      <c r="B165" s="7">
        <v>5862</v>
      </c>
      <c r="C165" s="8">
        <v>7199252</v>
      </c>
    </row>
    <row r="166" spans="1:3" customFormat="1" x14ac:dyDescent="0.2">
      <c r="A166" s="1" t="s">
        <v>10</v>
      </c>
      <c r="B166" s="7">
        <v>5713</v>
      </c>
      <c r="C166" s="8">
        <v>8611685</v>
      </c>
    </row>
    <row r="167" spans="1:3" customFormat="1" x14ac:dyDescent="0.2">
      <c r="A167" s="1" t="s">
        <v>9</v>
      </c>
      <c r="B167" s="7">
        <v>1413</v>
      </c>
      <c r="C167" s="8">
        <v>2902562</v>
      </c>
    </row>
    <row r="168" spans="1:3" customFormat="1" x14ac:dyDescent="0.2">
      <c r="A168" s="1" t="s">
        <v>17</v>
      </c>
      <c r="B168" s="7">
        <v>767</v>
      </c>
      <c r="C168" s="8">
        <v>585659</v>
      </c>
    </row>
    <row r="169" spans="1:3" customFormat="1" x14ac:dyDescent="0.2">
      <c r="A169" s="1" t="s">
        <v>18</v>
      </c>
      <c r="B169" s="7">
        <v>249</v>
      </c>
      <c r="C169" s="8">
        <v>964254</v>
      </c>
    </row>
    <row r="170" spans="1:3" customFormat="1" x14ac:dyDescent="0.2">
      <c r="A170" s="1" t="s">
        <v>12</v>
      </c>
      <c r="B170" s="7">
        <v>810</v>
      </c>
      <c r="C170" s="8">
        <v>1340441</v>
      </c>
    </row>
    <row r="171" spans="1:3" customFormat="1" x14ac:dyDescent="0.2">
      <c r="A171" s="1" t="s">
        <v>13</v>
      </c>
      <c r="B171" s="30"/>
      <c r="C171" s="8"/>
    </row>
    <row r="172" spans="1:3" customFormat="1" x14ac:dyDescent="0.2">
      <c r="A172" s="1" t="s">
        <v>4</v>
      </c>
      <c r="B172" s="30"/>
      <c r="C172" s="195"/>
    </row>
    <row r="173" spans="1:3" customFormat="1" x14ac:dyDescent="0.2">
      <c r="A173" s="1" t="s">
        <v>19</v>
      </c>
      <c r="B173" s="7">
        <v>2032</v>
      </c>
      <c r="C173" s="8">
        <v>367799</v>
      </c>
    </row>
    <row r="174" spans="1:3" customFormat="1" x14ac:dyDescent="0.2">
      <c r="A174" s="1" t="s">
        <v>7</v>
      </c>
      <c r="B174" s="7">
        <v>231</v>
      </c>
      <c r="C174" s="8">
        <v>498576</v>
      </c>
    </row>
    <row r="175" spans="1:3" customFormat="1" x14ac:dyDescent="0.2">
      <c r="A175" s="1" t="s">
        <v>6</v>
      </c>
      <c r="B175" s="7">
        <v>174</v>
      </c>
      <c r="C175" s="8">
        <v>386790</v>
      </c>
    </row>
    <row r="176" spans="1:3" customFormat="1" x14ac:dyDescent="0.2">
      <c r="A176" s="1" t="s">
        <v>20</v>
      </c>
      <c r="B176" s="30"/>
      <c r="C176" s="195"/>
    </row>
    <row r="177" spans="1:11" customFormat="1" x14ac:dyDescent="0.2">
      <c r="A177" s="1" t="s">
        <v>21</v>
      </c>
      <c r="B177" s="7">
        <v>1262</v>
      </c>
      <c r="C177" s="8">
        <v>743322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3</v>
      </c>
      <c r="B179" s="14">
        <v>26202</v>
      </c>
      <c r="C179" s="16">
        <v>31434668</v>
      </c>
      <c r="H179" s="28"/>
      <c r="I179" s="28"/>
      <c r="J179" s="28"/>
      <c r="K179" s="28"/>
    </row>
  </sheetData>
  <mergeCells count="25">
    <mergeCell ref="B79:B80"/>
    <mergeCell ref="A124:C124"/>
    <mergeCell ref="F40:F41"/>
    <mergeCell ref="A101:D101"/>
    <mergeCell ref="A103:A104"/>
    <mergeCell ref="C79:C80"/>
    <mergeCell ref="D79:D80"/>
    <mergeCell ref="A40:A41"/>
    <mergeCell ref="B40:B41"/>
    <mergeCell ref="C40:C41"/>
    <mergeCell ref="A79:A80"/>
    <mergeCell ref="D40:D41"/>
    <mergeCell ref="E40:E41"/>
    <mergeCell ref="A159:A160"/>
    <mergeCell ref="B159:B160"/>
    <mergeCell ref="C159:C160"/>
    <mergeCell ref="A142:D142"/>
    <mergeCell ref="D103:D104"/>
    <mergeCell ref="A141:D141"/>
    <mergeCell ref="A38:F38"/>
    <mergeCell ref="A4:E4"/>
    <mergeCell ref="A6:A7"/>
    <mergeCell ref="B6:C6"/>
    <mergeCell ref="A15:A16"/>
    <mergeCell ref="B15:B1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81"/>
  <sheetViews>
    <sheetView view="pageBreakPreview" topLeftCell="A145" zoomScale="60" zoomScaleNormal="75" workbookViewId="0">
      <selection activeCell="D174" sqref="D174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 t="s">
        <v>253</v>
      </c>
    </row>
    <row r="4" spans="1:13" ht="15" x14ac:dyDescent="0.25">
      <c r="A4" s="353" t="s">
        <v>258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957191</v>
      </c>
      <c r="C9" s="202">
        <v>785557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89">
        <v>19876932.268543649</v>
      </c>
      <c r="C10" s="202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254</v>
      </c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1" t="s">
        <v>50</v>
      </c>
      <c r="B17" s="199">
        <v>275302</v>
      </c>
    </row>
    <row r="18" spans="1:2" x14ac:dyDescent="0.2">
      <c r="A18" s="1" t="s">
        <v>43</v>
      </c>
      <c r="B18" s="199">
        <v>44100</v>
      </c>
    </row>
    <row r="19" spans="1:2" x14ac:dyDescent="0.2">
      <c r="A19" s="1" t="s">
        <v>51</v>
      </c>
      <c r="B19" s="199">
        <v>19251</v>
      </c>
    </row>
    <row r="20" spans="1:2" x14ac:dyDescent="0.2">
      <c r="A20" s="1" t="s">
        <v>40</v>
      </c>
      <c r="B20" s="199">
        <v>7075</v>
      </c>
    </row>
    <row r="21" spans="1:2" x14ac:dyDescent="0.2">
      <c r="A21" s="1" t="s">
        <v>46</v>
      </c>
      <c r="B21" s="199">
        <v>128732</v>
      </c>
    </row>
    <row r="22" spans="1:2" x14ac:dyDescent="0.2">
      <c r="A22" s="1" t="s">
        <v>45</v>
      </c>
      <c r="B22" s="199">
        <v>123465</v>
      </c>
    </row>
    <row r="23" spans="1:2" x14ac:dyDescent="0.2">
      <c r="A23" s="1" t="s">
        <v>44</v>
      </c>
      <c r="B23" s="199">
        <v>65173</v>
      </c>
    </row>
    <row r="24" spans="1:2" x14ac:dyDescent="0.2">
      <c r="A24" s="1" t="s">
        <v>232</v>
      </c>
      <c r="B24" s="199">
        <v>15105</v>
      </c>
    </row>
    <row r="25" spans="1:2" x14ac:dyDescent="0.2">
      <c r="A25" s="1" t="s">
        <v>240</v>
      </c>
      <c r="B25" s="199">
        <v>24663</v>
      </c>
    </row>
    <row r="26" spans="1:2" x14ac:dyDescent="0.2">
      <c r="A26" s="1" t="s">
        <v>233</v>
      </c>
      <c r="B26" s="199"/>
    </row>
    <row r="27" spans="1:2" x14ac:dyDescent="0.2">
      <c r="A27" s="1" t="s">
        <v>49</v>
      </c>
      <c r="B27" s="199">
        <v>61180</v>
      </c>
    </row>
    <row r="28" spans="1:2" x14ac:dyDescent="0.2">
      <c r="A28" s="1" t="s">
        <v>234</v>
      </c>
      <c r="B28" s="199">
        <v>50196</v>
      </c>
    </row>
    <row r="29" spans="1:2" x14ac:dyDescent="0.2">
      <c r="A29" s="1" t="s">
        <v>231</v>
      </c>
      <c r="B29" s="199">
        <v>11164</v>
      </c>
    </row>
    <row r="30" spans="1:2" x14ac:dyDescent="0.2">
      <c r="A30" s="1" t="s">
        <v>42</v>
      </c>
      <c r="B30" s="199">
        <v>10237</v>
      </c>
    </row>
    <row r="31" spans="1:2" x14ac:dyDescent="0.2">
      <c r="A31" s="184" t="s">
        <v>255</v>
      </c>
      <c r="B31" s="208">
        <v>16469</v>
      </c>
    </row>
    <row r="32" spans="1:2" x14ac:dyDescent="0.2">
      <c r="A32" s="1" t="s">
        <v>39</v>
      </c>
      <c r="B32" s="199"/>
    </row>
    <row r="33" spans="1:11" x14ac:dyDescent="0.2">
      <c r="A33" s="1" t="s">
        <v>48</v>
      </c>
      <c r="B33" s="199">
        <v>15568</v>
      </c>
    </row>
    <row r="34" spans="1:11" ht="13.5" thickBot="1" x14ac:dyDescent="0.25">
      <c r="A34" s="10"/>
      <c r="B34" s="218"/>
    </row>
    <row r="35" spans="1:11" ht="13.5" thickBot="1" x14ac:dyDescent="0.25">
      <c r="A35" s="13" t="s">
        <v>3</v>
      </c>
      <c r="B35" s="16">
        <v>957191</v>
      </c>
    </row>
    <row r="38" spans="1:11" s="46" customFormat="1" ht="15" customHeight="1" x14ac:dyDescent="0.2">
      <c r="A38" s="350" t="s">
        <v>257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244</v>
      </c>
      <c r="D40" s="351" t="s">
        <v>245</v>
      </c>
      <c r="E40" s="351" t="s">
        <v>91</v>
      </c>
      <c r="F40" s="348" t="s">
        <v>92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52"/>
      <c r="F41" s="349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586</v>
      </c>
      <c r="C43" s="96"/>
      <c r="D43" s="96"/>
      <c r="E43" s="96"/>
      <c r="F43" s="153"/>
      <c r="G43" s="9"/>
    </row>
    <row r="44" spans="1:11" s="3" customFormat="1" x14ac:dyDescent="0.2">
      <c r="A44" s="1" t="s">
        <v>256</v>
      </c>
      <c r="B44" s="96">
        <v>5556</v>
      </c>
      <c r="C44" s="96"/>
      <c r="D44" s="96"/>
      <c r="E44" s="96"/>
      <c r="F44" s="153"/>
      <c r="G44" s="9"/>
    </row>
    <row r="45" spans="1:11" s="3" customFormat="1" x14ac:dyDescent="0.2">
      <c r="A45" s="1" t="s">
        <v>134</v>
      </c>
      <c r="B45" s="96">
        <v>3962</v>
      </c>
      <c r="C45" s="96">
        <v>198100</v>
      </c>
      <c r="D45" s="96">
        <v>50</v>
      </c>
      <c r="E45" s="96">
        <v>198100</v>
      </c>
      <c r="F45" s="153">
        <v>50</v>
      </c>
      <c r="G45" s="9"/>
      <c r="H45" s="230"/>
      <c r="I45" s="230"/>
      <c r="J45" s="230"/>
      <c r="K45" s="230"/>
    </row>
    <row r="46" spans="1:11" s="3" customFormat="1" x14ac:dyDescent="0.2">
      <c r="A46" s="1" t="s">
        <v>124</v>
      </c>
      <c r="B46" s="96">
        <v>148195</v>
      </c>
      <c r="C46" s="96">
        <v>11855600</v>
      </c>
      <c r="D46" s="96">
        <v>80</v>
      </c>
      <c r="E46" s="96">
        <v>25963764</v>
      </c>
      <c r="F46" s="153">
        <v>175.2</v>
      </c>
      <c r="G46" s="9"/>
      <c r="H46" s="230"/>
      <c r="I46" s="230"/>
      <c r="J46" s="230"/>
      <c r="K46" s="230"/>
    </row>
    <row r="47" spans="1:11" s="3" customFormat="1" x14ac:dyDescent="0.2">
      <c r="A47" s="1" t="s">
        <v>95</v>
      </c>
      <c r="B47" s="96">
        <v>31155</v>
      </c>
      <c r="C47" s="96">
        <v>623100</v>
      </c>
      <c r="D47" s="96">
        <v>20</v>
      </c>
      <c r="E47" s="96">
        <v>2492400</v>
      </c>
      <c r="F47" s="153">
        <v>80</v>
      </c>
      <c r="G47" s="9"/>
      <c r="H47" s="230"/>
      <c r="I47" s="230"/>
      <c r="J47" s="230"/>
      <c r="K47" s="230"/>
    </row>
    <row r="48" spans="1:11" s="3" customFormat="1" x14ac:dyDescent="0.2">
      <c r="A48" s="1" t="s">
        <v>97</v>
      </c>
      <c r="B48" s="96">
        <v>17456</v>
      </c>
      <c r="C48" s="96">
        <v>960080</v>
      </c>
      <c r="D48" s="180">
        <v>55</v>
      </c>
      <c r="E48" s="96">
        <v>1729889.6</v>
      </c>
      <c r="F48" s="153">
        <v>99.1</v>
      </c>
      <c r="G48" s="9"/>
      <c r="H48" s="230"/>
      <c r="I48" s="230"/>
      <c r="J48" s="230"/>
      <c r="K48" s="230"/>
    </row>
    <row r="49" spans="1:11" s="3" customFormat="1" x14ac:dyDescent="0.2">
      <c r="A49" s="1" t="s">
        <v>127</v>
      </c>
      <c r="B49" s="96">
        <v>209357</v>
      </c>
      <c r="C49" s="96">
        <v>12561420</v>
      </c>
      <c r="D49" s="96">
        <v>60</v>
      </c>
      <c r="E49" s="96">
        <v>15994874.800000001</v>
      </c>
      <c r="F49" s="153">
        <v>76.400000000000006</v>
      </c>
      <c r="G49" s="9"/>
      <c r="H49" s="230"/>
      <c r="I49" s="230"/>
      <c r="J49" s="230"/>
      <c r="K49" s="230"/>
    </row>
    <row r="50" spans="1:11" s="3" customFormat="1" x14ac:dyDescent="0.2">
      <c r="A50" s="1" t="s">
        <v>211</v>
      </c>
      <c r="B50" s="96">
        <v>66</v>
      </c>
      <c r="C50" s="96"/>
      <c r="D50" s="96"/>
      <c r="E50" s="96"/>
      <c r="F50" s="153"/>
      <c r="G50" s="9"/>
      <c r="H50" s="230"/>
      <c r="I50" s="230"/>
      <c r="J50" s="230"/>
      <c r="K50" s="230"/>
    </row>
    <row r="51" spans="1:11" s="3" customFormat="1" x14ac:dyDescent="0.2">
      <c r="A51" s="1" t="s">
        <v>100</v>
      </c>
      <c r="B51" s="96">
        <v>9868</v>
      </c>
      <c r="C51" s="96">
        <v>394720</v>
      </c>
      <c r="D51" s="96">
        <v>40</v>
      </c>
      <c r="E51" s="96">
        <v>197360</v>
      </c>
      <c r="F51" s="153">
        <v>20</v>
      </c>
      <c r="G51" s="9"/>
      <c r="H51" s="230"/>
      <c r="I51" s="230"/>
      <c r="J51" s="230"/>
      <c r="K51" s="230"/>
    </row>
    <row r="52" spans="1:11" s="3" customFormat="1" x14ac:dyDescent="0.2">
      <c r="A52" s="1" t="s">
        <v>98</v>
      </c>
      <c r="B52" s="96">
        <v>866</v>
      </c>
      <c r="C52" s="96"/>
      <c r="D52" s="180"/>
      <c r="E52" s="96"/>
      <c r="F52" s="153"/>
      <c r="G52" s="9"/>
      <c r="H52" s="230"/>
      <c r="I52" s="230"/>
      <c r="J52" s="230"/>
      <c r="K52" s="230"/>
    </row>
    <row r="53" spans="1:11" s="3" customFormat="1" ht="13.5" thickBot="1" x14ac:dyDescent="0.25">
      <c r="A53" s="100" t="s">
        <v>103</v>
      </c>
      <c r="B53" s="101">
        <v>32</v>
      </c>
      <c r="C53" s="101">
        <v>2000</v>
      </c>
      <c r="D53" s="181">
        <v>62.5</v>
      </c>
      <c r="E53" s="101">
        <v>97200</v>
      </c>
      <c r="F53" s="154">
        <v>3037.5</v>
      </c>
      <c r="G53" s="9"/>
      <c r="H53" s="230"/>
      <c r="I53" s="230"/>
      <c r="J53" s="230"/>
      <c r="K53" s="230"/>
    </row>
    <row r="54" spans="1:11" s="3" customFormat="1" ht="13.5" thickBot="1" x14ac:dyDescent="0.25">
      <c r="A54" s="104" t="s">
        <v>84</v>
      </c>
      <c r="B54" s="105">
        <f>SUM(B43:B53)</f>
        <v>427099</v>
      </c>
      <c r="C54" s="105">
        <f>SUM(C43:C53)</f>
        <v>26595020</v>
      </c>
      <c r="D54" s="105">
        <f>C54/(B54-B52-B50-B44-B43)</f>
        <v>63.317707279328609</v>
      </c>
      <c r="E54" s="105">
        <f>SUM(E43:E53)</f>
        <v>46673588.400000006</v>
      </c>
      <c r="F54" s="106">
        <f>E54/(B54-B52-B50-B44-B43)</f>
        <v>111.12097708469736</v>
      </c>
      <c r="G54" s="9"/>
      <c r="H54" s="230"/>
      <c r="I54" s="230"/>
      <c r="J54" s="230"/>
      <c r="K54" s="230"/>
    </row>
    <row r="55" spans="1:11" s="3" customFormat="1" ht="13.5" thickBot="1" x14ac:dyDescent="0.25">
      <c r="A55" s="10"/>
      <c r="B55" s="107"/>
      <c r="C55" s="107"/>
      <c r="D55" s="107"/>
      <c r="E55" s="107"/>
      <c r="F55" s="108"/>
      <c r="G55" s="9"/>
      <c r="H55" s="230"/>
      <c r="I55" s="230"/>
      <c r="J55" s="230"/>
      <c r="K55" s="230"/>
    </row>
    <row r="56" spans="1:11" s="3" customFormat="1" x14ac:dyDescent="0.2">
      <c r="A56" s="109" t="s">
        <v>104</v>
      </c>
      <c r="B56" s="110"/>
      <c r="C56" s="110"/>
      <c r="D56" s="110"/>
      <c r="E56" s="110"/>
      <c r="F56" s="111"/>
      <c r="G56" s="9"/>
      <c r="H56" s="230"/>
      <c r="I56" s="230"/>
      <c r="J56" s="230"/>
      <c r="K56" s="230"/>
    </row>
    <row r="57" spans="1:11" s="3" customFormat="1" x14ac:dyDescent="0.2">
      <c r="A57" s="1" t="s">
        <v>126</v>
      </c>
      <c r="B57" s="96">
        <v>5848642</v>
      </c>
      <c r="C57" s="96">
        <v>5848642</v>
      </c>
      <c r="D57" s="96">
        <v>1</v>
      </c>
      <c r="E57" s="96">
        <v>8772963</v>
      </c>
      <c r="F57" s="153">
        <v>1.5</v>
      </c>
      <c r="G57" s="9"/>
      <c r="H57" s="230"/>
      <c r="I57" s="230"/>
      <c r="J57" s="230"/>
      <c r="K57" s="230"/>
    </row>
    <row r="58" spans="1:11" s="3" customFormat="1" x14ac:dyDescent="0.2">
      <c r="A58" s="1" t="s">
        <v>128</v>
      </c>
      <c r="B58" s="96">
        <v>1011489</v>
      </c>
      <c r="C58" s="96">
        <v>2022978</v>
      </c>
      <c r="D58" s="96">
        <v>2</v>
      </c>
      <c r="E58" s="96">
        <v>3034467</v>
      </c>
      <c r="F58" s="153">
        <v>3</v>
      </c>
      <c r="G58" s="9"/>
      <c r="H58" s="230"/>
      <c r="I58" s="230"/>
      <c r="J58" s="230"/>
      <c r="K58" s="230"/>
    </row>
    <row r="59" spans="1:11" s="3" customFormat="1" x14ac:dyDescent="0.2">
      <c r="A59" s="1" t="s">
        <v>107</v>
      </c>
      <c r="B59" s="96">
        <v>191198</v>
      </c>
      <c r="C59" s="96">
        <v>1147188</v>
      </c>
      <c r="D59" s="96">
        <v>6</v>
      </c>
      <c r="E59" s="96"/>
      <c r="F59" s="153"/>
      <c r="G59" s="9"/>
      <c r="H59" s="230"/>
      <c r="I59" s="230"/>
      <c r="J59" s="230"/>
      <c r="K59" s="230"/>
    </row>
    <row r="60" spans="1:11" s="3" customFormat="1" ht="13.5" thickBot="1" x14ac:dyDescent="0.25">
      <c r="A60" s="112" t="s">
        <v>103</v>
      </c>
      <c r="B60" s="113">
        <v>42</v>
      </c>
      <c r="C60" s="113"/>
      <c r="D60" s="113"/>
      <c r="E60" s="113"/>
      <c r="F60" s="114"/>
      <c r="G60" s="9"/>
      <c r="H60" s="230"/>
      <c r="I60" s="230"/>
      <c r="J60" s="230"/>
      <c r="K60" s="230"/>
    </row>
    <row r="61" spans="1:11" s="3" customFormat="1" ht="13.5" thickBot="1" x14ac:dyDescent="0.25">
      <c r="A61" s="104" t="s">
        <v>85</v>
      </c>
      <c r="B61" s="105">
        <f>SUM(B57:B60)</f>
        <v>7051371</v>
      </c>
      <c r="C61" s="105">
        <f>SUM(C57:C60)</f>
        <v>9018808</v>
      </c>
      <c r="D61" s="105">
        <f>C61/(B61-B60)</f>
        <v>1.2790224367633392</v>
      </c>
      <c r="E61" s="105">
        <f>SUM(E57:E59)</f>
        <v>11807430</v>
      </c>
      <c r="F61" s="106">
        <f>E61/(B61-B60-B59)</f>
        <v>1.7211668406915261</v>
      </c>
      <c r="G61" s="9"/>
      <c r="H61" s="230"/>
      <c r="I61" s="230"/>
      <c r="J61" s="230"/>
      <c r="K61" s="230"/>
    </row>
    <row r="62" spans="1:11" s="3" customFormat="1" ht="13.5" thickBot="1" x14ac:dyDescent="0.25">
      <c r="A62" s="115"/>
      <c r="B62" s="107"/>
      <c r="C62" s="107"/>
      <c r="D62" s="107"/>
      <c r="E62" s="107"/>
      <c r="F62" s="108"/>
      <c r="G62" s="9"/>
      <c r="H62" s="230"/>
      <c r="I62" s="230"/>
      <c r="J62" s="230"/>
      <c r="K62" s="230"/>
    </row>
    <row r="63" spans="1:11" s="3" customFormat="1" x14ac:dyDescent="0.2">
      <c r="A63" s="109" t="s">
        <v>109</v>
      </c>
      <c r="B63" s="110"/>
      <c r="C63" s="110"/>
      <c r="D63" s="110"/>
      <c r="E63" s="110"/>
      <c r="F63" s="111"/>
      <c r="G63" s="9"/>
      <c r="H63" s="230"/>
      <c r="I63" s="230"/>
      <c r="J63" s="230"/>
      <c r="K63" s="230"/>
    </row>
    <row r="64" spans="1:11" s="3" customFormat="1" x14ac:dyDescent="0.2">
      <c r="A64" s="1" t="s">
        <v>113</v>
      </c>
      <c r="B64" s="96">
        <v>170304</v>
      </c>
      <c r="C64" s="96">
        <v>85152</v>
      </c>
      <c r="D64" s="116">
        <v>0.5</v>
      </c>
      <c r="E64" s="96">
        <v>1362432</v>
      </c>
      <c r="F64" s="117">
        <v>8</v>
      </c>
      <c r="G64" s="9"/>
      <c r="H64" s="230"/>
      <c r="I64" s="230"/>
      <c r="J64" s="230"/>
      <c r="K64" s="230"/>
    </row>
    <row r="65" spans="1:11" s="3" customFormat="1" x14ac:dyDescent="0.2">
      <c r="A65" s="1" t="s">
        <v>212</v>
      </c>
      <c r="B65" s="96">
        <v>12139</v>
      </c>
      <c r="C65" s="96"/>
      <c r="D65" s="116"/>
      <c r="E65" s="96"/>
      <c r="F65" s="117"/>
      <c r="G65" s="9"/>
      <c r="H65" s="230"/>
      <c r="I65" s="230"/>
      <c r="J65" s="230"/>
      <c r="K65" s="230"/>
    </row>
    <row r="66" spans="1:11" s="3" customFormat="1" x14ac:dyDescent="0.2">
      <c r="A66" s="1" t="s">
        <v>157</v>
      </c>
      <c r="B66" s="96">
        <v>113029</v>
      </c>
      <c r="C66" s="96">
        <v>33908.699999999997</v>
      </c>
      <c r="D66" s="116">
        <v>0.3</v>
      </c>
      <c r="E66" s="96">
        <v>254315.25</v>
      </c>
      <c r="F66" s="117">
        <v>2.25</v>
      </c>
      <c r="G66" s="9"/>
      <c r="H66" s="230"/>
      <c r="I66" s="230"/>
      <c r="J66" s="230"/>
      <c r="K66" s="230"/>
    </row>
    <row r="67" spans="1:11" s="3" customFormat="1" x14ac:dyDescent="0.2">
      <c r="A67" s="1" t="s">
        <v>125</v>
      </c>
      <c r="B67" s="96">
        <v>1540365</v>
      </c>
      <c r="C67" s="96">
        <v>184843.8</v>
      </c>
      <c r="D67" s="116">
        <v>0.12</v>
      </c>
      <c r="E67" s="96">
        <v>2310547.5</v>
      </c>
      <c r="F67" s="117">
        <v>1.5</v>
      </c>
      <c r="G67" s="9"/>
      <c r="H67" s="230"/>
      <c r="I67" s="230"/>
      <c r="J67" s="230"/>
      <c r="K67" s="230"/>
    </row>
    <row r="68" spans="1:11" s="3" customFormat="1" x14ac:dyDescent="0.2">
      <c r="A68" s="1" t="s">
        <v>114</v>
      </c>
      <c r="B68" s="96">
        <v>405710</v>
      </c>
      <c r="C68" s="96">
        <v>446281</v>
      </c>
      <c r="D68" s="116">
        <v>1.1000000000000001</v>
      </c>
      <c r="E68" s="96"/>
      <c r="F68" s="117"/>
      <c r="G68" s="9"/>
      <c r="H68" s="230"/>
      <c r="I68" s="230"/>
      <c r="J68" s="230"/>
      <c r="K68" s="230"/>
    </row>
    <row r="69" spans="1:11" s="3" customFormat="1" x14ac:dyDescent="0.2">
      <c r="A69" s="1" t="s">
        <v>115</v>
      </c>
      <c r="B69" s="96">
        <v>300723</v>
      </c>
      <c r="C69" s="96">
        <v>27065.07</v>
      </c>
      <c r="D69" s="116">
        <v>0.09</v>
      </c>
      <c r="E69" s="96">
        <v>150361.5</v>
      </c>
      <c r="F69" s="117">
        <v>0.5</v>
      </c>
      <c r="G69" s="9"/>
      <c r="H69" s="230"/>
      <c r="I69" s="230"/>
      <c r="J69" s="230"/>
      <c r="K69" s="230"/>
    </row>
    <row r="70" spans="1:11" s="3" customFormat="1" x14ac:dyDescent="0.2">
      <c r="A70" s="1" t="s">
        <v>116</v>
      </c>
      <c r="B70" s="96">
        <v>112395</v>
      </c>
      <c r="C70" s="96">
        <v>134874</v>
      </c>
      <c r="D70" s="116">
        <v>1.2</v>
      </c>
      <c r="E70" s="96">
        <v>252888.75</v>
      </c>
      <c r="F70" s="117">
        <v>2.25</v>
      </c>
      <c r="G70" s="9"/>
      <c r="H70" s="230"/>
      <c r="I70" s="230"/>
      <c r="J70" s="230"/>
      <c r="K70" s="230"/>
    </row>
    <row r="71" spans="1:11" s="3" customFormat="1" x14ac:dyDescent="0.2">
      <c r="A71" s="1" t="s">
        <v>112</v>
      </c>
      <c r="B71" s="96">
        <v>1877211</v>
      </c>
      <c r="C71" s="96">
        <v>1126326.6000000001</v>
      </c>
      <c r="D71" s="116">
        <v>0.6</v>
      </c>
      <c r="E71" s="96">
        <v>2815816.5</v>
      </c>
      <c r="F71" s="117">
        <v>1.5</v>
      </c>
      <c r="G71" s="9"/>
      <c r="H71" s="230"/>
      <c r="I71" s="230"/>
      <c r="J71" s="230"/>
      <c r="K71" s="230"/>
    </row>
    <row r="72" spans="1:11" s="3" customFormat="1" x14ac:dyDescent="0.2">
      <c r="A72" s="1" t="s">
        <v>130</v>
      </c>
      <c r="B72" s="96">
        <v>3100550</v>
      </c>
      <c r="C72" s="96">
        <v>1240220</v>
      </c>
      <c r="D72" s="116">
        <v>0.4</v>
      </c>
      <c r="E72" s="96">
        <v>4650825</v>
      </c>
      <c r="F72" s="117">
        <v>1.5</v>
      </c>
      <c r="G72" s="9"/>
      <c r="H72" s="230"/>
      <c r="I72" s="230"/>
      <c r="J72" s="230"/>
      <c r="K72" s="230"/>
    </row>
    <row r="73" spans="1:11" s="3" customFormat="1" x14ac:dyDescent="0.2">
      <c r="A73" s="1" t="s">
        <v>213</v>
      </c>
      <c r="B73" s="96">
        <v>805643</v>
      </c>
      <c r="C73" s="96">
        <v>161128.6</v>
      </c>
      <c r="D73" s="116">
        <v>0.2</v>
      </c>
      <c r="E73" s="96">
        <v>805643</v>
      </c>
      <c r="F73" s="117">
        <v>1</v>
      </c>
      <c r="G73" s="9"/>
      <c r="H73" s="230"/>
      <c r="I73" s="230"/>
      <c r="J73" s="230"/>
      <c r="K73" s="230"/>
    </row>
    <row r="74" spans="1:11" s="3" customFormat="1" x14ac:dyDescent="0.2">
      <c r="A74" s="1" t="s">
        <v>118</v>
      </c>
      <c r="B74" s="96">
        <v>4288734</v>
      </c>
      <c r="C74" s="96">
        <v>428873.4</v>
      </c>
      <c r="D74" s="116">
        <v>0.1</v>
      </c>
      <c r="E74" s="96">
        <v>2144367</v>
      </c>
      <c r="F74" s="117">
        <v>0.5</v>
      </c>
      <c r="G74" s="9"/>
      <c r="H74" s="230"/>
      <c r="I74" s="230"/>
      <c r="J74" s="230"/>
      <c r="K74" s="230"/>
    </row>
    <row r="75" spans="1:11" s="3" customFormat="1" ht="13.5" thickBot="1" x14ac:dyDescent="0.25">
      <c r="A75" s="100" t="s">
        <v>103</v>
      </c>
      <c r="B75" s="101">
        <v>237602</v>
      </c>
      <c r="C75" s="101"/>
      <c r="D75" s="182"/>
      <c r="E75" s="101"/>
      <c r="F75" s="183"/>
      <c r="G75" s="9"/>
      <c r="H75" s="230"/>
      <c r="I75" s="230"/>
      <c r="J75" s="230"/>
      <c r="K75" s="230"/>
    </row>
    <row r="76" spans="1:11" s="3" customFormat="1" ht="13.5" thickBot="1" x14ac:dyDescent="0.25">
      <c r="A76" s="104" t="s">
        <v>86</v>
      </c>
      <c r="B76" s="105">
        <v>12964405</v>
      </c>
      <c r="C76" s="105">
        <v>3868673.17</v>
      </c>
      <c r="D76" s="118">
        <v>0.3042686122102794</v>
      </c>
      <c r="E76" s="105">
        <v>14747196.5</v>
      </c>
      <c r="F76" s="119">
        <v>1.1980868967419978</v>
      </c>
      <c r="G76" s="9"/>
      <c r="H76" s="230"/>
      <c r="I76" s="230"/>
      <c r="J76" s="230"/>
      <c r="K76" s="230"/>
    </row>
    <row r="77" spans="1:11" s="3" customFormat="1" ht="13.5" thickBot="1" x14ac:dyDescent="0.25">
      <c r="A77" s="10"/>
      <c r="B77" s="107"/>
      <c r="C77" s="107"/>
      <c r="D77" s="107"/>
      <c r="E77" s="107"/>
      <c r="F77" s="108"/>
      <c r="G77" s="2"/>
      <c r="H77" s="230"/>
      <c r="I77" s="230"/>
      <c r="J77" s="230"/>
      <c r="K77" s="230"/>
    </row>
    <row r="78" spans="1:11" s="3" customFormat="1" ht="13.5" thickBot="1" x14ac:dyDescent="0.25">
      <c r="A78" s="13" t="s">
        <v>2</v>
      </c>
      <c r="B78" s="120">
        <v>20442875</v>
      </c>
      <c r="C78" s="120">
        <v>39482501.170000002</v>
      </c>
      <c r="D78" s="120"/>
      <c r="E78" s="120">
        <v>73228214.900000006</v>
      </c>
      <c r="F78" s="121"/>
      <c r="G78" s="9"/>
      <c r="H78" s="230"/>
      <c r="I78" s="230"/>
      <c r="J78" s="230"/>
      <c r="K78" s="230"/>
    </row>
    <row r="79" spans="1:11" ht="13.5" thickBot="1" x14ac:dyDescent="0.25"/>
    <row r="80" spans="1:11" s="3" customFormat="1" ht="15" customHeight="1" x14ac:dyDescent="0.2">
      <c r="A80" s="344" t="s">
        <v>236</v>
      </c>
      <c r="B80" s="351" t="s">
        <v>84</v>
      </c>
      <c r="C80" s="361" t="s">
        <v>85</v>
      </c>
      <c r="D80" s="348" t="s">
        <v>86</v>
      </c>
    </row>
    <row r="81" spans="1:4" s="3" customFormat="1" ht="25.9" customHeight="1" thickBot="1" x14ac:dyDescent="0.25">
      <c r="A81" s="345"/>
      <c r="B81" s="352"/>
      <c r="C81" s="362"/>
      <c r="D81" s="349"/>
    </row>
    <row r="82" spans="1:4" s="3" customFormat="1" ht="13.15" customHeight="1" x14ac:dyDescent="0.2">
      <c r="A82" s="184" t="s">
        <v>50</v>
      </c>
      <c r="B82" s="185">
        <v>121499</v>
      </c>
      <c r="C82" s="186">
        <v>2086991</v>
      </c>
      <c r="D82" s="187">
        <v>3862267</v>
      </c>
    </row>
    <row r="83" spans="1:4" s="3" customFormat="1" x14ac:dyDescent="0.2">
      <c r="A83" s="1" t="s">
        <v>43</v>
      </c>
      <c r="B83" s="7">
        <v>40053</v>
      </c>
      <c r="C83" s="156">
        <v>347287</v>
      </c>
      <c r="D83" s="159">
        <v>1013625</v>
      </c>
    </row>
    <row r="84" spans="1:4" s="3" customFormat="1" x14ac:dyDescent="0.2">
      <c r="A84" s="1" t="s">
        <v>51</v>
      </c>
      <c r="B84" s="7">
        <v>90</v>
      </c>
      <c r="C84" s="156">
        <v>33500</v>
      </c>
      <c r="D84" s="159">
        <v>44400</v>
      </c>
    </row>
    <row r="85" spans="1:4" s="3" customFormat="1" x14ac:dyDescent="0.2">
      <c r="A85" s="1" t="s">
        <v>40</v>
      </c>
      <c r="B85" s="7">
        <v>2971</v>
      </c>
      <c r="C85" s="156">
        <v>1002</v>
      </c>
      <c r="D85" s="159"/>
    </row>
    <row r="86" spans="1:4" s="3" customFormat="1" x14ac:dyDescent="0.2">
      <c r="A86" s="1" t="s">
        <v>46</v>
      </c>
      <c r="B86" s="7">
        <v>85460</v>
      </c>
      <c r="C86" s="156">
        <v>2602545</v>
      </c>
      <c r="D86" s="159">
        <v>2711262</v>
      </c>
    </row>
    <row r="87" spans="1:4" s="3" customFormat="1" x14ac:dyDescent="0.2">
      <c r="A87" s="1" t="s">
        <v>45</v>
      </c>
      <c r="B87" s="7">
        <v>41195</v>
      </c>
      <c r="C87" s="156">
        <v>303416</v>
      </c>
      <c r="D87" s="159">
        <v>1182987</v>
      </c>
    </row>
    <row r="88" spans="1:4" s="3" customFormat="1" x14ac:dyDescent="0.2">
      <c r="A88" s="1" t="s">
        <v>44</v>
      </c>
      <c r="B88" s="7">
        <v>33882</v>
      </c>
      <c r="C88" s="156">
        <v>225749</v>
      </c>
      <c r="D88" s="159">
        <v>1079662</v>
      </c>
    </row>
    <row r="89" spans="1:4" s="3" customFormat="1" x14ac:dyDescent="0.2">
      <c r="A89" s="1" t="s">
        <v>232</v>
      </c>
      <c r="B89" s="7">
        <v>6985</v>
      </c>
      <c r="C89" s="156">
        <v>576010</v>
      </c>
      <c r="D89" s="159">
        <v>497188</v>
      </c>
    </row>
    <row r="90" spans="1:4" s="3" customFormat="1" x14ac:dyDescent="0.2">
      <c r="A90" s="1" t="s">
        <v>239</v>
      </c>
      <c r="B90" s="7">
        <v>6710</v>
      </c>
      <c r="C90" s="156">
        <v>170519</v>
      </c>
      <c r="D90" s="159">
        <v>242275</v>
      </c>
    </row>
    <row r="91" spans="1:4" s="3" customFormat="1" x14ac:dyDescent="0.2">
      <c r="A91" s="1" t="s">
        <v>47</v>
      </c>
      <c r="B91" s="7"/>
      <c r="C91" s="156"/>
      <c r="D91" s="159"/>
    </row>
    <row r="92" spans="1:4" s="3" customFormat="1" x14ac:dyDescent="0.2">
      <c r="A92" s="1" t="s">
        <v>49</v>
      </c>
      <c r="B92" s="7">
        <v>51587</v>
      </c>
      <c r="C92" s="156">
        <v>297936</v>
      </c>
      <c r="D92" s="159">
        <v>1313548</v>
      </c>
    </row>
    <row r="93" spans="1:4" s="3" customFormat="1" x14ac:dyDescent="0.2">
      <c r="A93" s="1" t="s">
        <v>38</v>
      </c>
      <c r="B93" s="7">
        <v>22561</v>
      </c>
      <c r="C93" s="156">
        <v>156924</v>
      </c>
      <c r="D93" s="159">
        <v>146207</v>
      </c>
    </row>
    <row r="94" spans="1:4" s="3" customFormat="1" x14ac:dyDescent="0.2">
      <c r="A94" s="1" t="s">
        <v>231</v>
      </c>
      <c r="B94" s="7">
        <v>5588</v>
      </c>
      <c r="C94" s="156">
        <v>125573</v>
      </c>
      <c r="D94" s="159">
        <v>677769</v>
      </c>
    </row>
    <row r="95" spans="1:4" s="3" customFormat="1" x14ac:dyDescent="0.2">
      <c r="A95" s="1" t="s">
        <v>42</v>
      </c>
      <c r="B95" s="7">
        <v>5155</v>
      </c>
      <c r="C95" s="156">
        <v>123675</v>
      </c>
      <c r="D95" s="159">
        <v>146015</v>
      </c>
    </row>
    <row r="96" spans="1:4" s="3" customFormat="1" x14ac:dyDescent="0.2">
      <c r="A96" s="1" t="s">
        <v>41</v>
      </c>
      <c r="B96" s="7">
        <v>1342</v>
      </c>
      <c r="C96" s="156">
        <v>244</v>
      </c>
      <c r="D96" s="159">
        <v>47200</v>
      </c>
    </row>
    <row r="97" spans="1:11" s="3" customFormat="1" x14ac:dyDescent="0.2">
      <c r="A97" s="1" t="s">
        <v>39</v>
      </c>
      <c r="B97" s="7"/>
      <c r="C97" s="156"/>
      <c r="D97" s="159"/>
    </row>
    <row r="98" spans="1:11" s="3" customFormat="1" x14ac:dyDescent="0.2">
      <c r="A98" s="1" t="s">
        <v>48</v>
      </c>
      <c r="B98" s="7">
        <v>2021</v>
      </c>
      <c r="C98" s="156"/>
      <c r="D98" s="159"/>
    </row>
    <row r="99" spans="1:11" s="3" customFormat="1" ht="13.5" thickBot="1" x14ac:dyDescent="0.25">
      <c r="A99" s="26"/>
      <c r="B99" s="23"/>
      <c r="C99" s="176"/>
      <c r="D99" s="27"/>
    </row>
    <row r="100" spans="1:11" s="3" customFormat="1" ht="13.5" thickBot="1" x14ac:dyDescent="0.25">
      <c r="A100" s="189" t="s">
        <v>3</v>
      </c>
      <c r="B100" s="190">
        <v>427099</v>
      </c>
      <c r="C100" s="191">
        <v>7051371</v>
      </c>
      <c r="D100" s="192">
        <v>12964405</v>
      </c>
    </row>
    <row r="101" spans="1:11" x14ac:dyDescent="0.2">
      <c r="H101"/>
      <c r="I101"/>
      <c r="J101"/>
      <c r="K101"/>
    </row>
    <row r="102" spans="1:11" customFormat="1" ht="15" x14ac:dyDescent="0.25">
      <c r="A102" s="356" t="s">
        <v>259</v>
      </c>
      <c r="B102" s="356"/>
      <c r="C102" s="356"/>
      <c r="D102" s="356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7" t="s">
        <v>22</v>
      </c>
      <c r="B104" s="124" t="s">
        <v>120</v>
      </c>
      <c r="C104" s="124" t="s">
        <v>121</v>
      </c>
      <c r="D104" s="359" t="s">
        <v>122</v>
      </c>
    </row>
    <row r="105" spans="1:11" customFormat="1" ht="26.25" thickBot="1" x14ac:dyDescent="0.25">
      <c r="A105" s="358"/>
      <c r="B105" s="125" t="s">
        <v>123</v>
      </c>
      <c r="C105" s="125" t="s">
        <v>123</v>
      </c>
      <c r="D105" s="360"/>
    </row>
    <row r="106" spans="1:11" customFormat="1" ht="13.5" customHeight="1" x14ac:dyDescent="0.2">
      <c r="A106" s="126" t="s">
        <v>124</v>
      </c>
      <c r="B106" s="127">
        <v>19</v>
      </c>
      <c r="C106" s="127">
        <v>1072</v>
      </c>
      <c r="D106" s="128">
        <v>1091</v>
      </c>
    </row>
    <row r="107" spans="1:11" customFormat="1" ht="13.5" customHeight="1" x14ac:dyDescent="0.2">
      <c r="A107" s="126" t="s">
        <v>95</v>
      </c>
      <c r="B107" s="127"/>
      <c r="C107" s="127">
        <v>39</v>
      </c>
      <c r="D107" s="128">
        <v>39</v>
      </c>
    </row>
    <row r="108" spans="1:11" customFormat="1" x14ac:dyDescent="0.2">
      <c r="A108" s="126" t="s">
        <v>97</v>
      </c>
      <c r="B108" s="127"/>
      <c r="C108" s="127">
        <v>90</v>
      </c>
      <c r="D108" s="128">
        <v>90</v>
      </c>
    </row>
    <row r="109" spans="1:11" customFormat="1" x14ac:dyDescent="0.2">
      <c r="A109" s="126" t="s">
        <v>127</v>
      </c>
      <c r="B109" s="127">
        <v>35</v>
      </c>
      <c r="C109" s="127">
        <v>216</v>
      </c>
      <c r="D109" s="128">
        <v>251</v>
      </c>
    </row>
    <row r="110" spans="1:11" customFormat="1" x14ac:dyDescent="0.2">
      <c r="A110" s="126" t="s">
        <v>100</v>
      </c>
      <c r="B110" s="127"/>
      <c r="C110" s="127">
        <v>5</v>
      </c>
      <c r="D110" s="128">
        <v>5</v>
      </c>
    </row>
    <row r="111" spans="1:11" customFormat="1" x14ac:dyDescent="0.2">
      <c r="A111" s="126" t="s">
        <v>126</v>
      </c>
      <c r="B111" s="127">
        <v>23546</v>
      </c>
      <c r="C111" s="127">
        <v>176549</v>
      </c>
      <c r="D111" s="128">
        <v>200095</v>
      </c>
    </row>
    <row r="112" spans="1:11" customFormat="1" x14ac:dyDescent="0.2">
      <c r="A112" s="126" t="s">
        <v>128</v>
      </c>
      <c r="B112" s="127">
        <v>350</v>
      </c>
      <c r="C112" s="127">
        <v>4150</v>
      </c>
      <c r="D112" s="128">
        <v>4500</v>
      </c>
    </row>
    <row r="113" spans="1:11" customFormat="1" x14ac:dyDescent="0.2">
      <c r="A113" s="126" t="s">
        <v>113</v>
      </c>
      <c r="B113" s="127">
        <v>500</v>
      </c>
      <c r="C113" s="127">
        <v>13838</v>
      </c>
      <c r="D113" s="128">
        <v>14338</v>
      </c>
    </row>
    <row r="114" spans="1:11" customFormat="1" x14ac:dyDescent="0.2">
      <c r="A114" s="126" t="s">
        <v>125</v>
      </c>
      <c r="B114" s="127">
        <v>6833</v>
      </c>
      <c r="C114" s="127">
        <v>140052</v>
      </c>
      <c r="D114" s="128">
        <v>146885</v>
      </c>
    </row>
    <row r="115" spans="1:11" customFormat="1" x14ac:dyDescent="0.2">
      <c r="A115" s="126" t="s">
        <v>116</v>
      </c>
      <c r="B115" s="127">
        <v>25214</v>
      </c>
      <c r="C115" s="127">
        <v>56456</v>
      </c>
      <c r="D115" s="128">
        <v>81670</v>
      </c>
    </row>
    <row r="116" spans="1:11" customFormat="1" x14ac:dyDescent="0.2">
      <c r="A116" s="126" t="s">
        <v>112</v>
      </c>
      <c r="B116" s="127">
        <v>1080</v>
      </c>
      <c r="C116" s="127">
        <v>27217</v>
      </c>
      <c r="D116" s="128">
        <v>28297</v>
      </c>
    </row>
    <row r="117" spans="1:11" customFormat="1" x14ac:dyDescent="0.2">
      <c r="A117" s="126" t="s">
        <v>130</v>
      </c>
      <c r="B117" s="127">
        <v>264019</v>
      </c>
      <c r="C117" s="127">
        <v>1388874</v>
      </c>
      <c r="D117" s="128">
        <v>1652893</v>
      </c>
    </row>
    <row r="118" spans="1:11" customFormat="1" x14ac:dyDescent="0.2">
      <c r="A118" s="126" t="s">
        <v>260</v>
      </c>
      <c r="B118" s="127"/>
      <c r="C118" s="127">
        <v>355</v>
      </c>
      <c r="D118" s="128">
        <v>355</v>
      </c>
    </row>
    <row r="119" spans="1:11" customFormat="1" ht="13.5" thickBot="1" x14ac:dyDescent="0.25">
      <c r="A119" s="137" t="s">
        <v>131</v>
      </c>
      <c r="B119" s="138">
        <v>321596</v>
      </c>
      <c r="C119" s="138">
        <v>1808913</v>
      </c>
      <c r="D119" s="139">
        <v>2130509</v>
      </c>
      <c r="H119" s="28"/>
      <c r="I119" s="28"/>
      <c r="J119" s="28"/>
      <c r="K119" s="28"/>
    </row>
    <row r="120" spans="1:11" x14ac:dyDescent="0.2">
      <c r="A120" s="136" t="s">
        <v>224</v>
      </c>
    </row>
    <row r="121" spans="1:11" x14ac:dyDescent="0.2">
      <c r="A121" s="46" t="s">
        <v>237</v>
      </c>
    </row>
    <row r="122" spans="1:11" x14ac:dyDescent="0.2">
      <c r="A122" s="46" t="s">
        <v>261</v>
      </c>
    </row>
    <row r="123" spans="1:11" x14ac:dyDescent="0.2">
      <c r="A123" s="196"/>
    </row>
    <row r="125" spans="1:11" x14ac:dyDescent="0.2">
      <c r="H125"/>
      <c r="I125"/>
      <c r="J125"/>
      <c r="K125"/>
    </row>
    <row r="126" spans="1:11" customFormat="1" ht="15" x14ac:dyDescent="0.25">
      <c r="A126" s="356" t="s">
        <v>262</v>
      </c>
      <c r="B126" s="356"/>
      <c r="C126" s="356"/>
      <c r="D126" s="129"/>
    </row>
    <row r="127" spans="1:11" customFormat="1" ht="13.5" thickBot="1" x14ac:dyDescent="0.25">
      <c r="A127" s="123"/>
      <c r="B127" s="123"/>
      <c r="C127" s="130"/>
      <c r="D127" s="130"/>
      <c r="E127" s="130"/>
    </row>
    <row r="128" spans="1:11" customFormat="1" ht="13.5" thickBot="1" x14ac:dyDescent="0.25">
      <c r="A128" s="131" t="s">
        <v>22</v>
      </c>
      <c r="B128" s="132" t="s">
        <v>133</v>
      </c>
      <c r="C128" s="133"/>
    </row>
    <row r="129" spans="1:11" customFormat="1" x14ac:dyDescent="0.2">
      <c r="A129" s="126" t="s">
        <v>124</v>
      </c>
      <c r="B129" s="128">
        <v>1954</v>
      </c>
      <c r="C129" s="130"/>
    </row>
    <row r="130" spans="1:11" customFormat="1" x14ac:dyDescent="0.2">
      <c r="A130" s="126" t="s">
        <v>95</v>
      </c>
      <c r="B130" s="128">
        <v>97</v>
      </c>
      <c r="C130" s="130"/>
    </row>
    <row r="131" spans="1:11" customFormat="1" x14ac:dyDescent="0.2">
      <c r="A131" s="126" t="s">
        <v>97</v>
      </c>
      <c r="B131" s="128">
        <v>147</v>
      </c>
      <c r="C131" s="130"/>
    </row>
    <row r="132" spans="1:11" customFormat="1" x14ac:dyDescent="0.2">
      <c r="A132" s="126" t="s">
        <v>127</v>
      </c>
      <c r="B132" s="128">
        <v>4100</v>
      </c>
      <c r="C132" s="130"/>
    </row>
    <row r="133" spans="1:11" customFormat="1" ht="17.25" customHeight="1" x14ac:dyDescent="0.2">
      <c r="A133" s="126" t="s">
        <v>100</v>
      </c>
      <c r="B133" s="128">
        <v>574</v>
      </c>
      <c r="C133" s="130"/>
    </row>
    <row r="134" spans="1:11" customFormat="1" x14ac:dyDescent="0.2">
      <c r="A134" s="126" t="s">
        <v>126</v>
      </c>
      <c r="B134" s="128">
        <v>157249</v>
      </c>
      <c r="C134" s="130"/>
    </row>
    <row r="135" spans="1:11" customFormat="1" ht="12.75" customHeight="1" x14ac:dyDescent="0.2">
      <c r="A135" s="126" t="s">
        <v>128</v>
      </c>
      <c r="B135" s="128">
        <v>4081</v>
      </c>
      <c r="C135" s="130"/>
    </row>
    <row r="136" spans="1:11" customFormat="1" x14ac:dyDescent="0.2">
      <c r="A136" s="126" t="s">
        <v>125</v>
      </c>
      <c r="B136" s="128">
        <v>234013</v>
      </c>
      <c r="C136" s="130"/>
    </row>
    <row r="137" spans="1:11" customFormat="1" x14ac:dyDescent="0.2">
      <c r="A137" s="126" t="s">
        <v>116</v>
      </c>
      <c r="B137" s="128">
        <v>32725</v>
      </c>
      <c r="C137" s="130"/>
    </row>
    <row r="138" spans="1:11" customFormat="1" x14ac:dyDescent="0.2">
      <c r="A138" s="126" t="s">
        <v>112</v>
      </c>
      <c r="B138" s="128">
        <v>65232</v>
      </c>
      <c r="C138" s="130"/>
    </row>
    <row r="139" spans="1:11" customFormat="1" x14ac:dyDescent="0.2">
      <c r="A139" s="126" t="s">
        <v>130</v>
      </c>
      <c r="B139" s="128">
        <v>1287047</v>
      </c>
      <c r="C139" s="130"/>
      <c r="H139" s="15"/>
      <c r="I139" s="15"/>
      <c r="J139" s="15"/>
      <c r="K139" s="15"/>
    </row>
    <row r="140" spans="1:11" s="15" customFormat="1" ht="12.75" customHeight="1" thickBot="1" x14ac:dyDescent="0.25">
      <c r="A140" s="137" t="s">
        <v>135</v>
      </c>
      <c r="B140" s="160">
        <f>SUM(B129:B139)</f>
        <v>1787219</v>
      </c>
      <c r="C140" s="136"/>
      <c r="H140" s="28"/>
      <c r="I140" s="28"/>
      <c r="J140" s="28"/>
      <c r="K140" s="28"/>
    </row>
    <row r="142" spans="1:11" x14ac:dyDescent="0.2">
      <c r="H142"/>
      <c r="I142"/>
      <c r="J142"/>
      <c r="K142"/>
    </row>
    <row r="143" spans="1:11" customFormat="1" ht="15" x14ac:dyDescent="0.25">
      <c r="A143" s="356" t="s">
        <v>137</v>
      </c>
      <c r="B143" s="356"/>
      <c r="C143" s="356"/>
      <c r="D143" s="356"/>
      <c r="E143" s="130"/>
    </row>
    <row r="144" spans="1:11" customFormat="1" ht="15" x14ac:dyDescent="0.25">
      <c r="A144" s="356" t="s">
        <v>263</v>
      </c>
      <c r="B144" s="356"/>
      <c r="C144" s="356"/>
      <c r="D144" s="356"/>
      <c r="E144" s="130"/>
    </row>
    <row r="145" spans="1:5" customFormat="1" ht="13.5" thickBot="1" x14ac:dyDescent="0.25">
      <c r="A145" s="123"/>
      <c r="B145" s="123"/>
      <c r="C145" s="123"/>
      <c r="D145" s="130"/>
      <c r="E145" s="130"/>
    </row>
    <row r="146" spans="1:5" customFormat="1" ht="13.5" thickBot="1" x14ac:dyDescent="0.25">
      <c r="A146" s="131" t="s">
        <v>138</v>
      </c>
      <c r="B146" s="142" t="s">
        <v>133</v>
      </c>
      <c r="C146" s="132" t="s">
        <v>150</v>
      </c>
      <c r="D146" s="130"/>
    </row>
    <row r="147" spans="1:5" customFormat="1" x14ac:dyDescent="0.2">
      <c r="A147" s="143" t="s">
        <v>198</v>
      </c>
      <c r="B147" s="144">
        <v>3</v>
      </c>
      <c r="C147" s="145">
        <v>481</v>
      </c>
      <c r="D147" s="130"/>
    </row>
    <row r="148" spans="1:5" customFormat="1" x14ac:dyDescent="0.2">
      <c r="A148" s="126" t="s">
        <v>219</v>
      </c>
      <c r="B148" s="146">
        <v>26773</v>
      </c>
      <c r="C148" s="147">
        <v>29092280</v>
      </c>
      <c r="D148" s="130"/>
    </row>
    <row r="149" spans="1:5" customFormat="1" x14ac:dyDescent="0.2">
      <c r="A149" s="126" t="s">
        <v>220</v>
      </c>
      <c r="B149" s="148">
        <v>675</v>
      </c>
      <c r="C149" s="147">
        <v>2506395</v>
      </c>
      <c r="D149" s="130"/>
    </row>
    <row r="150" spans="1:5" customFormat="1" x14ac:dyDescent="0.2">
      <c r="A150" s="126" t="s">
        <v>201</v>
      </c>
      <c r="B150" s="148">
        <v>21</v>
      </c>
      <c r="C150" s="147">
        <v>58797</v>
      </c>
      <c r="D150" s="130"/>
    </row>
    <row r="151" spans="1:5" customFormat="1" x14ac:dyDescent="0.2">
      <c r="A151" s="126" t="s">
        <v>202</v>
      </c>
      <c r="B151" s="148">
        <v>2039</v>
      </c>
      <c r="C151" s="147">
        <v>6156572</v>
      </c>
      <c r="D151" s="130"/>
    </row>
    <row r="152" spans="1:5" customFormat="1" x14ac:dyDescent="0.2">
      <c r="A152" s="126" t="s">
        <v>203</v>
      </c>
      <c r="B152" s="146">
        <v>347</v>
      </c>
      <c r="C152" s="147">
        <v>267548</v>
      </c>
      <c r="D152" s="130"/>
    </row>
    <row r="153" spans="1:5" customFormat="1" x14ac:dyDescent="0.2">
      <c r="A153" s="149" t="s">
        <v>205</v>
      </c>
      <c r="B153" s="146">
        <v>54</v>
      </c>
      <c r="C153" s="147">
        <v>1474841</v>
      </c>
      <c r="D153" s="130"/>
    </row>
    <row r="154" spans="1:5" customFormat="1" x14ac:dyDescent="0.2">
      <c r="A154" s="149" t="s">
        <v>206</v>
      </c>
      <c r="B154" s="146">
        <v>80</v>
      </c>
      <c r="C154" s="147">
        <v>584562</v>
      </c>
      <c r="D154" s="130"/>
    </row>
    <row r="155" spans="1:5" customFormat="1" x14ac:dyDescent="0.2">
      <c r="A155" s="149" t="s">
        <v>208</v>
      </c>
      <c r="B155" s="146">
        <v>52</v>
      </c>
      <c r="C155" s="147">
        <v>23179</v>
      </c>
      <c r="D155" s="130"/>
    </row>
    <row r="156" spans="1:5" customFormat="1" x14ac:dyDescent="0.2">
      <c r="A156" s="149" t="s">
        <v>209</v>
      </c>
      <c r="B156" s="146">
        <v>615</v>
      </c>
      <c r="C156" s="147">
        <v>135119</v>
      </c>
      <c r="D156" s="130"/>
    </row>
    <row r="157" spans="1:5" customFormat="1" x14ac:dyDescent="0.2">
      <c r="A157" s="149" t="s">
        <v>228</v>
      </c>
      <c r="B157" s="148">
        <v>9</v>
      </c>
      <c r="C157" s="147">
        <v>390250</v>
      </c>
      <c r="D157" s="130"/>
    </row>
    <row r="158" spans="1:5" customFormat="1" ht="13.5" thickBot="1" x14ac:dyDescent="0.25">
      <c r="A158" s="134"/>
      <c r="B158" s="107"/>
      <c r="C158" s="108"/>
      <c r="D158" s="130"/>
    </row>
    <row r="159" spans="1:5" customFormat="1" ht="13.5" thickBot="1" x14ac:dyDescent="0.25">
      <c r="A159" s="150" t="s">
        <v>149</v>
      </c>
      <c r="B159" s="120">
        <v>30668</v>
      </c>
      <c r="C159" s="121">
        <v>40690024</v>
      </c>
      <c r="D159" s="130"/>
    </row>
    <row r="160" spans="1:5" customFormat="1" ht="13.5" thickBot="1" x14ac:dyDescent="0.25">
      <c r="C160" s="130"/>
      <c r="D160" s="130"/>
    </row>
    <row r="161" spans="1:5" customFormat="1" x14ac:dyDescent="0.2">
      <c r="A161" s="344" t="s">
        <v>236</v>
      </c>
      <c r="B161" s="351" t="s">
        <v>133</v>
      </c>
      <c r="C161" s="348" t="s">
        <v>150</v>
      </c>
      <c r="E161" s="130"/>
    </row>
    <row r="162" spans="1:5" customFormat="1" ht="13.5" thickBot="1" x14ac:dyDescent="0.25">
      <c r="A162" s="345"/>
      <c r="B162" s="352" t="s">
        <v>133</v>
      </c>
      <c r="C162" s="349" t="s">
        <v>150</v>
      </c>
    </row>
    <row r="163" spans="1:5" customFormat="1" x14ac:dyDescent="0.2">
      <c r="A163" s="4" t="s">
        <v>14</v>
      </c>
      <c r="B163" s="5">
        <v>7481</v>
      </c>
      <c r="C163" s="6">
        <v>7027739</v>
      </c>
    </row>
    <row r="164" spans="1:5" customFormat="1" x14ac:dyDescent="0.2">
      <c r="A164" s="1" t="s">
        <v>8</v>
      </c>
      <c r="B164" s="30">
        <v>1409</v>
      </c>
      <c r="C164" s="195">
        <v>4470163</v>
      </c>
    </row>
    <row r="165" spans="1:5" customFormat="1" x14ac:dyDescent="0.2">
      <c r="A165" s="1" t="s">
        <v>15</v>
      </c>
      <c r="B165" s="7">
        <v>98</v>
      </c>
      <c r="C165" s="8">
        <v>333657</v>
      </c>
    </row>
    <row r="166" spans="1:5" customFormat="1" x14ac:dyDescent="0.2">
      <c r="A166" s="1" t="s">
        <v>5</v>
      </c>
      <c r="B166" s="7">
        <v>109</v>
      </c>
      <c r="C166" s="8">
        <v>472745</v>
      </c>
    </row>
    <row r="167" spans="1:5" customFormat="1" x14ac:dyDescent="0.2">
      <c r="A167" s="1" t="s">
        <v>235</v>
      </c>
      <c r="B167" s="7">
        <v>5988</v>
      </c>
      <c r="C167" s="8">
        <v>7428544</v>
      </c>
    </row>
    <row r="168" spans="1:5" customFormat="1" x14ac:dyDescent="0.2">
      <c r="A168" s="1" t="s">
        <v>10</v>
      </c>
      <c r="B168" s="7">
        <v>5660</v>
      </c>
      <c r="C168" s="8">
        <v>8489119</v>
      </c>
    </row>
    <row r="169" spans="1:5" customFormat="1" x14ac:dyDescent="0.2">
      <c r="A169" s="1" t="s">
        <v>9</v>
      </c>
      <c r="B169" s="7">
        <v>1404</v>
      </c>
      <c r="C169" s="8">
        <v>2918366</v>
      </c>
    </row>
    <row r="170" spans="1:5" customFormat="1" x14ac:dyDescent="0.2">
      <c r="A170" s="1" t="s">
        <v>17</v>
      </c>
      <c r="B170" s="7">
        <v>759</v>
      </c>
      <c r="C170" s="8">
        <v>581425</v>
      </c>
    </row>
    <row r="171" spans="1:5" customFormat="1" x14ac:dyDescent="0.2">
      <c r="A171" s="1" t="s">
        <v>18</v>
      </c>
      <c r="B171" s="7">
        <v>247</v>
      </c>
      <c r="C171" s="8">
        <v>960254</v>
      </c>
    </row>
    <row r="172" spans="1:5" customFormat="1" x14ac:dyDescent="0.2">
      <c r="A172" s="1" t="s">
        <v>12</v>
      </c>
      <c r="B172" s="7" t="s">
        <v>23</v>
      </c>
      <c r="C172" s="8" t="s">
        <v>23</v>
      </c>
    </row>
    <row r="173" spans="1:5" customFormat="1" x14ac:dyDescent="0.2">
      <c r="A173" s="1" t="s">
        <v>13</v>
      </c>
      <c r="B173" s="30">
        <v>4036</v>
      </c>
      <c r="C173" s="8">
        <v>3559009</v>
      </c>
    </row>
    <row r="174" spans="1:5" customFormat="1" x14ac:dyDescent="0.2">
      <c r="A174" s="1" t="s">
        <v>4</v>
      </c>
      <c r="B174" s="30">
        <v>475</v>
      </c>
      <c r="C174" s="195">
        <v>2820702</v>
      </c>
    </row>
    <row r="175" spans="1:5" customFormat="1" x14ac:dyDescent="0.2">
      <c r="A175" s="1" t="s">
        <v>19</v>
      </c>
      <c r="B175" s="7">
        <v>1475</v>
      </c>
      <c r="C175" s="8">
        <v>281746</v>
      </c>
    </row>
    <row r="176" spans="1:5" customFormat="1" x14ac:dyDescent="0.2">
      <c r="A176" s="1" t="s">
        <v>7</v>
      </c>
      <c r="B176" s="7">
        <v>231</v>
      </c>
      <c r="C176" s="8">
        <v>503783</v>
      </c>
    </row>
    <row r="177" spans="1:11" customFormat="1" x14ac:dyDescent="0.2">
      <c r="A177" s="1" t="s">
        <v>6</v>
      </c>
      <c r="B177" s="7">
        <v>15</v>
      </c>
      <c r="C177" s="8">
        <v>74300</v>
      </c>
    </row>
    <row r="178" spans="1:11" customFormat="1" x14ac:dyDescent="0.2">
      <c r="A178" s="1" t="s">
        <v>20</v>
      </c>
      <c r="B178" s="30" t="s">
        <v>23</v>
      </c>
      <c r="C178" s="195" t="s">
        <v>23</v>
      </c>
    </row>
    <row r="179" spans="1:11" customFormat="1" x14ac:dyDescent="0.2">
      <c r="A179" s="1" t="s">
        <v>21</v>
      </c>
      <c r="B179" s="7">
        <v>1281</v>
      </c>
      <c r="C179" s="8">
        <v>768472</v>
      </c>
    </row>
    <row r="180" spans="1:11" customFormat="1" ht="13.5" thickBot="1" x14ac:dyDescent="0.25">
      <c r="A180" s="10"/>
      <c r="B180" s="11"/>
      <c r="C180" s="12"/>
    </row>
    <row r="181" spans="1:11" customFormat="1" ht="13.5" thickBot="1" x14ac:dyDescent="0.25">
      <c r="A181" s="13" t="s">
        <v>3</v>
      </c>
      <c r="B181" s="14">
        <v>30668</v>
      </c>
      <c r="C181" s="16">
        <v>40690024</v>
      </c>
      <c r="H181" s="28"/>
      <c r="I181" s="28"/>
      <c r="J181" s="28"/>
      <c r="K181" s="28"/>
    </row>
  </sheetData>
  <mergeCells count="25">
    <mergeCell ref="A4:E4"/>
    <mergeCell ref="A6:A7"/>
    <mergeCell ref="B6:C6"/>
    <mergeCell ref="A15:A16"/>
    <mergeCell ref="B15:B16"/>
    <mergeCell ref="A38:F38"/>
    <mergeCell ref="A161:A162"/>
    <mergeCell ref="B161:B162"/>
    <mergeCell ref="C161:C162"/>
    <mergeCell ref="A144:D144"/>
    <mergeCell ref="D104:D105"/>
    <mergeCell ref="A40:A41"/>
    <mergeCell ref="B40:B41"/>
    <mergeCell ref="C40:C41"/>
    <mergeCell ref="A143:D143"/>
    <mergeCell ref="A80:A81"/>
    <mergeCell ref="B80:B81"/>
    <mergeCell ref="A126:C126"/>
    <mergeCell ref="F40:F41"/>
    <mergeCell ref="A102:D102"/>
    <mergeCell ref="A104:A105"/>
    <mergeCell ref="C80:C81"/>
    <mergeCell ref="D80:D81"/>
    <mergeCell ref="D40:D41"/>
    <mergeCell ref="E40:E4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1" max="5" man="1"/>
    <brk id="1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176"/>
  <sheetViews>
    <sheetView view="pageBreakPreview" zoomScale="60" zoomScaleNormal="75" workbookViewId="0">
      <selection activeCell="A121" sqref="A121:C121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 t="s">
        <v>265</v>
      </c>
    </row>
    <row r="4" spans="1:13" ht="15" x14ac:dyDescent="0.25">
      <c r="A4" s="353" t="s">
        <v>264</v>
      </c>
      <c r="B4" s="354"/>
      <c r="C4" s="354"/>
      <c r="D4" s="354"/>
      <c r="E4" s="354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4" t="s">
        <v>16</v>
      </c>
      <c r="B6" s="346" t="s">
        <v>32</v>
      </c>
      <c r="C6" s="355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5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906437</v>
      </c>
      <c r="C9" s="107">
        <v>758126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19050378.804187763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266</v>
      </c>
    </row>
    <row r="14" spans="1:13" ht="13.5" thickBot="1" x14ac:dyDescent="0.25"/>
    <row r="15" spans="1:13" ht="12.75" customHeight="1" x14ac:dyDescent="0.2">
      <c r="A15" s="344" t="s">
        <v>236</v>
      </c>
      <c r="B15" s="348" t="s">
        <v>37</v>
      </c>
    </row>
    <row r="16" spans="1:13" ht="13.5" thickBot="1" x14ac:dyDescent="0.25">
      <c r="A16" s="345" t="s">
        <v>38</v>
      </c>
      <c r="B16" s="349"/>
    </row>
    <row r="17" spans="1:2" x14ac:dyDescent="0.2">
      <c r="A17" s="233" t="s">
        <v>50</v>
      </c>
      <c r="B17" s="235">
        <v>257054</v>
      </c>
    </row>
    <row r="18" spans="1:2" x14ac:dyDescent="0.2">
      <c r="A18" s="233" t="s">
        <v>43</v>
      </c>
      <c r="B18" s="236">
        <v>51321</v>
      </c>
    </row>
    <row r="19" spans="1:2" x14ac:dyDescent="0.2">
      <c r="A19" s="233" t="s">
        <v>51</v>
      </c>
      <c r="B19" s="236">
        <v>14929</v>
      </c>
    </row>
    <row r="20" spans="1:2" x14ac:dyDescent="0.2">
      <c r="A20" s="233" t="s">
        <v>40</v>
      </c>
      <c r="B20" s="236">
        <v>6617</v>
      </c>
    </row>
    <row r="21" spans="1:2" x14ac:dyDescent="0.2">
      <c r="A21" s="233" t="s">
        <v>46</v>
      </c>
      <c r="B21" s="236">
        <v>101050</v>
      </c>
    </row>
    <row r="22" spans="1:2" x14ac:dyDescent="0.2">
      <c r="A22" s="233" t="s">
        <v>45</v>
      </c>
      <c r="B22" s="236">
        <v>122690</v>
      </c>
    </row>
    <row r="23" spans="1:2" x14ac:dyDescent="0.2">
      <c r="A23" s="233" t="s">
        <v>44</v>
      </c>
      <c r="B23" s="236">
        <v>68828</v>
      </c>
    </row>
    <row r="24" spans="1:2" x14ac:dyDescent="0.2">
      <c r="A24" s="233" t="s">
        <v>232</v>
      </c>
      <c r="B24" s="236">
        <v>14196</v>
      </c>
    </row>
    <row r="25" spans="1:2" x14ac:dyDescent="0.2">
      <c r="A25" s="233" t="s">
        <v>240</v>
      </c>
      <c r="B25" s="236">
        <v>24484</v>
      </c>
    </row>
    <row r="26" spans="1:2" x14ac:dyDescent="0.2">
      <c r="A26" s="233" t="s">
        <v>233</v>
      </c>
      <c r="B26" s="237"/>
    </row>
    <row r="27" spans="1:2" x14ac:dyDescent="0.2">
      <c r="A27" s="233" t="s">
        <v>49</v>
      </c>
      <c r="B27" s="236">
        <v>68036</v>
      </c>
    </row>
    <row r="28" spans="1:2" x14ac:dyDescent="0.2">
      <c r="A28" s="233" t="s">
        <v>234</v>
      </c>
      <c r="B28" s="236">
        <v>49630</v>
      </c>
    </row>
    <row r="29" spans="1:2" x14ac:dyDescent="0.2">
      <c r="A29" s="233" t="s">
        <v>231</v>
      </c>
      <c r="B29" s="236">
        <v>9484</v>
      </c>
    </row>
    <row r="30" spans="1:2" x14ac:dyDescent="0.2">
      <c r="A30" s="233" t="s">
        <v>42</v>
      </c>
      <c r="B30" s="236">
        <v>9279</v>
      </c>
    </row>
    <row r="31" spans="1:2" x14ac:dyDescent="0.2">
      <c r="A31" s="234" t="s">
        <v>41</v>
      </c>
      <c r="B31" s="236">
        <v>31680</v>
      </c>
    </row>
    <row r="32" spans="1:2" x14ac:dyDescent="0.2">
      <c r="A32" s="233" t="s">
        <v>39</v>
      </c>
      <c r="B32" s="237"/>
    </row>
    <row r="33" spans="1:11" x14ac:dyDescent="0.2">
      <c r="A33" s="233" t="s">
        <v>48</v>
      </c>
      <c r="B33" s="236">
        <v>14104</v>
      </c>
    </row>
    <row r="34" spans="1:11" ht="13.5" thickBot="1" x14ac:dyDescent="0.25">
      <c r="A34" s="205"/>
      <c r="B34" s="237"/>
    </row>
    <row r="35" spans="1:11" ht="13.5" thickBot="1" x14ac:dyDescent="0.25">
      <c r="A35" s="238" t="s">
        <v>3</v>
      </c>
      <c r="B35" s="239">
        <v>906437</v>
      </c>
    </row>
    <row r="38" spans="1:11" s="46" customFormat="1" ht="15" customHeight="1" x14ac:dyDescent="0.2">
      <c r="A38" s="350" t="s">
        <v>267</v>
      </c>
      <c r="B38" s="350"/>
      <c r="C38" s="350"/>
      <c r="D38" s="350"/>
      <c r="E38" s="350"/>
      <c r="F38" s="350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4" t="s">
        <v>22</v>
      </c>
      <c r="B40" s="351" t="s">
        <v>90</v>
      </c>
      <c r="C40" s="351" t="s">
        <v>244</v>
      </c>
      <c r="D40" s="351" t="s">
        <v>245</v>
      </c>
      <c r="E40" s="351" t="s">
        <v>91</v>
      </c>
      <c r="F40" s="348" t="s">
        <v>92</v>
      </c>
      <c r="G40" s="2"/>
    </row>
    <row r="41" spans="1:11" s="3" customFormat="1" ht="25.9" customHeight="1" thickBot="1" x14ac:dyDescent="0.25">
      <c r="A41" s="345"/>
      <c r="B41" s="352"/>
      <c r="C41" s="352"/>
      <c r="D41" s="352"/>
      <c r="E41" s="352"/>
      <c r="F41" s="349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980</v>
      </c>
      <c r="C43" s="96"/>
      <c r="D43" s="96"/>
      <c r="E43" s="96"/>
      <c r="F43" s="153"/>
      <c r="G43" s="9"/>
    </row>
    <row r="44" spans="1:11" s="3" customFormat="1" x14ac:dyDescent="0.2">
      <c r="A44" s="1" t="s">
        <v>256</v>
      </c>
      <c r="B44" s="96">
        <v>6000</v>
      </c>
      <c r="C44" s="96"/>
      <c r="D44" s="96"/>
      <c r="E44" s="96"/>
      <c r="F44" s="153"/>
      <c r="G44" s="9"/>
    </row>
    <row r="45" spans="1:11" s="3" customFormat="1" x14ac:dyDescent="0.2">
      <c r="A45" s="1" t="s">
        <v>134</v>
      </c>
      <c r="B45" s="96">
        <v>5547</v>
      </c>
      <c r="C45" s="96">
        <v>277350</v>
      </c>
      <c r="D45" s="96">
        <v>50</v>
      </c>
      <c r="E45" s="96">
        <v>277350</v>
      </c>
      <c r="F45" s="153">
        <v>50</v>
      </c>
      <c r="G45" s="9"/>
      <c r="H45" s="230"/>
      <c r="I45" s="230"/>
      <c r="J45" s="230"/>
      <c r="K45" s="230"/>
    </row>
    <row r="46" spans="1:11" s="3" customFormat="1" x14ac:dyDescent="0.2">
      <c r="A46" s="1" t="s">
        <v>124</v>
      </c>
      <c r="B46" s="96">
        <v>138665</v>
      </c>
      <c r="C46" s="96">
        <v>13658502.5</v>
      </c>
      <c r="D46" s="96">
        <v>98.5</v>
      </c>
      <c r="E46" s="96">
        <v>27317005</v>
      </c>
      <c r="F46" s="153">
        <v>197</v>
      </c>
      <c r="G46" s="9"/>
      <c r="H46" s="230"/>
      <c r="I46" s="230"/>
      <c r="J46" s="230"/>
      <c r="K46" s="230"/>
    </row>
    <row r="47" spans="1:11" s="3" customFormat="1" x14ac:dyDescent="0.2">
      <c r="A47" s="1" t="s">
        <v>95</v>
      </c>
      <c r="B47" s="96">
        <v>36628</v>
      </c>
      <c r="C47" s="96">
        <v>824130</v>
      </c>
      <c r="D47" s="96">
        <v>22.5</v>
      </c>
      <c r="E47" s="96">
        <v>2472390</v>
      </c>
      <c r="F47" s="153">
        <v>67.5</v>
      </c>
      <c r="G47" s="9"/>
      <c r="H47" s="230"/>
      <c r="I47" s="230"/>
      <c r="J47" s="230"/>
      <c r="K47" s="230"/>
    </row>
    <row r="48" spans="1:11" s="3" customFormat="1" x14ac:dyDescent="0.2">
      <c r="A48" s="1" t="s">
        <v>97</v>
      </c>
      <c r="B48" s="96">
        <v>15175</v>
      </c>
      <c r="C48" s="96">
        <v>743575</v>
      </c>
      <c r="D48" s="180">
        <v>49</v>
      </c>
      <c r="E48" s="96">
        <v>1338435</v>
      </c>
      <c r="F48" s="153">
        <v>88.2</v>
      </c>
      <c r="G48" s="9"/>
      <c r="H48" s="230"/>
      <c r="I48" s="230"/>
      <c r="J48" s="230"/>
      <c r="K48" s="230"/>
    </row>
    <row r="49" spans="1:11" s="3" customFormat="1" x14ac:dyDescent="0.2">
      <c r="A49" s="1" t="s">
        <v>127</v>
      </c>
      <c r="B49" s="96">
        <v>222692</v>
      </c>
      <c r="C49" s="96">
        <v>11914022</v>
      </c>
      <c r="D49" s="96">
        <v>53.5</v>
      </c>
      <c r="E49" s="96">
        <v>11914022</v>
      </c>
      <c r="F49" s="153">
        <v>53.5</v>
      </c>
      <c r="G49" s="9"/>
      <c r="H49" s="230"/>
      <c r="I49" s="230"/>
      <c r="J49" s="230"/>
      <c r="K49" s="230"/>
    </row>
    <row r="50" spans="1:11" s="3" customFormat="1" x14ac:dyDescent="0.2">
      <c r="A50" s="1" t="s">
        <v>211</v>
      </c>
      <c r="B50" s="96">
        <v>96</v>
      </c>
      <c r="C50" s="96"/>
      <c r="D50" s="96"/>
      <c r="E50" s="96"/>
      <c r="F50" s="153"/>
      <c r="G50" s="9"/>
      <c r="H50" s="230"/>
      <c r="I50" s="230"/>
      <c r="J50" s="230"/>
      <c r="K50" s="230"/>
    </row>
    <row r="51" spans="1:11" s="3" customFormat="1" x14ac:dyDescent="0.2">
      <c r="A51" s="1" t="s">
        <v>100</v>
      </c>
      <c r="B51" s="96">
        <v>10446</v>
      </c>
      <c r="C51" s="96">
        <v>376056</v>
      </c>
      <c r="D51" s="96">
        <v>36</v>
      </c>
      <c r="E51" s="96">
        <v>188028</v>
      </c>
      <c r="F51" s="153">
        <v>18</v>
      </c>
      <c r="G51" s="9"/>
      <c r="H51" s="230"/>
      <c r="I51" s="230"/>
      <c r="J51" s="230"/>
      <c r="K51" s="230"/>
    </row>
    <row r="52" spans="1:11" s="3" customFormat="1" x14ac:dyDescent="0.2">
      <c r="A52" s="1" t="s">
        <v>98</v>
      </c>
      <c r="B52" s="96">
        <v>1334</v>
      </c>
      <c r="C52" s="96"/>
      <c r="D52" s="180"/>
      <c r="E52" s="96"/>
      <c r="F52" s="153"/>
      <c r="G52" s="9"/>
      <c r="H52" s="230"/>
      <c r="I52" s="230"/>
      <c r="J52" s="230"/>
      <c r="K52" s="230"/>
    </row>
    <row r="53" spans="1:11" s="3" customFormat="1" ht="13.5" thickBot="1" x14ac:dyDescent="0.25">
      <c r="A53" s="100" t="s">
        <v>103</v>
      </c>
      <c r="B53" s="101">
        <v>28</v>
      </c>
      <c r="C53" s="101"/>
      <c r="D53" s="181"/>
      <c r="E53" s="101"/>
      <c r="F53" s="154"/>
      <c r="G53" s="9"/>
      <c r="H53" s="230"/>
      <c r="I53" s="230"/>
      <c r="J53" s="230"/>
      <c r="K53" s="230"/>
    </row>
    <row r="54" spans="1:11" s="3" customFormat="1" ht="13.5" thickBot="1" x14ac:dyDescent="0.25">
      <c r="A54" s="104" t="s">
        <v>84</v>
      </c>
      <c r="B54" s="105">
        <f>SUM(B43:B53)</f>
        <v>437591</v>
      </c>
      <c r="C54" s="105">
        <f>SUM(C43:C53)</f>
        <v>27793635.5</v>
      </c>
      <c r="D54" s="105">
        <f>C54/(B54-B52-B50-B44-B43-B53)</f>
        <v>64.763931511605421</v>
      </c>
      <c r="E54" s="105">
        <f>SUM(E43:E53)</f>
        <v>43507230</v>
      </c>
      <c r="F54" s="106">
        <f>E54/(B54-B52-B50-B44-B43-B53)</f>
        <v>101.37929829221746</v>
      </c>
      <c r="G54" s="9"/>
      <c r="H54" s="230"/>
      <c r="I54" s="230"/>
      <c r="J54" s="230"/>
      <c r="K54" s="230"/>
    </row>
    <row r="55" spans="1:11" s="3" customFormat="1" ht="13.5" thickBot="1" x14ac:dyDescent="0.25">
      <c r="A55" s="10"/>
      <c r="B55" s="107"/>
      <c r="C55" s="107"/>
      <c r="D55" s="107"/>
      <c r="E55" s="107"/>
      <c r="F55" s="108"/>
      <c r="G55" s="9"/>
      <c r="H55" s="230"/>
      <c r="I55" s="230"/>
      <c r="J55" s="230"/>
      <c r="K55" s="230"/>
    </row>
    <row r="56" spans="1:11" s="3" customFormat="1" x14ac:dyDescent="0.2">
      <c r="A56" s="109" t="s">
        <v>104</v>
      </c>
      <c r="B56" s="110"/>
      <c r="C56" s="110"/>
      <c r="D56" s="110"/>
      <c r="E56" s="110"/>
      <c r="F56" s="111"/>
      <c r="G56" s="9"/>
      <c r="H56" s="230"/>
      <c r="I56" s="230"/>
      <c r="J56" s="230"/>
      <c r="K56" s="230"/>
    </row>
    <row r="57" spans="1:11" s="3" customFormat="1" x14ac:dyDescent="0.2">
      <c r="A57" s="1" t="s">
        <v>126</v>
      </c>
      <c r="B57" s="96">
        <v>5670171</v>
      </c>
      <c r="C57" s="96">
        <v>5670171</v>
      </c>
      <c r="D57" s="96">
        <v>1</v>
      </c>
      <c r="E57" s="96">
        <v>11340342</v>
      </c>
      <c r="F57" s="153">
        <v>1.5</v>
      </c>
      <c r="G57" s="9"/>
      <c r="H57" s="230"/>
      <c r="I57" s="230"/>
      <c r="J57" s="230"/>
      <c r="K57" s="230"/>
    </row>
    <row r="58" spans="1:11" s="3" customFormat="1" x14ac:dyDescent="0.2">
      <c r="A58" s="1" t="s">
        <v>128</v>
      </c>
      <c r="B58" s="96">
        <v>915283</v>
      </c>
      <c r="C58" s="96">
        <v>1830566</v>
      </c>
      <c r="D58" s="96">
        <v>2</v>
      </c>
      <c r="E58" s="96">
        <v>5491698</v>
      </c>
      <c r="F58" s="153">
        <v>6</v>
      </c>
      <c r="G58" s="9"/>
      <c r="H58" s="230"/>
      <c r="I58" s="230"/>
      <c r="J58" s="230"/>
      <c r="K58" s="230"/>
    </row>
    <row r="59" spans="1:11" s="3" customFormat="1" ht="13.5" thickBot="1" x14ac:dyDescent="0.25">
      <c r="A59" s="1" t="s">
        <v>107</v>
      </c>
      <c r="B59" s="96">
        <v>225659</v>
      </c>
      <c r="C59" s="96"/>
      <c r="D59" s="96"/>
      <c r="E59" s="96"/>
      <c r="F59" s="153"/>
      <c r="G59" s="9"/>
      <c r="H59" s="230"/>
      <c r="I59" s="230"/>
      <c r="J59" s="230"/>
      <c r="K59" s="230"/>
    </row>
    <row r="60" spans="1:11" s="3" customFormat="1" ht="13.5" thickBot="1" x14ac:dyDescent="0.25">
      <c r="A60" s="104" t="s">
        <v>85</v>
      </c>
      <c r="B60" s="105">
        <f>SUM(B57:B59)</f>
        <v>6811113</v>
      </c>
      <c r="C60" s="105">
        <f>SUM(C57:C59)</f>
        <v>7500737</v>
      </c>
      <c r="D60" s="105">
        <f>C60/(B60-B59)</f>
        <v>1.1389855581710844</v>
      </c>
      <c r="E60" s="105">
        <f>SUM(E57:E59)</f>
        <v>16832040</v>
      </c>
      <c r="F60" s="106">
        <f>E60/(B60-B59)</f>
        <v>2.5559422326843375</v>
      </c>
      <c r="G60" s="9"/>
      <c r="H60" s="230"/>
      <c r="I60" s="230"/>
      <c r="J60" s="230"/>
      <c r="K60" s="230"/>
    </row>
    <row r="61" spans="1:11" s="3" customFormat="1" ht="13.5" thickBot="1" x14ac:dyDescent="0.25">
      <c r="A61" s="115"/>
      <c r="B61" s="107"/>
      <c r="C61" s="107"/>
      <c r="D61" s="107"/>
      <c r="E61" s="107"/>
      <c r="F61" s="108"/>
      <c r="G61" s="9"/>
      <c r="H61" s="230"/>
      <c r="I61" s="230"/>
      <c r="J61" s="230"/>
      <c r="K61" s="230"/>
    </row>
    <row r="62" spans="1:11" s="3" customFormat="1" x14ac:dyDescent="0.2">
      <c r="A62" s="109" t="s">
        <v>109</v>
      </c>
      <c r="B62" s="110"/>
      <c r="C62" s="110"/>
      <c r="D62" s="110"/>
      <c r="E62" s="110"/>
      <c r="F62" s="111"/>
      <c r="G62" s="9"/>
      <c r="H62" s="230"/>
      <c r="I62" s="230"/>
      <c r="J62" s="230"/>
      <c r="K62" s="230"/>
    </row>
    <row r="63" spans="1:11" s="3" customFormat="1" x14ac:dyDescent="0.2">
      <c r="A63" s="1" t="s">
        <v>113</v>
      </c>
      <c r="B63" s="96">
        <v>167876</v>
      </c>
      <c r="C63" s="96">
        <v>83938</v>
      </c>
      <c r="D63" s="116">
        <v>0.5</v>
      </c>
      <c r="E63" s="96">
        <v>1343008</v>
      </c>
      <c r="F63" s="117">
        <v>8</v>
      </c>
      <c r="G63" s="9"/>
      <c r="H63" s="230"/>
      <c r="I63" s="230"/>
      <c r="J63" s="230"/>
      <c r="K63" s="230"/>
    </row>
    <row r="64" spans="1:11" s="3" customFormat="1" x14ac:dyDescent="0.2">
      <c r="A64" s="1" t="s">
        <v>212</v>
      </c>
      <c r="B64" s="96">
        <v>11862</v>
      </c>
      <c r="C64" s="96"/>
      <c r="D64" s="116"/>
      <c r="E64" s="96"/>
      <c r="F64" s="117"/>
      <c r="G64" s="9"/>
      <c r="H64" s="230"/>
      <c r="I64" s="230"/>
      <c r="J64" s="230"/>
      <c r="K64" s="230"/>
    </row>
    <row r="65" spans="1:11" s="3" customFormat="1" x14ac:dyDescent="0.2">
      <c r="A65" s="1" t="s">
        <v>157</v>
      </c>
      <c r="B65" s="96">
        <v>99086</v>
      </c>
      <c r="C65" s="96">
        <v>29725.8</v>
      </c>
      <c r="D65" s="116">
        <v>0.3</v>
      </c>
      <c r="E65" s="96">
        <v>222943.5</v>
      </c>
      <c r="F65" s="117">
        <v>2.25</v>
      </c>
      <c r="G65" s="9"/>
      <c r="H65" s="230"/>
      <c r="I65" s="230"/>
      <c r="J65" s="230"/>
      <c r="K65" s="230"/>
    </row>
    <row r="66" spans="1:11" s="3" customFormat="1" x14ac:dyDescent="0.2">
      <c r="A66" s="1" t="s">
        <v>125</v>
      </c>
      <c r="B66" s="96">
        <v>1216869</v>
      </c>
      <c r="C66" s="96">
        <v>146024.28</v>
      </c>
      <c r="D66" s="116">
        <v>0.12</v>
      </c>
      <c r="E66" s="96">
        <v>1825303.5</v>
      </c>
      <c r="F66" s="117">
        <v>1.5</v>
      </c>
      <c r="G66" s="9"/>
      <c r="H66" s="230"/>
      <c r="I66" s="230"/>
      <c r="J66" s="230"/>
      <c r="K66" s="230"/>
    </row>
    <row r="67" spans="1:11" s="3" customFormat="1" x14ac:dyDescent="0.2">
      <c r="A67" s="1" t="s">
        <v>114</v>
      </c>
      <c r="B67" s="96">
        <v>410926</v>
      </c>
      <c r="C67" s="96">
        <v>410926</v>
      </c>
      <c r="D67" s="116">
        <v>1</v>
      </c>
      <c r="E67" s="96"/>
      <c r="F67" s="117"/>
      <c r="G67" s="9"/>
      <c r="H67" s="230"/>
      <c r="I67" s="230"/>
      <c r="J67" s="230"/>
      <c r="K67" s="230"/>
    </row>
    <row r="68" spans="1:11" s="3" customFormat="1" x14ac:dyDescent="0.2">
      <c r="A68" s="1" t="s">
        <v>115</v>
      </c>
      <c r="B68" s="96">
        <v>291534</v>
      </c>
      <c r="C68" s="96">
        <v>26238.06</v>
      </c>
      <c r="D68" s="116">
        <v>0.09</v>
      </c>
      <c r="E68" s="96">
        <v>145767</v>
      </c>
      <c r="F68" s="117">
        <v>0.5</v>
      </c>
      <c r="G68" s="9"/>
      <c r="H68" s="230"/>
      <c r="I68" s="230"/>
      <c r="J68" s="230"/>
      <c r="K68" s="230"/>
    </row>
    <row r="69" spans="1:11" s="3" customFormat="1" x14ac:dyDescent="0.2">
      <c r="A69" s="1" t="s">
        <v>116</v>
      </c>
      <c r="B69" s="96">
        <v>120488</v>
      </c>
      <c r="C69" s="96">
        <v>128922.16</v>
      </c>
      <c r="D69" s="116">
        <v>1.07</v>
      </c>
      <c r="E69" s="96">
        <v>271098</v>
      </c>
      <c r="F69" s="117">
        <v>2.25</v>
      </c>
      <c r="G69" s="9"/>
      <c r="H69" s="230"/>
      <c r="I69" s="230"/>
      <c r="J69" s="230"/>
      <c r="K69" s="230"/>
    </row>
    <row r="70" spans="1:11" s="3" customFormat="1" x14ac:dyDescent="0.2">
      <c r="A70" s="1" t="s">
        <v>112</v>
      </c>
      <c r="B70" s="96">
        <v>2014107</v>
      </c>
      <c r="C70" s="96">
        <v>1208464.2</v>
      </c>
      <c r="D70" s="116">
        <v>0.6</v>
      </c>
      <c r="E70" s="96">
        <v>3021160.5</v>
      </c>
      <c r="F70" s="117">
        <v>1.5</v>
      </c>
      <c r="G70" s="9"/>
      <c r="H70" s="230"/>
      <c r="I70" s="230"/>
      <c r="J70" s="230"/>
      <c r="K70" s="230"/>
    </row>
    <row r="71" spans="1:11" s="3" customFormat="1" x14ac:dyDescent="0.2">
      <c r="A71" s="1" t="s">
        <v>130</v>
      </c>
      <c r="B71" s="96">
        <v>2661174</v>
      </c>
      <c r="C71" s="96">
        <v>958022.64</v>
      </c>
      <c r="D71" s="116">
        <v>0.36</v>
      </c>
      <c r="E71" s="96">
        <v>5322348</v>
      </c>
      <c r="F71" s="117">
        <v>2</v>
      </c>
      <c r="G71" s="9"/>
      <c r="H71" s="230"/>
      <c r="I71" s="230"/>
      <c r="J71" s="230"/>
      <c r="K71" s="230"/>
    </row>
    <row r="72" spans="1:11" s="3" customFormat="1" x14ac:dyDescent="0.2">
      <c r="A72" s="1" t="s">
        <v>213</v>
      </c>
      <c r="B72" s="96">
        <v>778361</v>
      </c>
      <c r="C72" s="96">
        <v>140104.98000000001</v>
      </c>
      <c r="D72" s="116">
        <v>0.18</v>
      </c>
      <c r="E72" s="96">
        <v>778361</v>
      </c>
      <c r="F72" s="117">
        <v>1</v>
      </c>
      <c r="G72" s="9"/>
      <c r="H72" s="230"/>
      <c r="I72" s="230"/>
      <c r="J72" s="230"/>
      <c r="K72" s="230"/>
    </row>
    <row r="73" spans="1:11" s="3" customFormat="1" x14ac:dyDescent="0.2">
      <c r="A73" s="1" t="s">
        <v>118</v>
      </c>
      <c r="B73" s="96">
        <v>4689342</v>
      </c>
      <c r="C73" s="96">
        <v>468934.2</v>
      </c>
      <c r="D73" s="116">
        <v>0.1</v>
      </c>
      <c r="E73" s="96">
        <v>2344671</v>
      </c>
      <c r="F73" s="117">
        <v>0.5</v>
      </c>
      <c r="G73" s="9"/>
      <c r="H73" s="230"/>
      <c r="I73" s="230"/>
      <c r="J73" s="230"/>
      <c r="K73" s="230"/>
    </row>
    <row r="74" spans="1:11" s="3" customFormat="1" ht="13.5" thickBot="1" x14ac:dyDescent="0.25">
      <c r="A74" s="100" t="s">
        <v>103</v>
      </c>
      <c r="B74" s="101">
        <v>226927</v>
      </c>
      <c r="C74" s="101"/>
      <c r="D74" s="182"/>
      <c r="E74" s="101"/>
      <c r="F74" s="183"/>
      <c r="G74" s="9"/>
      <c r="H74" s="230"/>
      <c r="I74" s="230"/>
      <c r="J74" s="230"/>
      <c r="K74" s="230"/>
    </row>
    <row r="75" spans="1:11" s="3" customFormat="1" ht="13.5" thickBot="1" x14ac:dyDescent="0.25">
      <c r="A75" s="104" t="s">
        <v>86</v>
      </c>
      <c r="B75" s="105">
        <f>SUM(B63:B74)</f>
        <v>12688552</v>
      </c>
      <c r="C75" s="105">
        <f>SUM(C63:C74)</f>
        <v>3601300.3200000003</v>
      </c>
      <c r="D75" s="118">
        <f>C75/(B75-B74-B64)</f>
        <v>0.28926657639988812</v>
      </c>
      <c r="E75" s="105">
        <f>SUM(E63:E74)</f>
        <v>15274660.5</v>
      </c>
      <c r="F75" s="119">
        <f>E75/(B75-B74-B67-B64)</f>
        <v>1.2687820675701482</v>
      </c>
      <c r="G75" s="9"/>
      <c r="H75" s="230"/>
      <c r="I75" s="230"/>
      <c r="J75" s="230"/>
      <c r="K75" s="230"/>
    </row>
    <row r="76" spans="1:11" s="3" customFormat="1" ht="13.5" thickBot="1" x14ac:dyDescent="0.25">
      <c r="A76" s="10"/>
      <c r="B76" s="107"/>
      <c r="C76" s="107"/>
      <c r="D76" s="107"/>
      <c r="E76" s="107"/>
      <c r="F76" s="108"/>
      <c r="G76" s="9"/>
      <c r="H76" s="230"/>
      <c r="I76" s="230"/>
      <c r="J76" s="230"/>
      <c r="K76" s="230"/>
    </row>
    <row r="77" spans="1:11" s="3" customFormat="1" ht="13.5" thickBot="1" x14ac:dyDescent="0.25">
      <c r="A77" s="13" t="s">
        <v>2</v>
      </c>
      <c r="B77" s="120">
        <f>B54+B60+B75</f>
        <v>19937256</v>
      </c>
      <c r="C77" s="120">
        <f>C54+C60+C75</f>
        <v>38895672.82</v>
      </c>
      <c r="D77" s="120"/>
      <c r="E77" s="120">
        <f>E54+E60+E75</f>
        <v>75613930.5</v>
      </c>
      <c r="F77" s="121"/>
      <c r="G77" s="2"/>
      <c r="H77" s="230"/>
      <c r="I77" s="230"/>
      <c r="J77" s="230"/>
      <c r="K77" s="230"/>
    </row>
    <row r="78" spans="1:11" ht="13.5" thickBot="1" x14ac:dyDescent="0.25"/>
    <row r="79" spans="1:11" s="3" customFormat="1" ht="15" customHeight="1" x14ac:dyDescent="0.2">
      <c r="A79" s="344" t="s">
        <v>236</v>
      </c>
      <c r="B79" s="351" t="s">
        <v>84</v>
      </c>
      <c r="C79" s="361" t="s">
        <v>85</v>
      </c>
      <c r="D79" s="348" t="s">
        <v>86</v>
      </c>
    </row>
    <row r="80" spans="1:11" s="3" customFormat="1" ht="25.9" customHeight="1" thickBot="1" x14ac:dyDescent="0.25">
      <c r="A80" s="345"/>
      <c r="B80" s="352"/>
      <c r="C80" s="362"/>
      <c r="D80" s="349"/>
    </row>
    <row r="81" spans="1:4" s="3" customFormat="1" ht="13.15" customHeight="1" x14ac:dyDescent="0.2">
      <c r="A81" s="184" t="s">
        <v>50</v>
      </c>
      <c r="B81" s="185">
        <v>112414</v>
      </c>
      <c r="C81" s="186">
        <v>2024068</v>
      </c>
      <c r="D81" s="187">
        <v>3819202</v>
      </c>
    </row>
    <row r="82" spans="1:4" s="3" customFormat="1" x14ac:dyDescent="0.2">
      <c r="A82" s="1" t="s">
        <v>43</v>
      </c>
      <c r="B82" s="7">
        <v>45493</v>
      </c>
      <c r="C82" s="156">
        <v>493663</v>
      </c>
      <c r="D82" s="159">
        <v>1094617</v>
      </c>
    </row>
    <row r="83" spans="1:4" s="3" customFormat="1" x14ac:dyDescent="0.2">
      <c r="A83" s="1" t="s">
        <v>51</v>
      </c>
      <c r="B83" s="7">
        <v>67</v>
      </c>
      <c r="C83" s="156"/>
      <c r="D83" s="159"/>
    </row>
    <row r="84" spans="1:4" s="3" customFormat="1" x14ac:dyDescent="0.2">
      <c r="A84" s="1" t="s">
        <v>40</v>
      </c>
      <c r="B84" s="7">
        <v>3782</v>
      </c>
      <c r="C84" s="156">
        <v>1463</v>
      </c>
      <c r="D84" s="159"/>
    </row>
    <row r="85" spans="1:4" s="3" customFormat="1" x14ac:dyDescent="0.2">
      <c r="A85" s="1" t="s">
        <v>46</v>
      </c>
      <c r="B85" s="7">
        <v>91356</v>
      </c>
      <c r="C85" s="156">
        <v>2386078</v>
      </c>
      <c r="D85" s="159">
        <v>2482470</v>
      </c>
    </row>
    <row r="86" spans="1:4" s="3" customFormat="1" x14ac:dyDescent="0.2">
      <c r="A86" s="1" t="s">
        <v>45</v>
      </c>
      <c r="B86" s="7">
        <v>45821</v>
      </c>
      <c r="C86" s="156">
        <v>372860</v>
      </c>
      <c r="D86" s="159">
        <v>998983</v>
      </c>
    </row>
    <row r="87" spans="1:4" s="3" customFormat="1" x14ac:dyDescent="0.2">
      <c r="A87" s="1" t="s">
        <v>44</v>
      </c>
      <c r="B87" s="7">
        <v>37097</v>
      </c>
      <c r="C87" s="156">
        <v>207888</v>
      </c>
      <c r="D87" s="159">
        <v>1368701</v>
      </c>
    </row>
    <row r="88" spans="1:4" s="3" customFormat="1" x14ac:dyDescent="0.2">
      <c r="A88" s="1" t="s">
        <v>232</v>
      </c>
      <c r="B88" s="7">
        <v>6985</v>
      </c>
      <c r="C88" s="156">
        <v>576010</v>
      </c>
      <c r="D88" s="159">
        <v>497188</v>
      </c>
    </row>
    <row r="89" spans="1:4" s="3" customFormat="1" x14ac:dyDescent="0.2">
      <c r="A89" s="1" t="s">
        <v>239</v>
      </c>
      <c r="B89" s="7">
        <v>4691</v>
      </c>
      <c r="C89" s="156">
        <v>152164</v>
      </c>
      <c r="D89" s="159">
        <v>222939</v>
      </c>
    </row>
    <row r="90" spans="1:4" s="3" customFormat="1" x14ac:dyDescent="0.2">
      <c r="A90" s="1" t="s">
        <v>47</v>
      </c>
      <c r="B90" s="7"/>
      <c r="C90" s="156"/>
      <c r="D90" s="159"/>
    </row>
    <row r="91" spans="1:4" s="3" customFormat="1" x14ac:dyDescent="0.2">
      <c r="A91" s="1" t="s">
        <v>49</v>
      </c>
      <c r="B91" s="7">
        <v>49936</v>
      </c>
      <c r="C91" s="156">
        <v>304873</v>
      </c>
      <c r="D91" s="159">
        <v>1296600</v>
      </c>
    </row>
    <row r="92" spans="1:4" s="3" customFormat="1" x14ac:dyDescent="0.2">
      <c r="A92" s="1" t="s">
        <v>38</v>
      </c>
      <c r="B92" s="7">
        <v>22874</v>
      </c>
      <c r="C92" s="156">
        <v>96196</v>
      </c>
      <c r="D92" s="159">
        <v>59580</v>
      </c>
    </row>
    <row r="93" spans="1:4" s="3" customFormat="1" x14ac:dyDescent="0.2">
      <c r="A93" s="1" t="s">
        <v>231</v>
      </c>
      <c r="B93" s="7">
        <v>6028</v>
      </c>
      <c r="C93" s="156">
        <v>130000</v>
      </c>
      <c r="D93" s="159">
        <v>678000</v>
      </c>
    </row>
    <row r="94" spans="1:4" s="3" customFormat="1" x14ac:dyDescent="0.2">
      <c r="A94" s="1" t="s">
        <v>42</v>
      </c>
      <c r="B94" s="7">
        <v>5046</v>
      </c>
      <c r="C94" s="156">
        <v>65406</v>
      </c>
      <c r="D94" s="159">
        <v>119094</v>
      </c>
    </row>
    <row r="95" spans="1:4" s="3" customFormat="1" x14ac:dyDescent="0.2">
      <c r="A95" s="1" t="s">
        <v>41</v>
      </c>
      <c r="B95" s="7">
        <v>3546</v>
      </c>
      <c r="C95" s="156">
        <v>444</v>
      </c>
      <c r="D95" s="159">
        <v>51178</v>
      </c>
    </row>
    <row r="96" spans="1:4" s="3" customFormat="1" x14ac:dyDescent="0.2">
      <c r="A96" s="1" t="s">
        <v>39</v>
      </c>
      <c r="B96" s="7"/>
      <c r="C96" s="156"/>
      <c r="D96" s="159"/>
    </row>
    <row r="97" spans="1:11" s="3" customFormat="1" x14ac:dyDescent="0.2">
      <c r="A97" s="1" t="s">
        <v>48</v>
      </c>
      <c r="B97" s="7">
        <v>2455</v>
      </c>
      <c r="C97" s="156"/>
      <c r="D97" s="159"/>
    </row>
    <row r="98" spans="1:11" s="3" customFormat="1" ht="13.5" thickBot="1" x14ac:dyDescent="0.25">
      <c r="A98" s="26"/>
      <c r="B98" s="23"/>
      <c r="C98" s="176"/>
      <c r="D98" s="27"/>
    </row>
    <row r="99" spans="1:11" s="3" customFormat="1" ht="13.5" thickBot="1" x14ac:dyDescent="0.25">
      <c r="A99" s="189" t="s">
        <v>3</v>
      </c>
      <c r="B99" s="190">
        <v>437591</v>
      </c>
      <c r="C99" s="191">
        <v>6811113</v>
      </c>
      <c r="D99" s="192">
        <v>12688552</v>
      </c>
    </row>
    <row r="100" spans="1:11" x14ac:dyDescent="0.2">
      <c r="H100"/>
      <c r="I100"/>
      <c r="J100"/>
      <c r="K100"/>
    </row>
    <row r="101" spans="1:11" customFormat="1" ht="15" x14ac:dyDescent="0.25">
      <c r="A101" s="356" t="s">
        <v>268</v>
      </c>
      <c r="B101" s="356"/>
      <c r="C101" s="356"/>
      <c r="D101" s="356"/>
    </row>
    <row r="102" spans="1:11" customFormat="1" ht="13.5" thickBot="1" x14ac:dyDescent="0.25">
      <c r="A102" s="123"/>
      <c r="B102" s="123"/>
      <c r="C102" s="123"/>
      <c r="D102" s="123"/>
    </row>
    <row r="103" spans="1:11" customFormat="1" x14ac:dyDescent="0.2">
      <c r="A103" s="357" t="s">
        <v>22</v>
      </c>
      <c r="B103" s="124" t="s">
        <v>120</v>
      </c>
      <c r="C103" s="124" t="s">
        <v>121</v>
      </c>
      <c r="D103" s="359" t="s">
        <v>122</v>
      </c>
    </row>
    <row r="104" spans="1:11" customFormat="1" ht="26.25" thickBot="1" x14ac:dyDescent="0.25">
      <c r="A104" s="358"/>
      <c r="B104" s="125" t="s">
        <v>123</v>
      </c>
      <c r="C104" s="125" t="s">
        <v>123</v>
      </c>
      <c r="D104" s="360"/>
    </row>
    <row r="105" spans="1:11" customFormat="1" ht="13.5" customHeight="1" x14ac:dyDescent="0.2">
      <c r="A105" s="126" t="s">
        <v>124</v>
      </c>
      <c r="B105" s="127"/>
      <c r="C105" s="127">
        <v>947</v>
      </c>
      <c r="D105" s="128">
        <v>947</v>
      </c>
    </row>
    <row r="106" spans="1:11" customFormat="1" ht="13.5" customHeight="1" x14ac:dyDescent="0.2">
      <c r="A106" s="126" t="s">
        <v>95</v>
      </c>
      <c r="B106" s="127"/>
      <c r="C106" s="127">
        <v>70</v>
      </c>
      <c r="D106" s="128">
        <v>70</v>
      </c>
    </row>
    <row r="107" spans="1:11" customFormat="1" x14ac:dyDescent="0.2">
      <c r="A107" s="126" t="s">
        <v>97</v>
      </c>
      <c r="B107" s="127"/>
      <c r="C107" s="127">
        <v>10</v>
      </c>
      <c r="D107" s="128">
        <v>10</v>
      </c>
    </row>
    <row r="108" spans="1:11" customFormat="1" x14ac:dyDescent="0.2">
      <c r="A108" s="126" t="s">
        <v>127</v>
      </c>
      <c r="B108" s="127"/>
      <c r="C108" s="127">
        <v>453</v>
      </c>
      <c r="D108" s="128">
        <v>453</v>
      </c>
    </row>
    <row r="109" spans="1:11" customFormat="1" x14ac:dyDescent="0.2">
      <c r="A109" s="126" t="s">
        <v>100</v>
      </c>
      <c r="B109" s="127"/>
      <c r="C109" s="127">
        <v>40</v>
      </c>
      <c r="D109" s="128">
        <v>40</v>
      </c>
    </row>
    <row r="110" spans="1:11" customFormat="1" x14ac:dyDescent="0.2">
      <c r="A110" s="126" t="s">
        <v>126</v>
      </c>
      <c r="B110" s="127">
        <v>8511</v>
      </c>
      <c r="C110" s="232">
        <v>85389</v>
      </c>
      <c r="D110" s="128">
        <v>93900</v>
      </c>
    </row>
    <row r="111" spans="1:11" customFormat="1" x14ac:dyDescent="0.2">
      <c r="A111" s="126" t="s">
        <v>128</v>
      </c>
      <c r="B111" s="127">
        <v>89</v>
      </c>
      <c r="C111" s="127">
        <v>1400</v>
      </c>
      <c r="D111" s="128">
        <v>1489</v>
      </c>
    </row>
    <row r="112" spans="1:11" customFormat="1" x14ac:dyDescent="0.2">
      <c r="A112" s="126" t="s">
        <v>113</v>
      </c>
      <c r="B112" s="127"/>
      <c r="C112" s="127">
        <v>13120</v>
      </c>
      <c r="D112" s="128">
        <v>13120</v>
      </c>
    </row>
    <row r="113" spans="1:11" customFormat="1" x14ac:dyDescent="0.2">
      <c r="A113" s="126" t="s">
        <v>125</v>
      </c>
      <c r="B113" s="127">
        <v>12920</v>
      </c>
      <c r="C113" s="127">
        <v>41652</v>
      </c>
      <c r="D113" s="128">
        <v>54572</v>
      </c>
    </row>
    <row r="114" spans="1:11" customFormat="1" x14ac:dyDescent="0.2">
      <c r="A114" s="126" t="s">
        <v>116</v>
      </c>
      <c r="B114" s="127">
        <v>20984</v>
      </c>
      <c r="C114" s="127">
        <v>99658</v>
      </c>
      <c r="D114" s="128">
        <v>120642</v>
      </c>
    </row>
    <row r="115" spans="1:11" customFormat="1" x14ac:dyDescent="0.2">
      <c r="A115" s="126" t="s">
        <v>112</v>
      </c>
      <c r="B115" s="127"/>
      <c r="C115" s="127">
        <v>25396</v>
      </c>
      <c r="D115" s="128">
        <v>25396</v>
      </c>
    </row>
    <row r="116" spans="1:11" customFormat="1" x14ac:dyDescent="0.2">
      <c r="A116" s="126" t="s">
        <v>130</v>
      </c>
      <c r="B116" s="127">
        <v>138589</v>
      </c>
      <c r="C116" s="127">
        <v>1690935</v>
      </c>
      <c r="D116" s="128">
        <v>1829524</v>
      </c>
    </row>
    <row r="117" spans="1:11" customFormat="1" ht="13.5" thickBot="1" x14ac:dyDescent="0.25">
      <c r="A117" s="137" t="s">
        <v>131</v>
      </c>
      <c r="B117" s="138">
        <f>SUM(B105:B116)</f>
        <v>181093</v>
      </c>
      <c r="C117" s="138">
        <f>SUM(C105:C116)</f>
        <v>1959070</v>
      </c>
      <c r="D117" s="139">
        <f>SUM(D105:D116)</f>
        <v>2140163</v>
      </c>
    </row>
    <row r="118" spans="1:11" x14ac:dyDescent="0.2">
      <c r="A118" s="196"/>
    </row>
    <row r="120" spans="1:11" x14ac:dyDescent="0.2">
      <c r="H120"/>
      <c r="I120"/>
      <c r="J120"/>
      <c r="K120"/>
    </row>
    <row r="121" spans="1:11" customFormat="1" ht="15" x14ac:dyDescent="0.25">
      <c r="A121" s="356" t="s">
        <v>269</v>
      </c>
      <c r="B121" s="356"/>
      <c r="C121" s="356"/>
      <c r="D121" s="129"/>
    </row>
    <row r="122" spans="1:11" customFormat="1" ht="13.5" thickBot="1" x14ac:dyDescent="0.25">
      <c r="A122" s="123"/>
      <c r="B122" s="123"/>
      <c r="C122" s="130"/>
      <c r="D122" s="130"/>
      <c r="E122" s="130"/>
    </row>
    <row r="123" spans="1:11" customFormat="1" ht="13.5" thickBot="1" x14ac:dyDescent="0.25">
      <c r="A123" s="131" t="s">
        <v>22</v>
      </c>
      <c r="B123" s="132" t="s">
        <v>133</v>
      </c>
      <c r="C123" s="133"/>
    </row>
    <row r="124" spans="1:11" customFormat="1" x14ac:dyDescent="0.2">
      <c r="A124" s="126" t="s">
        <v>124</v>
      </c>
      <c r="B124" s="128">
        <v>2189</v>
      </c>
      <c r="C124" s="130"/>
    </row>
    <row r="125" spans="1:11" customFormat="1" x14ac:dyDescent="0.2">
      <c r="A125" s="126" t="s">
        <v>95</v>
      </c>
      <c r="B125" s="128">
        <v>61</v>
      </c>
      <c r="C125" s="130"/>
    </row>
    <row r="126" spans="1:11" customFormat="1" x14ac:dyDescent="0.2">
      <c r="A126" s="126" t="s">
        <v>97</v>
      </c>
      <c r="B126" s="128">
        <v>143</v>
      </c>
      <c r="C126" s="130"/>
    </row>
    <row r="127" spans="1:11" customFormat="1" x14ac:dyDescent="0.2">
      <c r="A127" s="126" t="s">
        <v>127</v>
      </c>
      <c r="B127" s="128">
        <v>3856</v>
      </c>
      <c r="C127" s="130"/>
    </row>
    <row r="128" spans="1:11" customFormat="1" ht="17.25" customHeight="1" x14ac:dyDescent="0.2">
      <c r="A128" s="126" t="s">
        <v>100</v>
      </c>
      <c r="B128" s="128">
        <v>553</v>
      </c>
      <c r="C128" s="130"/>
    </row>
    <row r="129" spans="1:11" customFormat="1" x14ac:dyDescent="0.2">
      <c r="A129" s="126" t="s">
        <v>126</v>
      </c>
      <c r="B129" s="128">
        <v>98699</v>
      </c>
      <c r="C129" s="130"/>
    </row>
    <row r="130" spans="1:11" customFormat="1" ht="12.75" customHeight="1" x14ac:dyDescent="0.2">
      <c r="A130" s="126" t="s">
        <v>128</v>
      </c>
      <c r="B130" s="128">
        <v>4150</v>
      </c>
      <c r="C130" s="130"/>
    </row>
    <row r="131" spans="1:11" customFormat="1" x14ac:dyDescent="0.2">
      <c r="A131" s="126" t="s">
        <v>125</v>
      </c>
      <c r="B131" s="128">
        <v>196380</v>
      </c>
      <c r="C131" s="130"/>
    </row>
    <row r="132" spans="1:11" customFormat="1" x14ac:dyDescent="0.2">
      <c r="A132" s="126" t="s">
        <v>116</v>
      </c>
      <c r="B132" s="128">
        <v>18746</v>
      </c>
      <c r="C132" s="130"/>
    </row>
    <row r="133" spans="1:11" customFormat="1" x14ac:dyDescent="0.2">
      <c r="A133" s="126" t="s">
        <v>112</v>
      </c>
      <c r="B133" s="128">
        <v>65012</v>
      </c>
      <c r="C133" s="130"/>
    </row>
    <row r="134" spans="1:11" customFormat="1" x14ac:dyDescent="0.2">
      <c r="A134" s="126" t="s">
        <v>130</v>
      </c>
      <c r="B134" s="128">
        <v>1559528</v>
      </c>
      <c r="C134" s="130"/>
      <c r="H134" s="15"/>
      <c r="I134" s="15"/>
      <c r="J134" s="15"/>
      <c r="K134" s="15"/>
    </row>
    <row r="135" spans="1:11" s="15" customFormat="1" ht="12.75" customHeight="1" thickBot="1" x14ac:dyDescent="0.25">
      <c r="A135" s="137" t="s">
        <v>135</v>
      </c>
      <c r="B135" s="160">
        <f>SUM(B124:B134)</f>
        <v>1949317</v>
      </c>
      <c r="C135" s="136"/>
      <c r="H135" s="28"/>
      <c r="I135" s="28"/>
      <c r="J135" s="28"/>
      <c r="K135" s="28"/>
    </row>
    <row r="137" spans="1:11" x14ac:dyDescent="0.2">
      <c r="H137"/>
      <c r="I137"/>
      <c r="J137"/>
      <c r="K137"/>
    </row>
    <row r="138" spans="1:11" customFormat="1" ht="15" x14ac:dyDescent="0.25">
      <c r="A138" s="356" t="s">
        <v>137</v>
      </c>
      <c r="B138" s="356"/>
      <c r="C138" s="356"/>
      <c r="D138" s="356"/>
      <c r="E138" s="130"/>
    </row>
    <row r="139" spans="1:11" customFormat="1" ht="15" x14ac:dyDescent="0.25">
      <c r="A139" s="356" t="s">
        <v>270</v>
      </c>
      <c r="B139" s="356"/>
      <c r="C139" s="356"/>
      <c r="D139" s="356"/>
      <c r="E139" s="130"/>
    </row>
    <row r="140" spans="1:11" customFormat="1" ht="13.5" thickBot="1" x14ac:dyDescent="0.25">
      <c r="A140" s="123"/>
      <c r="B140" s="123"/>
      <c r="C140" s="123"/>
      <c r="D140" s="130"/>
      <c r="E140" s="130"/>
    </row>
    <row r="141" spans="1:11" customFormat="1" ht="13.5" thickBot="1" x14ac:dyDescent="0.25">
      <c r="A141" s="131" t="s">
        <v>138</v>
      </c>
      <c r="B141" s="142" t="s">
        <v>133</v>
      </c>
      <c r="C141" s="132" t="s">
        <v>150</v>
      </c>
      <c r="D141" s="130"/>
    </row>
    <row r="142" spans="1:11" customFormat="1" x14ac:dyDescent="0.2">
      <c r="A142" s="143" t="s">
        <v>205</v>
      </c>
      <c r="B142" s="144">
        <v>53</v>
      </c>
      <c r="C142" s="145">
        <v>1476701</v>
      </c>
      <c r="D142" s="130"/>
    </row>
    <row r="143" spans="1:11" customFormat="1" x14ac:dyDescent="0.2">
      <c r="A143" s="126" t="s">
        <v>271</v>
      </c>
      <c r="B143" s="146">
        <v>11</v>
      </c>
      <c r="C143" s="147">
        <v>10257</v>
      </c>
      <c r="D143" s="130"/>
    </row>
    <row r="144" spans="1:11" customFormat="1" x14ac:dyDescent="0.2">
      <c r="A144" s="126" t="s">
        <v>201</v>
      </c>
      <c r="B144" s="148">
        <v>12</v>
      </c>
      <c r="C144" s="147">
        <v>39186</v>
      </c>
      <c r="D144" s="130"/>
    </row>
    <row r="145" spans="1:5" customFormat="1" x14ac:dyDescent="0.2">
      <c r="A145" s="126" t="s">
        <v>206</v>
      </c>
      <c r="B145" s="148">
        <v>613</v>
      </c>
      <c r="C145" s="147">
        <v>825913</v>
      </c>
      <c r="D145" s="130"/>
    </row>
    <row r="146" spans="1:5" customFormat="1" x14ac:dyDescent="0.2">
      <c r="A146" s="126" t="s">
        <v>272</v>
      </c>
      <c r="B146" s="148">
        <v>668</v>
      </c>
      <c r="C146" s="147">
        <v>2466476</v>
      </c>
      <c r="D146" s="130"/>
    </row>
    <row r="147" spans="1:5" customFormat="1" x14ac:dyDescent="0.2">
      <c r="A147" s="126" t="s">
        <v>219</v>
      </c>
      <c r="B147" s="146">
        <v>26269</v>
      </c>
      <c r="C147" s="147">
        <v>28167338</v>
      </c>
      <c r="D147" s="130"/>
    </row>
    <row r="148" spans="1:5" customFormat="1" x14ac:dyDescent="0.2">
      <c r="A148" s="149" t="s">
        <v>202</v>
      </c>
      <c r="B148" s="146">
        <v>2085</v>
      </c>
      <c r="C148" s="147">
        <v>6114621</v>
      </c>
      <c r="D148" s="130"/>
    </row>
    <row r="149" spans="1:5" customFormat="1" x14ac:dyDescent="0.2">
      <c r="A149" s="149" t="s">
        <v>203</v>
      </c>
      <c r="B149" s="146">
        <v>541</v>
      </c>
      <c r="C149" s="147">
        <v>565946</v>
      </c>
      <c r="D149" s="130"/>
    </row>
    <row r="150" spans="1:5" customFormat="1" x14ac:dyDescent="0.2">
      <c r="A150" s="149" t="s">
        <v>208</v>
      </c>
      <c r="B150" s="146">
        <v>40</v>
      </c>
      <c r="C150" s="147">
        <v>16177</v>
      </c>
      <c r="D150" s="130"/>
    </row>
    <row r="151" spans="1:5" customFormat="1" x14ac:dyDescent="0.2">
      <c r="A151" s="149" t="s">
        <v>273</v>
      </c>
      <c r="B151" s="146">
        <v>78</v>
      </c>
      <c r="C151" s="147">
        <v>65493</v>
      </c>
      <c r="D151" s="130"/>
    </row>
    <row r="152" spans="1:5" customFormat="1" x14ac:dyDescent="0.2">
      <c r="A152" s="149" t="s">
        <v>228</v>
      </c>
      <c r="B152" s="148">
        <v>1</v>
      </c>
      <c r="C152" s="147">
        <v>282870</v>
      </c>
      <c r="D152" s="130"/>
    </row>
    <row r="153" spans="1:5" customFormat="1" ht="13.5" thickBot="1" x14ac:dyDescent="0.25">
      <c r="A153" s="134"/>
      <c r="B153" s="107"/>
      <c r="C153" s="108"/>
      <c r="D153" s="130"/>
    </row>
    <row r="154" spans="1:5" customFormat="1" ht="13.5" thickBot="1" x14ac:dyDescent="0.25">
      <c r="A154" s="150" t="s">
        <v>16</v>
      </c>
      <c r="B154" s="120">
        <f>SUM(B142:B153)</f>
        <v>30371</v>
      </c>
      <c r="C154" s="121">
        <f>SUM(C142:C153)</f>
        <v>40030978</v>
      </c>
      <c r="D154" s="130"/>
    </row>
    <row r="155" spans="1:5" customFormat="1" ht="13.5" thickBot="1" x14ac:dyDescent="0.25">
      <c r="C155" s="130"/>
      <c r="D155" s="130"/>
    </row>
    <row r="156" spans="1:5" customFormat="1" x14ac:dyDescent="0.2">
      <c r="A156" s="344" t="s">
        <v>236</v>
      </c>
      <c r="B156" s="351" t="s">
        <v>133</v>
      </c>
      <c r="C156" s="348" t="s">
        <v>150</v>
      </c>
      <c r="E156" s="130"/>
    </row>
    <row r="157" spans="1:5" customFormat="1" ht="13.5" thickBot="1" x14ac:dyDescent="0.25">
      <c r="A157" s="345"/>
      <c r="B157" s="352" t="s">
        <v>133</v>
      </c>
      <c r="C157" s="349" t="s">
        <v>150</v>
      </c>
    </row>
    <row r="158" spans="1:5" customFormat="1" x14ac:dyDescent="0.2">
      <c r="A158" s="4" t="s">
        <v>14</v>
      </c>
      <c r="B158" s="5">
        <v>7505</v>
      </c>
      <c r="C158" s="6">
        <v>6487378</v>
      </c>
    </row>
    <row r="159" spans="1:5" customFormat="1" x14ac:dyDescent="0.2">
      <c r="A159" s="1" t="s">
        <v>8</v>
      </c>
      <c r="B159" s="7">
        <v>1380</v>
      </c>
      <c r="C159" s="8">
        <v>4427884</v>
      </c>
    </row>
    <row r="160" spans="1:5" customFormat="1" x14ac:dyDescent="0.2">
      <c r="A160" s="1" t="s">
        <v>15</v>
      </c>
      <c r="B160" s="7">
        <v>107</v>
      </c>
      <c r="C160" s="8">
        <v>327324</v>
      </c>
    </row>
    <row r="161" spans="1:11" customFormat="1" x14ac:dyDescent="0.2">
      <c r="A161" s="1" t="s">
        <v>5</v>
      </c>
      <c r="B161" s="7">
        <v>109</v>
      </c>
      <c r="C161" s="8">
        <v>474207</v>
      </c>
    </row>
    <row r="162" spans="1:11" customFormat="1" x14ac:dyDescent="0.2">
      <c r="A162" s="1" t="s">
        <v>235</v>
      </c>
      <c r="B162" s="7">
        <v>5913</v>
      </c>
      <c r="C162" s="8">
        <v>7474598</v>
      </c>
    </row>
    <row r="163" spans="1:11" customFormat="1" x14ac:dyDescent="0.2">
      <c r="A163" s="1" t="s">
        <v>10</v>
      </c>
      <c r="B163" s="7">
        <v>5615</v>
      </c>
      <c r="C163" s="8">
        <v>8433368</v>
      </c>
    </row>
    <row r="164" spans="1:11" customFormat="1" x14ac:dyDescent="0.2">
      <c r="A164" s="1" t="s">
        <v>9</v>
      </c>
      <c r="B164" s="7">
        <v>1412</v>
      </c>
      <c r="C164" s="8">
        <v>2960478</v>
      </c>
    </row>
    <row r="165" spans="1:11" customFormat="1" x14ac:dyDescent="0.2">
      <c r="A165" s="1" t="s">
        <v>17</v>
      </c>
      <c r="B165" s="7">
        <v>760</v>
      </c>
      <c r="C165" s="8">
        <v>581434</v>
      </c>
    </row>
    <row r="166" spans="1:11" customFormat="1" x14ac:dyDescent="0.2">
      <c r="A166" s="1" t="s">
        <v>18</v>
      </c>
      <c r="B166" s="7">
        <v>247</v>
      </c>
      <c r="C166" s="8">
        <v>960254</v>
      </c>
    </row>
    <row r="167" spans="1:11" customFormat="1" x14ac:dyDescent="0.2">
      <c r="A167" s="1" t="s">
        <v>12</v>
      </c>
      <c r="B167" s="30" t="s">
        <v>23</v>
      </c>
      <c r="C167" s="195" t="s">
        <v>23</v>
      </c>
    </row>
    <row r="168" spans="1:11" customFormat="1" x14ac:dyDescent="0.2">
      <c r="A168" s="1" t="s">
        <v>13</v>
      </c>
      <c r="B168" s="7">
        <v>3849</v>
      </c>
      <c r="C168" s="8">
        <v>3404121</v>
      </c>
    </row>
    <row r="169" spans="1:11" customFormat="1" x14ac:dyDescent="0.2">
      <c r="A169" s="1" t="s">
        <v>4</v>
      </c>
      <c r="B169" s="7">
        <v>475</v>
      </c>
      <c r="C169" s="8">
        <v>2683705</v>
      </c>
    </row>
    <row r="170" spans="1:11" customFormat="1" x14ac:dyDescent="0.2">
      <c r="A170" s="1" t="s">
        <v>19</v>
      </c>
      <c r="B170" s="7">
        <v>1494</v>
      </c>
      <c r="C170" s="8">
        <v>283234</v>
      </c>
    </row>
    <row r="171" spans="1:11" customFormat="1" x14ac:dyDescent="0.2">
      <c r="A171" s="1" t="s">
        <v>7</v>
      </c>
      <c r="B171" s="7">
        <v>229</v>
      </c>
      <c r="C171" s="8">
        <v>503388</v>
      </c>
    </row>
    <row r="172" spans="1:11" customFormat="1" x14ac:dyDescent="0.2">
      <c r="A172" s="1" t="s">
        <v>6</v>
      </c>
      <c r="B172" s="7">
        <v>30</v>
      </c>
      <c r="C172" s="8">
        <v>270389</v>
      </c>
    </row>
    <row r="173" spans="1:11" customFormat="1" x14ac:dyDescent="0.2">
      <c r="A173" s="1" t="s">
        <v>20</v>
      </c>
      <c r="B173" s="30" t="s">
        <v>23</v>
      </c>
      <c r="C173" s="195" t="s">
        <v>23</v>
      </c>
    </row>
    <row r="174" spans="1:11" customFormat="1" x14ac:dyDescent="0.2">
      <c r="A174" s="1" t="s">
        <v>21</v>
      </c>
      <c r="B174" s="7">
        <v>1246</v>
      </c>
      <c r="C174" s="8">
        <v>759216</v>
      </c>
    </row>
    <row r="175" spans="1:11" customFormat="1" ht="13.5" thickBot="1" x14ac:dyDescent="0.25">
      <c r="A175" s="10"/>
      <c r="B175" s="11"/>
      <c r="C175" s="12"/>
    </row>
    <row r="176" spans="1:11" customFormat="1" ht="13.5" thickBot="1" x14ac:dyDescent="0.25">
      <c r="A176" s="13" t="s">
        <v>3</v>
      </c>
      <c r="B176" s="14">
        <f>SUM(B158:B174)</f>
        <v>30371</v>
      </c>
      <c r="C176" s="16">
        <f>SUM(C158:C174)</f>
        <v>40030978</v>
      </c>
      <c r="H176" s="28"/>
      <c r="I176" s="28"/>
      <c r="J176" s="28"/>
      <c r="K176" s="28"/>
    </row>
  </sheetData>
  <mergeCells count="25">
    <mergeCell ref="A121:C121"/>
    <mergeCell ref="A138:D138"/>
    <mergeCell ref="A139:D139"/>
    <mergeCell ref="A156:A157"/>
    <mergeCell ref="B156:B157"/>
    <mergeCell ref="C156:C157"/>
    <mergeCell ref="A103:A104"/>
    <mergeCell ref="D103:D104"/>
    <mergeCell ref="A40:A41"/>
    <mergeCell ref="B40:B41"/>
    <mergeCell ref="C40:C41"/>
    <mergeCell ref="D40:D41"/>
    <mergeCell ref="A79:A80"/>
    <mergeCell ref="B79:B80"/>
    <mergeCell ref="C79:C80"/>
    <mergeCell ref="D79:D80"/>
    <mergeCell ref="A101:D101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cris</cp:lastModifiedBy>
  <cp:lastPrinted>2013-01-24T13:08:39Z</cp:lastPrinted>
  <dcterms:created xsi:type="dcterms:W3CDTF">2012-11-15T11:23:52Z</dcterms:created>
  <dcterms:modified xsi:type="dcterms:W3CDTF">2021-07-01T12:27:49Z</dcterms:modified>
</cp:coreProperties>
</file>