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B:\ZONAS_SENSIBLES\RED_NATURA\Difusion\Cartografia\WEB_ADiciembre2024\"/>
    </mc:Choice>
  </mc:AlternateContent>
  <xr:revisionPtr revIDLastSave="0" documentId="13_ncr:1_{3515E5FC-864E-4D71-A8D9-00C19A4A0F37}" xr6:coauthVersionLast="47" xr6:coauthVersionMax="47" xr10:uidLastSave="{00000000-0000-0000-0000-000000000000}"/>
  <bookViews>
    <workbookView xWindow="-108" yWindow="-108" windowWidth="23256" windowHeight="12576" xr2:uid="{00000000-000D-0000-FFFF-FFFF00000000}"/>
  </bookViews>
  <sheets>
    <sheet name="2024" sheetId="3" r:id="rId1"/>
    <sheet name="Tabla Resumen" sheetId="2" r:id="rId2"/>
  </sheets>
  <externalReferences>
    <externalReference r:id="rId3"/>
  </externalReferences>
  <definedNames>
    <definedName name="_tm2013" localSheetId="0">#REF!</definedName>
    <definedName name="_tm2013">#REF!</definedName>
    <definedName name="_tm2021" localSheetId="0">#REF!</definedName>
    <definedName name="_tm2021">#REF!</definedName>
    <definedName name="_xlnm.Print_Area" localSheetId="0">'2024'!$A:$N</definedName>
    <definedName name="_xlnm.Database" localSheetId="0">#REF!</definedName>
    <definedName name="_xlnm.Database">#REF!</definedName>
    <definedName name="RN_Dic20_agrup" localSheetId="0">#REF!</definedName>
    <definedName name="RN_Dic20_agrup">#REF!</definedName>
    <definedName name="RNDic2020_agru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2" l="1"/>
  <c r="E3" i="2"/>
  <c r="E2" i="2"/>
  <c r="C4" i="2"/>
  <c r="C3" i="2"/>
  <c r="C2" i="2"/>
  <c r="F4" i="2"/>
  <c r="F3" i="2"/>
  <c r="F2" i="2"/>
  <c r="F51" i="3"/>
  <c r="E51" i="3"/>
  <c r="D51" i="3"/>
  <c r="H41" i="3"/>
  <c r="R25" i="3"/>
  <c r="G41" i="3" s="1"/>
  <c r="I24" i="3"/>
  <c r="H24" i="3"/>
  <c r="H25" i="3" s="1"/>
  <c r="G24" i="3"/>
  <c r="D24" i="3"/>
  <c r="D25" i="3" s="1"/>
  <c r="C24" i="3"/>
  <c r="C25" i="3" s="1"/>
  <c r="B24" i="3"/>
  <c r="J23" i="3"/>
  <c r="E23" i="3"/>
  <c r="N22" i="3"/>
  <c r="J22" i="3"/>
  <c r="E22" i="3"/>
  <c r="N21" i="3"/>
  <c r="K21" i="3"/>
  <c r="J21" i="3"/>
  <c r="F21" i="3"/>
  <c r="E21" i="3"/>
  <c r="N20" i="3"/>
  <c r="K20" i="3"/>
  <c r="J20" i="3"/>
  <c r="F20" i="3"/>
  <c r="E20" i="3"/>
  <c r="N19" i="3"/>
  <c r="K19" i="3"/>
  <c r="J19" i="3"/>
  <c r="F19" i="3"/>
  <c r="E19" i="3"/>
  <c r="N18" i="3"/>
  <c r="K18" i="3"/>
  <c r="J18" i="3"/>
  <c r="F18" i="3"/>
  <c r="E18" i="3"/>
  <c r="N17" i="3"/>
  <c r="K17" i="3"/>
  <c r="J17" i="3"/>
  <c r="F17" i="3"/>
  <c r="E17" i="3"/>
  <c r="N16" i="3"/>
  <c r="K16" i="3"/>
  <c r="J16" i="3"/>
  <c r="F16" i="3"/>
  <c r="E16" i="3"/>
  <c r="N15" i="3"/>
  <c r="K15" i="3"/>
  <c r="J15" i="3"/>
  <c r="F15" i="3"/>
  <c r="E15" i="3"/>
  <c r="N14" i="3"/>
  <c r="K14" i="3"/>
  <c r="J14" i="3"/>
  <c r="F14" i="3"/>
  <c r="E14" i="3"/>
  <c r="N13" i="3"/>
  <c r="K13" i="3"/>
  <c r="J13" i="3"/>
  <c r="F13" i="3"/>
  <c r="E13" i="3"/>
  <c r="N12" i="3"/>
  <c r="K12" i="3"/>
  <c r="J12" i="3"/>
  <c r="F12" i="3"/>
  <c r="E12" i="3"/>
  <c r="N11" i="3"/>
  <c r="K11" i="3"/>
  <c r="J11" i="3"/>
  <c r="F11" i="3"/>
  <c r="E11" i="3"/>
  <c r="N10" i="3"/>
  <c r="K10" i="3"/>
  <c r="J10" i="3"/>
  <c r="F10" i="3"/>
  <c r="E10" i="3"/>
  <c r="N9" i="3"/>
  <c r="K9" i="3"/>
  <c r="J9" i="3"/>
  <c r="F9" i="3"/>
  <c r="E9" i="3"/>
  <c r="N8" i="3"/>
  <c r="K8" i="3"/>
  <c r="J8" i="3"/>
  <c r="F8" i="3"/>
  <c r="E8" i="3"/>
  <c r="N7" i="3"/>
  <c r="K7" i="3"/>
  <c r="J7" i="3"/>
  <c r="F7" i="3"/>
  <c r="E7" i="3"/>
  <c r="N6" i="3"/>
  <c r="K6" i="3"/>
  <c r="J6" i="3"/>
  <c r="F6" i="3"/>
  <c r="E6" i="3"/>
  <c r="N5" i="3"/>
  <c r="K5" i="3"/>
  <c r="J5" i="3"/>
  <c r="F5" i="3"/>
  <c r="E5" i="3"/>
  <c r="N4" i="3"/>
  <c r="K4" i="3"/>
  <c r="J4" i="3"/>
  <c r="F4" i="3"/>
  <c r="E4" i="3"/>
  <c r="N3" i="3"/>
  <c r="K3" i="3"/>
  <c r="J3" i="3"/>
  <c r="F3" i="3"/>
  <c r="E3" i="3"/>
  <c r="E24" i="3" l="1"/>
  <c r="J24" i="3"/>
  <c r="I25" i="3"/>
</calcChain>
</file>

<file path=xl/sharedStrings.xml><?xml version="1.0" encoding="utf-8"?>
<sst xmlns="http://schemas.openxmlformats.org/spreadsheetml/2006/main" count="105" uniqueCount="64">
  <si>
    <t>Superficie terrestre (ha)</t>
  </si>
  <si>
    <t>Superficie marina (ha)</t>
  </si>
  <si>
    <t>Total</t>
  </si>
  <si>
    <t>Andalucía</t>
  </si>
  <si>
    <t>Aragón</t>
  </si>
  <si>
    <t>Canarias</t>
  </si>
  <si>
    <t>Cantabria</t>
  </si>
  <si>
    <t>Castilla y León</t>
  </si>
  <si>
    <t>Castilla-La Mancha</t>
  </si>
  <si>
    <t>Cataluña</t>
  </si>
  <si>
    <t>Ciudad de Ceuta</t>
  </si>
  <si>
    <t>Ciudad de Melilla</t>
  </si>
  <si>
    <t>Comunidad Foral de Navarra</t>
  </si>
  <si>
    <t>Comunidad de Madrid</t>
  </si>
  <si>
    <t>Comunitat Valenciana</t>
  </si>
  <si>
    <t>Extremadura</t>
  </si>
  <si>
    <t>Galicia</t>
  </si>
  <si>
    <t>Illes Balears</t>
  </si>
  <si>
    <t>La Rioja</t>
  </si>
  <si>
    <t>País Vasco</t>
  </si>
  <si>
    <t>Principado de Asturias</t>
  </si>
  <si>
    <t>Región de Murcia</t>
  </si>
  <si>
    <t>Elaboración: Banco de Datos de la Naturaleza mediante un análisis SIG, de la cartografía suministrada, a efectos de elaboración de estadísticas</t>
  </si>
  <si>
    <t>Proyección:</t>
  </si>
  <si>
    <t xml:space="preserve">   Península y Baleares: http://www.opengis.net/def/crs/EPSG/0/25830</t>
  </si>
  <si>
    <t xml:space="preserve">   Canarias: http://www.opengis.net/def/crs/EPSG/0/32628</t>
  </si>
  <si>
    <t>Fuentes:</t>
  </si>
  <si>
    <t>% terrestre</t>
  </si>
  <si>
    <t>% marino</t>
  </si>
  <si>
    <t>Red Natura 2000</t>
  </si>
  <si>
    <t>ZEPA</t>
  </si>
  <si>
    <t>Sup. Terrestre</t>
  </si>
  <si>
    <t>Sup. Marina</t>
  </si>
  <si>
    <t>Nº ZEPA</t>
  </si>
  <si>
    <t>Territorios no asociados a ninguna autonomía</t>
  </si>
  <si>
    <t>Total general</t>
  </si>
  <si>
    <t xml:space="preserve">   Límites administrativos han sido elaborados por el Banco de Datos de la Naturaleza, según el acuerdo del Comité del Inventario Español del Patrimonio Natural y la Biodiversidad del 6 de octubre de 2021. </t>
  </si>
  <si>
    <t>Total marino:</t>
  </si>
  <si>
    <t>Total terrestre:</t>
  </si>
  <si>
    <t>Nº ZEC/LIC</t>
  </si>
  <si>
    <t>% terrestre protegido</t>
  </si>
  <si>
    <t>Se elabora con la mejor información disponible a diciembre de 2020: Líneas interautonómicas,  según el Registro Central de Cartografía, 2020; línea de costa natural elaborada por los Institutos Cartográficos Autonómicos, 2013; línea de costa artificial, según el Instituto Hidrográfico de la Marina, 2020. La línea exterior de las Regiones Marinas ha sido proporcionada por la Subdirección General para la Protección del Mar (MITECO), siendo la última actualización en diciembre de 2022 (anterior en 2018)</t>
  </si>
  <si>
    <t>Administración General del Estado. MARINO</t>
  </si>
  <si>
    <t>Terrenos no asociados a ninguna autonomía</t>
  </si>
  <si>
    <t>No sumar hacia abajo</t>
  </si>
  <si>
    <t>(SIN DUPLICADOS)</t>
  </si>
  <si>
    <t>Terrestre</t>
  </si>
  <si>
    <t>Marino</t>
  </si>
  <si>
    <t>Total (ha)</t>
  </si>
  <si>
    <t>LIC/ZEC</t>
  </si>
  <si>
    <t>LIC</t>
  </si>
  <si>
    <t>AGE</t>
  </si>
  <si>
    <t>LIC y ZEPA</t>
  </si>
  <si>
    <t>Administración Competente a dic 2024</t>
  </si>
  <si>
    <r>
      <t xml:space="preserve">Superficies </t>
    </r>
    <r>
      <rPr>
        <i/>
        <sz val="10"/>
        <color theme="1"/>
        <rFont val="Calibri"/>
        <family val="2"/>
        <scheme val="minor"/>
      </rPr>
      <t>duplicadas</t>
    </r>
    <r>
      <rPr>
        <sz val="10"/>
        <color theme="1"/>
        <rFont val="Calibri"/>
        <family val="2"/>
        <scheme val="minor"/>
      </rPr>
      <t xml:space="preserve"> en AC compartidas</t>
    </r>
  </si>
  <si>
    <r>
      <t xml:space="preserve">   Red Natura 2000: actualización a </t>
    </r>
    <r>
      <rPr>
        <b/>
        <sz val="10"/>
        <color theme="1"/>
        <rFont val="Calibri"/>
        <family val="2"/>
        <scheme val="minor"/>
      </rPr>
      <t>DICIEMBRE de 2024</t>
    </r>
    <r>
      <rPr>
        <sz val="10"/>
        <color theme="1"/>
        <rFont val="Calibri"/>
        <family val="2"/>
        <scheme val="minor"/>
      </rPr>
      <t xml:space="preserve"> (13/12/2024), según la información de los espacios Red Natura 2000 remitida por este Ministerio a la Comisión Europea hasta esa fecha.</t>
    </r>
  </si>
  <si>
    <t>Superficies desde su AC y desde REDNATURA (1+3 Y 2+3), son coincidentes</t>
  </si>
  <si>
    <t>lic/zec</t>
  </si>
  <si>
    <t>zepa</t>
  </si>
  <si>
    <t>AÑO 2024</t>
  </si>
  <si>
    <t>Campo Rednatura</t>
  </si>
  <si>
    <t>1.339 ZEC A DICIEMBRE DE 2024</t>
  </si>
  <si>
    <t>Límites administrativos: Elaborados por el Banco de Datos de la Naturaleza, según acuerdo del Comité del Inventario Español del Patrimonio Natural y la Biodiversidad del 6 de octubre de 2021. Estos límites han sido elaborados con la mejor información disponible a diciembre de 2020: Líneas interautonómicas, según el Registro Central de Cartografía, 2020; línea de costa natural elaborada por los Institutos Cartográficos Autonómicos, 2013; línea de costa artificial, según el Instituto Hidrográfico de la Marina, 2020. La línea exterior de las Regiones Marinas ha sido proporcionada por la Subdirección General para la Protección del Mar (MITECO), última actualización en diciembre de 2022.</t>
  </si>
  <si>
    <t>NOTA: Los datos de superficie de Red Natura 2000 están calculados sin solapes. No se pueden sumar superficies de LIC/ZEC y ZEPA para obtener totales ya que existen solapamientos entre ambos tipos de espacios.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</si>
</sst>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3"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sz val="10"/>
      <name val="Calibri"/>
      <family val="2"/>
      <scheme val="minor"/>
    </font>
    <font>
      <b/>
      <sz val="9"/>
      <color theme="1"/>
      <name val="Calibri"/>
      <family val="2"/>
      <scheme val="minor"/>
    </font>
    <font>
      <sz val="9"/>
      <color theme="1"/>
      <name val="Calibri"/>
      <family val="2"/>
      <scheme val="minor"/>
    </font>
    <font>
      <sz val="9"/>
      <name val="Calibri"/>
      <family val="2"/>
      <scheme val="minor"/>
    </font>
    <font>
      <b/>
      <sz val="9"/>
      <name val="Calibri"/>
      <family val="2"/>
      <scheme val="minor"/>
    </font>
    <font>
      <sz val="10"/>
      <name val="Arial"/>
      <family val="2"/>
    </font>
    <font>
      <b/>
      <i/>
      <sz val="9"/>
      <color theme="6" tint="-0.499984740745262"/>
      <name val="Calibri"/>
      <family val="2"/>
      <scheme val="minor"/>
    </font>
    <font>
      <b/>
      <sz val="12"/>
      <color theme="1"/>
      <name val="Calibri"/>
      <family val="2"/>
      <scheme val="minor"/>
    </font>
    <font>
      <b/>
      <sz val="10"/>
      <color theme="0"/>
      <name val="Calibri"/>
      <family val="2"/>
      <scheme val="minor"/>
    </font>
    <font>
      <b/>
      <sz val="10"/>
      <color theme="3" tint="0.39997558519241921"/>
      <name val="Calibri"/>
      <family val="2"/>
      <scheme val="minor"/>
    </font>
    <font>
      <sz val="8"/>
      <color theme="1"/>
      <name val="Calibri"/>
      <family val="2"/>
      <scheme val="minor"/>
    </font>
    <font>
      <b/>
      <sz val="12"/>
      <name val="Calibri"/>
      <family val="2"/>
      <scheme val="minor"/>
    </font>
    <font>
      <b/>
      <sz val="11"/>
      <color theme="0"/>
      <name val="Calibri"/>
      <family val="2"/>
      <scheme val="minor"/>
    </font>
    <font>
      <sz val="11"/>
      <color theme="0"/>
      <name val="Calibri"/>
      <family val="2"/>
      <scheme val="minor"/>
    </font>
    <font>
      <b/>
      <sz val="10"/>
      <name val="Calibri"/>
      <family val="2"/>
      <scheme val="minor"/>
    </font>
    <font>
      <b/>
      <i/>
      <sz val="11"/>
      <color theme="6" tint="-0.499984740745262"/>
      <name val="Calibri"/>
      <family val="2"/>
      <scheme val="minor"/>
    </font>
    <font>
      <i/>
      <sz val="10"/>
      <color theme="1"/>
      <name val="Calibri"/>
      <family val="2"/>
      <scheme val="minor"/>
    </font>
    <font>
      <b/>
      <i/>
      <sz val="10"/>
      <color theme="1"/>
      <name val="Calibri"/>
      <family val="2"/>
      <scheme val="minor"/>
    </font>
  </fonts>
  <fills count="7">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6" tint="0.59999389629810485"/>
        <bgColor indexed="64"/>
      </patternFill>
    </fill>
    <fill>
      <patternFill patternType="solid">
        <fgColor theme="4"/>
        <bgColor theme="4"/>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theme="4" tint="-0.249977111117893"/>
      </top>
      <bottom/>
      <diagonal/>
    </border>
    <border>
      <left/>
      <right/>
      <top style="thin">
        <color theme="4" tint="-0.249977111117893"/>
      </top>
      <bottom style="medium">
        <color theme="4" tint="-0.249977111117893"/>
      </bottom>
      <diagonal/>
    </border>
    <border>
      <left style="thin">
        <color auto="1"/>
      </left>
      <right/>
      <top/>
      <bottom/>
      <diagonal/>
    </border>
  </borders>
  <cellStyleXfs count="3">
    <xf numFmtId="0" fontId="0" fillId="0" borderId="0"/>
    <xf numFmtId="0" fontId="10" fillId="0" borderId="0"/>
    <xf numFmtId="0" fontId="10" fillId="0" borderId="0"/>
  </cellStyleXfs>
  <cellXfs count="92">
    <xf numFmtId="0" fontId="0" fillId="0" borderId="0" xfId="0"/>
    <xf numFmtId="0" fontId="2" fillId="0" borderId="0" xfId="0" applyFont="1"/>
    <xf numFmtId="0" fontId="6" fillId="0" borderId="2" xfId="0" applyFont="1" applyBorder="1"/>
    <xf numFmtId="4" fontId="5" fillId="0" borderId="2" xfId="0" applyNumberFormat="1" applyFont="1" applyBorder="1"/>
    <xf numFmtId="4" fontId="2" fillId="0" borderId="0" xfId="0" applyNumberFormat="1" applyFont="1"/>
    <xf numFmtId="4" fontId="2" fillId="0" borderId="4" xfId="0" applyNumberFormat="1" applyFont="1" applyBorder="1"/>
    <xf numFmtId="0" fontId="7" fillId="0" borderId="2" xfId="0" applyFont="1" applyBorder="1" applyAlignment="1">
      <alignment horizontal="center" vertical="center" wrapText="1"/>
    </xf>
    <xf numFmtId="1" fontId="8" fillId="0" borderId="2" xfId="0" applyNumberFormat="1" applyFont="1" applyBorder="1" applyAlignment="1">
      <alignment horizontal="center" vertical="center" wrapText="1"/>
    </xf>
    <xf numFmtId="1" fontId="8" fillId="0" borderId="5" xfId="0" applyNumberFormat="1" applyFont="1" applyBorder="1" applyAlignment="1">
      <alignment horizontal="center" vertical="center" wrapText="1"/>
    </xf>
    <xf numFmtId="4" fontId="7" fillId="0" borderId="14" xfId="0" applyNumberFormat="1" applyFont="1" applyBorder="1"/>
    <xf numFmtId="4" fontId="6" fillId="0" borderId="2" xfId="0" applyNumberFormat="1" applyFont="1" applyBorder="1"/>
    <xf numFmtId="164" fontId="6" fillId="0" borderId="2" xfId="0" applyNumberFormat="1" applyFont="1" applyBorder="1"/>
    <xf numFmtId="4" fontId="6" fillId="0" borderId="0" xfId="0" applyNumberFormat="1" applyFont="1"/>
    <xf numFmtId="0" fontId="7" fillId="0" borderId="0" xfId="0" applyFont="1"/>
    <xf numFmtId="4" fontId="7" fillId="0" borderId="0" xfId="0" applyNumberFormat="1" applyFont="1"/>
    <xf numFmtId="0" fontId="2" fillId="3" borderId="0" xfId="0" applyFont="1" applyFill="1"/>
    <xf numFmtId="0" fontId="11" fillId="2" borderId="2" xfId="0" applyFont="1" applyFill="1" applyBorder="1" applyAlignment="1">
      <alignment horizontal="center" vertical="center" wrapText="1"/>
    </xf>
    <xf numFmtId="1" fontId="5" fillId="0" borderId="6" xfId="0" applyNumberFormat="1" applyFont="1" applyBorder="1" applyAlignment="1">
      <alignment horizontal="center" vertical="center" wrapText="1"/>
    </xf>
    <xf numFmtId="1" fontId="5" fillId="0" borderId="7"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4" fontId="2" fillId="3" borderId="0" xfId="0" applyNumberFormat="1" applyFont="1" applyFill="1"/>
    <xf numFmtId="0" fontId="4" fillId="4" borderId="0" xfId="0" applyFont="1" applyFill="1"/>
    <xf numFmtId="0" fontId="3" fillId="4" borderId="0" xfId="0" applyFont="1" applyFill="1"/>
    <xf numFmtId="0" fontId="2" fillId="4" borderId="0" xfId="0" applyFont="1" applyFill="1"/>
    <xf numFmtId="0" fontId="1" fillId="0" borderId="0" xfId="0" applyFont="1"/>
    <xf numFmtId="4" fontId="12" fillId="0" borderId="0" xfId="0" applyNumberFormat="1" applyFont="1"/>
    <xf numFmtId="4" fontId="3" fillId="0" borderId="0" xfId="0" applyNumberFormat="1" applyFont="1"/>
    <xf numFmtId="4" fontId="0" fillId="0" borderId="9" xfId="0" applyNumberFormat="1" applyBorder="1"/>
    <xf numFmtId="4" fontId="0" fillId="0" borderId="2" xfId="0" applyNumberFormat="1" applyBorder="1"/>
    <xf numFmtId="4" fontId="0" fillId="0" borderId="11" xfId="0" applyNumberFormat="1" applyBorder="1"/>
    <xf numFmtId="4" fontId="0" fillId="0" borderId="12" xfId="0" applyNumberFormat="1" applyBorder="1"/>
    <xf numFmtId="4" fontId="14" fillId="0" borderId="2" xfId="0" applyNumberFormat="1" applyFont="1" applyBorder="1"/>
    <xf numFmtId="4" fontId="0" fillId="0" borderId="0" xfId="0" applyNumberFormat="1"/>
    <xf numFmtId="0" fontId="0" fillId="4" borderId="0" xfId="0" applyFill="1" applyAlignment="1">
      <alignment wrapText="1"/>
    </xf>
    <xf numFmtId="0" fontId="0" fillId="0" borderId="0" xfId="0" applyAlignment="1">
      <alignment wrapText="1"/>
    </xf>
    <xf numFmtId="0" fontId="9" fillId="0" borderId="0" xfId="1" applyFont="1" applyAlignment="1">
      <alignment horizontal="right"/>
    </xf>
    <xf numFmtId="4" fontId="9" fillId="0" borderId="0" xfId="1" applyNumberFormat="1" applyFont="1"/>
    <xf numFmtId="0" fontId="15" fillId="0" borderId="0" xfId="0" applyFont="1" applyAlignment="1">
      <alignment horizontal="right"/>
    </xf>
    <xf numFmtId="0" fontId="7" fillId="0" borderId="2" xfId="0" applyFont="1" applyBorder="1" applyAlignment="1">
      <alignment horizontal="right"/>
    </xf>
    <xf numFmtId="4" fontId="7" fillId="0" borderId="3" xfId="0" applyNumberFormat="1" applyFont="1" applyBorder="1"/>
    <xf numFmtId="4" fontId="7" fillId="0" borderId="18" xfId="0" applyNumberFormat="1" applyFont="1" applyBorder="1"/>
    <xf numFmtId="4" fontId="1" fillId="0" borderId="0" xfId="0" applyNumberFormat="1" applyFont="1"/>
    <xf numFmtId="0" fontId="16" fillId="6" borderId="2" xfId="0" applyFont="1" applyFill="1" applyBorder="1" applyAlignment="1">
      <alignment horizontal="center" vertical="center" wrapText="1"/>
    </xf>
    <xf numFmtId="0" fontId="3" fillId="4" borderId="0" xfId="0" applyFont="1" applyFill="1" applyAlignment="1">
      <alignment wrapText="1"/>
    </xf>
    <xf numFmtId="0" fontId="0" fillId="4" borderId="0" xfId="0" applyFill="1" applyAlignment="1">
      <alignment wrapText="1"/>
    </xf>
    <xf numFmtId="0" fontId="0" fillId="0" borderId="0" xfId="0" applyAlignment="1">
      <alignment wrapText="1"/>
    </xf>
    <xf numFmtId="0" fontId="3" fillId="0" borderId="2" xfId="0" applyFont="1" applyBorder="1"/>
    <xf numFmtId="4" fontId="2" fillId="0" borderId="2" xfId="0" applyNumberFormat="1" applyFont="1" applyBorder="1"/>
    <xf numFmtId="4" fontId="2" fillId="0" borderId="10" xfId="0" applyNumberFormat="1" applyFont="1" applyBorder="1"/>
    <xf numFmtId="4" fontId="2" fillId="0" borderId="13" xfId="0" applyNumberFormat="1" applyFont="1" applyBorder="1"/>
    <xf numFmtId="4" fontId="3" fillId="0" borderId="2" xfId="0" applyNumberFormat="1" applyFont="1" applyBorder="1"/>
    <xf numFmtId="0" fontId="2" fillId="0" borderId="2" xfId="0" applyFont="1" applyBorder="1"/>
    <xf numFmtId="0" fontId="20" fillId="2" borderId="2" xfId="0" applyFont="1" applyFill="1" applyBorder="1" applyAlignment="1">
      <alignment horizontal="center" vertical="center" wrapText="1"/>
    </xf>
    <xf numFmtId="0" fontId="3" fillId="0" borderId="5" xfId="0" applyFont="1" applyBorder="1"/>
    <xf numFmtId="2" fontId="2" fillId="0" borderId="2" xfId="0" applyNumberFormat="1" applyFont="1" applyBorder="1"/>
    <xf numFmtId="4" fontId="2" fillId="0" borderId="5" xfId="0" applyNumberFormat="1" applyFont="1" applyBorder="1"/>
    <xf numFmtId="3" fontId="5" fillId="0" borderId="5" xfId="1" applyNumberFormat="1" applyFont="1" applyBorder="1"/>
    <xf numFmtId="4" fontId="5" fillId="0" borderId="2" xfId="1" applyNumberFormat="1" applyFont="1" applyBorder="1"/>
    <xf numFmtId="2" fontId="2" fillId="0" borderId="1" xfId="0" applyNumberFormat="1" applyFont="1" applyBorder="1"/>
    <xf numFmtId="2" fontId="2" fillId="0" borderId="14" xfId="0" applyNumberFormat="1" applyFont="1" applyBorder="1"/>
    <xf numFmtId="2" fontId="2" fillId="0" borderId="4" xfId="0" applyNumberFormat="1" applyFont="1" applyBorder="1"/>
    <xf numFmtId="2" fontId="2" fillId="0" borderId="18" xfId="0" applyNumberFormat="1" applyFont="1" applyBorder="1"/>
    <xf numFmtId="3" fontId="5" fillId="0" borderId="2" xfId="1" applyNumberFormat="1" applyFont="1" applyBorder="1"/>
    <xf numFmtId="3" fontId="3" fillId="0" borderId="2" xfId="0" applyNumberFormat="1" applyFont="1" applyBorder="1"/>
    <xf numFmtId="2" fontId="3" fillId="0" borderId="4" xfId="0" applyNumberFormat="1" applyFont="1" applyBorder="1"/>
    <xf numFmtId="3" fontId="22" fillId="0" borderId="2" xfId="0" applyNumberFormat="1" applyFont="1" applyBorder="1"/>
    <xf numFmtId="2" fontId="3" fillId="0" borderId="18" xfId="0" applyNumberFormat="1" applyFont="1" applyBorder="1"/>
    <xf numFmtId="0" fontId="5" fillId="0" borderId="0" xfId="1" applyFont="1"/>
    <xf numFmtId="0" fontId="19" fillId="0" borderId="2" xfId="1" applyFont="1" applyBorder="1" applyAlignment="1">
      <alignment horizontal="right"/>
    </xf>
    <xf numFmtId="4" fontId="3" fillId="0" borderId="3" xfId="0" applyNumberFormat="1" applyFont="1" applyBorder="1" applyAlignment="1">
      <alignment horizontal="center" wrapText="1"/>
    </xf>
    <xf numFmtId="0" fontId="2" fillId="0" borderId="15" xfId="0" applyFont="1" applyBorder="1" applyAlignment="1">
      <alignment wrapText="1"/>
    </xf>
    <xf numFmtId="4" fontId="2" fillId="0" borderId="14" xfId="0" applyNumberFormat="1" applyFont="1" applyBorder="1"/>
    <xf numFmtId="0" fontId="2" fillId="0" borderId="15" xfId="0" applyFont="1" applyBorder="1"/>
    <xf numFmtId="4" fontId="5" fillId="0" borderId="0" xfId="2" applyNumberFormat="1" applyFont="1"/>
    <xf numFmtId="4" fontId="19" fillId="0" borderId="2" xfId="1" applyNumberFormat="1" applyFont="1" applyBorder="1"/>
    <xf numFmtId="0" fontId="17" fillId="5" borderId="0" xfId="0" applyFont="1" applyFill="1"/>
    <xf numFmtId="0" fontId="1" fillId="0" borderId="17" xfId="0" applyFont="1" applyBorder="1"/>
    <xf numFmtId="4" fontId="1" fillId="0" borderId="17" xfId="0" applyNumberFormat="1" applyFont="1" applyBorder="1"/>
    <xf numFmtId="0" fontId="18" fillId="5" borderId="16" xfId="0" applyFont="1" applyFill="1" applyBorder="1" applyAlignment="1">
      <alignment horizontal="center" wrapText="1"/>
    </xf>
    <xf numFmtId="0" fontId="0" fillId="0" borderId="16" xfId="0" applyBorder="1" applyAlignment="1">
      <alignment horizontal="center" wrapText="1"/>
    </xf>
    <xf numFmtId="0" fontId="13" fillId="0" borderId="0" xfId="0" applyFont="1" applyAlignment="1">
      <alignment horizontal="center" wrapText="1"/>
    </xf>
    <xf numFmtId="0" fontId="2" fillId="0" borderId="0" xfId="0" applyFont="1" applyAlignment="1">
      <alignment horizontal="center" wrapText="1"/>
    </xf>
    <xf numFmtId="0" fontId="18" fillId="5" borderId="0" xfId="0" applyFont="1" applyFill="1"/>
    <xf numFmtId="0" fontId="18" fillId="5" borderId="0" xfId="0" applyFont="1" applyFill="1" applyAlignment="1">
      <alignment horizontal="center"/>
    </xf>
    <xf numFmtId="0" fontId="13" fillId="0" borderId="0" xfId="0" applyFont="1"/>
    <xf numFmtId="0" fontId="13" fillId="0" borderId="0" xfId="0" applyFont="1" applyAlignment="1">
      <alignment horizontal="center"/>
    </xf>
    <xf numFmtId="0" fontId="0" fillId="0" borderId="17" xfId="0" applyBorder="1"/>
    <xf numFmtId="4" fontId="0" fillId="0" borderId="17" xfId="0" applyNumberFormat="1" applyBorder="1"/>
    <xf numFmtId="0" fontId="6" fillId="0" borderId="0" xfId="0" applyFont="1"/>
    <xf numFmtId="0" fontId="1" fillId="0" borderId="2" xfId="0" applyFont="1" applyBorder="1" applyAlignment="1">
      <alignment horizontal="left"/>
    </xf>
    <xf numFmtId="0" fontId="1" fillId="0" borderId="2" xfId="0" applyFont="1" applyBorder="1" applyAlignment="1">
      <alignment horizontal="center"/>
    </xf>
  </cellXfs>
  <cellStyles count="3">
    <cellStyle name="Normal" xfId="0" builtinId="0"/>
    <cellStyle name="Normal 2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B:\ZONAS_SENSIBLES\RED_NATURA\Difusion\Estadisticas\2024\TablasRN.xlsx" TargetMode="External"/><Relationship Id="rId1" Type="http://schemas.openxmlformats.org/officeDocument/2006/relationships/externalLinkPath" Target="/ZONAS_SENSIBLES/RED_NATURA/Difusion/Estadisticas/2024/TablasR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adato_LimitesAdministrativos"/>
      <sheetName val="Metadatos_RN"/>
      <sheetName val="xCADic 2019 hasta 2024"/>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756FF-E4A7-4E84-AF90-C241215DDE13}">
  <sheetPr>
    <tabColor rgb="FF92D050"/>
    <pageSetUpPr fitToPage="1"/>
  </sheetPr>
  <dimension ref="A1:V53"/>
  <sheetViews>
    <sheetView showGridLines="0" tabSelected="1" topLeftCell="A11" zoomScale="90" zoomScaleNormal="90" workbookViewId="0">
      <selection activeCell="A53" sqref="A53"/>
    </sheetView>
  </sheetViews>
  <sheetFormatPr baseColWidth="10" defaultColWidth="11.5546875" defaultRowHeight="13.8" x14ac:dyDescent="0.3"/>
  <cols>
    <col min="1" max="1" width="41.109375" style="1" customWidth="1"/>
    <col min="2" max="2" width="12.6640625" style="1" customWidth="1"/>
    <col min="3" max="3" width="15.109375" style="1" customWidth="1"/>
    <col min="4" max="4" width="13.5546875" style="1" customWidth="1"/>
    <col min="5" max="5" width="14.109375" style="1" customWidth="1"/>
    <col min="6" max="6" width="14.44140625" style="1" bestFit="1" customWidth="1"/>
    <col min="7" max="7" width="11.88671875" style="1" customWidth="1"/>
    <col min="8" max="8" width="15.33203125" style="1" customWidth="1"/>
    <col min="9" max="9" width="15.44140625" style="1" customWidth="1"/>
    <col min="10" max="10" width="12.6640625" style="1" bestFit="1" customWidth="1"/>
    <col min="11" max="11" width="12.109375" style="1" customWidth="1"/>
    <col min="12" max="13" width="18.109375" style="1" bestFit="1" customWidth="1"/>
    <col min="14" max="14" width="17.6640625" style="1" bestFit="1" customWidth="1"/>
    <col min="15" max="15" width="2" style="1" customWidth="1"/>
    <col min="16" max="16" width="11.5546875" style="1"/>
    <col min="17" max="17" width="16.6640625" style="1" customWidth="1"/>
    <col min="18" max="18" width="20.109375" style="1" customWidth="1"/>
    <col min="19" max="19" width="18.109375" style="1" bestFit="1" customWidth="1"/>
    <col min="20" max="20" width="21.109375" style="1" customWidth="1"/>
    <col min="21" max="21" width="17.6640625" style="1" bestFit="1" customWidth="1"/>
    <col min="22" max="22" width="27.33203125" style="1" customWidth="1"/>
    <col min="23" max="23" width="17.6640625" style="1" bestFit="1" customWidth="1"/>
    <col min="24" max="16384" width="11.5546875" style="1"/>
  </cols>
  <sheetData>
    <row r="1" spans="1:22" ht="14.4" thickBot="1" x14ac:dyDescent="0.35"/>
    <row r="2" spans="1:22" s="15" customFormat="1" ht="31.5" customHeight="1" x14ac:dyDescent="0.3">
      <c r="A2" s="53" t="s">
        <v>53</v>
      </c>
      <c r="B2" s="16" t="s">
        <v>39</v>
      </c>
      <c r="C2" s="6" t="s">
        <v>0</v>
      </c>
      <c r="D2" s="6" t="s">
        <v>1</v>
      </c>
      <c r="E2" s="7" t="s">
        <v>2</v>
      </c>
      <c r="F2" s="7" t="s">
        <v>40</v>
      </c>
      <c r="G2" s="16" t="s">
        <v>33</v>
      </c>
      <c r="H2" s="6" t="s">
        <v>0</v>
      </c>
      <c r="I2" s="6" t="s">
        <v>1</v>
      </c>
      <c r="J2" s="7" t="s">
        <v>2</v>
      </c>
      <c r="K2" s="8" t="s">
        <v>40</v>
      </c>
      <c r="L2" s="17" t="s">
        <v>0</v>
      </c>
      <c r="M2" s="18" t="s">
        <v>1</v>
      </c>
      <c r="N2" s="19" t="s">
        <v>2</v>
      </c>
      <c r="O2" s="20"/>
      <c r="P2" s="1"/>
      <c r="Q2" s="1"/>
      <c r="R2" s="1"/>
    </row>
    <row r="3" spans="1:22" s="15" customFormat="1" ht="14.4" x14ac:dyDescent="0.3">
      <c r="A3" s="52" t="s">
        <v>3</v>
      </c>
      <c r="B3" s="54">
        <v>190</v>
      </c>
      <c r="C3" s="48">
        <v>2539190.1436197227</v>
      </c>
      <c r="D3" s="48">
        <v>42482.232272594301</v>
      </c>
      <c r="E3" s="48">
        <f>SUM(C3:D3)</f>
        <v>2581672.3758923169</v>
      </c>
      <c r="F3" s="55">
        <f>C3*100/R3</f>
        <v>28.980070850461043</v>
      </c>
      <c r="G3" s="47">
        <v>63</v>
      </c>
      <c r="H3" s="48">
        <v>1643888.2872706037</v>
      </c>
      <c r="I3" s="48">
        <v>30462.574472423883</v>
      </c>
      <c r="J3" s="48">
        <f>SUM(H3:I3)</f>
        <v>1674350.8617430276</v>
      </c>
      <c r="K3" s="56">
        <f>H3*100/R3</f>
        <v>18.761887192674877</v>
      </c>
      <c r="L3" s="28">
        <v>2612770.2238926101</v>
      </c>
      <c r="M3" s="29">
        <v>42482.232272594301</v>
      </c>
      <c r="N3" s="49">
        <f>SUM(L3:M3)</f>
        <v>2655252.4561652043</v>
      </c>
      <c r="O3" s="4"/>
      <c r="P3" s="57">
        <v>61</v>
      </c>
      <c r="Q3" s="58" t="s">
        <v>3</v>
      </c>
      <c r="R3" s="58">
        <v>8761849.329913998</v>
      </c>
      <c r="S3"/>
      <c r="T3" s="33"/>
      <c r="U3" s="33"/>
      <c r="V3" s="33"/>
    </row>
    <row r="4" spans="1:22" s="15" customFormat="1" ht="14.4" x14ac:dyDescent="0.3">
      <c r="A4" s="52" t="s">
        <v>4</v>
      </c>
      <c r="B4" s="54">
        <v>156</v>
      </c>
      <c r="C4" s="48">
        <v>1046552.1913846593</v>
      </c>
      <c r="D4" s="48"/>
      <c r="E4" s="48">
        <f t="shared" ref="E4:E23" si="0">SUM(C4:D4)</f>
        <v>1046552.1913846593</v>
      </c>
      <c r="F4" s="55">
        <f t="shared" ref="F4:F21" si="1">C4*100/R4</f>
        <v>21.925359156258807</v>
      </c>
      <c r="G4" s="47">
        <v>49</v>
      </c>
      <c r="H4" s="48">
        <v>872242.13189579488</v>
      </c>
      <c r="I4" s="48"/>
      <c r="J4" s="48">
        <f t="shared" ref="J4:J24" si="2">SUM(H4:I4)</f>
        <v>872242.13189579488</v>
      </c>
      <c r="K4" s="56">
        <f t="shared" ref="K4:K21" si="3">H4*100/R4</f>
        <v>18.273548295506917</v>
      </c>
      <c r="L4" s="28">
        <v>1361487.8298968549</v>
      </c>
      <c r="M4" s="29"/>
      <c r="N4" s="49">
        <f t="shared" ref="N4:N22" si="4">SUM(L4:M4)</f>
        <v>1361487.8298968549</v>
      </c>
      <c r="O4" s="4"/>
      <c r="P4" s="57">
        <v>24</v>
      </c>
      <c r="Q4" s="58" t="s">
        <v>4</v>
      </c>
      <c r="R4" s="58">
        <v>4773249.9336774182</v>
      </c>
      <c r="S4"/>
      <c r="T4" s="33"/>
      <c r="U4" s="33"/>
      <c r="V4" s="33"/>
    </row>
    <row r="5" spans="1:22" s="15" customFormat="1" ht="14.4" x14ac:dyDescent="0.3">
      <c r="A5" s="52" t="s">
        <v>5</v>
      </c>
      <c r="B5" s="54">
        <v>154</v>
      </c>
      <c r="C5" s="48">
        <v>283129.96849331551</v>
      </c>
      <c r="D5" s="48">
        <v>7383.8242157887298</v>
      </c>
      <c r="E5" s="48">
        <f t="shared" si="0"/>
        <v>290513.79270910425</v>
      </c>
      <c r="F5" s="55">
        <f t="shared" si="1"/>
        <v>38.034318301136686</v>
      </c>
      <c r="G5" s="47">
        <v>45</v>
      </c>
      <c r="H5" s="48">
        <v>278959.17430241511</v>
      </c>
      <c r="I5" s="48">
        <v>5990.3526175320176</v>
      </c>
      <c r="J5" s="48">
        <f t="shared" si="2"/>
        <v>284949.52691994712</v>
      </c>
      <c r="K5" s="56">
        <f t="shared" si="3"/>
        <v>37.474033868268599</v>
      </c>
      <c r="L5" s="28">
        <v>351223.26961911708</v>
      </c>
      <c r="M5" s="29">
        <v>13316.327273031495</v>
      </c>
      <c r="N5" s="49">
        <f t="shared" si="4"/>
        <v>364539.59689214861</v>
      </c>
      <c r="O5" s="4"/>
      <c r="P5" s="57">
        <v>70</v>
      </c>
      <c r="Q5" s="58" t="s">
        <v>5</v>
      </c>
      <c r="R5" s="58">
        <v>744406.5810556513</v>
      </c>
      <c r="S5"/>
      <c r="T5" s="33"/>
      <c r="U5" s="33"/>
      <c r="V5" s="33"/>
    </row>
    <row r="6" spans="1:22" s="15" customFormat="1" ht="14.4" x14ac:dyDescent="0.3">
      <c r="A6" s="52" t="s">
        <v>6</v>
      </c>
      <c r="B6" s="54">
        <v>21</v>
      </c>
      <c r="C6" s="48">
        <v>135867.60120283329</v>
      </c>
      <c r="D6" s="48">
        <v>1842.0949162079121</v>
      </c>
      <c r="E6" s="48">
        <f t="shared" si="0"/>
        <v>137709.69611904121</v>
      </c>
      <c r="F6" s="55">
        <f t="shared" si="1"/>
        <v>25.564178447286917</v>
      </c>
      <c r="G6" s="47">
        <v>8</v>
      </c>
      <c r="H6" s="48">
        <v>78061.744385707789</v>
      </c>
      <c r="I6" s="48">
        <v>1072.663154416372</v>
      </c>
      <c r="J6" s="48">
        <f t="shared" si="2"/>
        <v>79134.407540124157</v>
      </c>
      <c r="K6" s="56">
        <f t="shared" si="3"/>
        <v>14.687713227552861</v>
      </c>
      <c r="L6" s="28">
        <v>145879.60848538921</v>
      </c>
      <c r="M6" s="29">
        <v>1857.2790919454123</v>
      </c>
      <c r="N6" s="49">
        <f t="shared" si="4"/>
        <v>147736.88757733462</v>
      </c>
      <c r="O6" s="4"/>
      <c r="P6" s="57">
        <v>13</v>
      </c>
      <c r="Q6" s="58" t="s">
        <v>6</v>
      </c>
      <c r="R6" s="58">
        <v>531476.50131996593</v>
      </c>
      <c r="S6"/>
      <c r="T6" s="33"/>
      <c r="U6" s="33"/>
      <c r="V6" s="33"/>
    </row>
    <row r="7" spans="1:22" s="15" customFormat="1" ht="14.4" x14ac:dyDescent="0.3">
      <c r="A7" s="52" t="s">
        <v>7</v>
      </c>
      <c r="B7" s="54">
        <v>120</v>
      </c>
      <c r="C7" s="48">
        <v>1895413.5617875156</v>
      </c>
      <c r="D7" s="48"/>
      <c r="E7" s="48">
        <f t="shared" si="0"/>
        <v>1895413.5617875156</v>
      </c>
      <c r="F7" s="55">
        <f t="shared" si="1"/>
        <v>20.116507848303151</v>
      </c>
      <c r="G7" s="47">
        <v>70</v>
      </c>
      <c r="H7" s="48">
        <v>2000974.0951765522</v>
      </c>
      <c r="I7" s="48"/>
      <c r="J7" s="48">
        <f t="shared" si="2"/>
        <v>2000974.0951765522</v>
      </c>
      <c r="K7" s="56">
        <f t="shared" si="3"/>
        <v>21.236848728627439</v>
      </c>
      <c r="L7" s="28">
        <v>2464089.4373955592</v>
      </c>
      <c r="M7" s="29"/>
      <c r="N7" s="49">
        <f t="shared" si="4"/>
        <v>2464089.4373955592</v>
      </c>
      <c r="O7" s="4"/>
      <c r="P7" s="57">
        <v>41</v>
      </c>
      <c r="Q7" s="58" t="s">
        <v>7</v>
      </c>
      <c r="R7" s="58">
        <v>9422179.9135350212</v>
      </c>
      <c r="S7"/>
      <c r="T7" s="33"/>
      <c r="U7" s="33"/>
      <c r="V7" s="33"/>
    </row>
    <row r="8" spans="1:22" s="15" customFormat="1" ht="14.4" x14ac:dyDescent="0.3">
      <c r="A8" s="52" t="s">
        <v>8</v>
      </c>
      <c r="B8" s="54">
        <v>73</v>
      </c>
      <c r="C8" s="48">
        <v>1636756.310159893</v>
      </c>
      <c r="D8" s="48"/>
      <c r="E8" s="48">
        <f t="shared" si="0"/>
        <v>1636756.310159893</v>
      </c>
      <c r="F8" s="55">
        <f t="shared" si="1"/>
        <v>20.611413269614935</v>
      </c>
      <c r="G8" s="47">
        <v>39</v>
      </c>
      <c r="H8" s="48">
        <v>1633258.7353275954</v>
      </c>
      <c r="I8" s="48"/>
      <c r="J8" s="48">
        <f t="shared" si="2"/>
        <v>1633258.7353275954</v>
      </c>
      <c r="K8" s="56">
        <f t="shared" si="3"/>
        <v>20.567368863088198</v>
      </c>
      <c r="L8" s="28">
        <v>1836118.8589981014</v>
      </c>
      <c r="M8" s="29"/>
      <c r="N8" s="49">
        <f t="shared" si="4"/>
        <v>1836118.8589981014</v>
      </c>
      <c r="O8" s="4"/>
      <c r="P8" s="57">
        <v>42</v>
      </c>
      <c r="Q8" s="58" t="s">
        <v>8</v>
      </c>
      <c r="R8" s="58">
        <v>7941019.3214299222</v>
      </c>
      <c r="S8"/>
      <c r="T8" s="33"/>
      <c r="U8" s="33"/>
      <c r="V8" s="33"/>
    </row>
    <row r="9" spans="1:22" s="15" customFormat="1" ht="14.4" x14ac:dyDescent="0.3">
      <c r="A9" s="52" t="s">
        <v>9</v>
      </c>
      <c r="B9" s="54">
        <v>115</v>
      </c>
      <c r="C9" s="48">
        <v>963802.51295020827</v>
      </c>
      <c r="D9" s="48">
        <v>85923.686863443887</v>
      </c>
      <c r="E9" s="48">
        <f t="shared" si="0"/>
        <v>1049726.1998136521</v>
      </c>
      <c r="F9" s="55">
        <f t="shared" si="1"/>
        <v>29.925749563229374</v>
      </c>
      <c r="G9" s="47">
        <v>73</v>
      </c>
      <c r="H9" s="48">
        <v>840130.64132612571</v>
      </c>
      <c r="I9" s="48">
        <v>76996.551701174496</v>
      </c>
      <c r="J9" s="48">
        <f t="shared" si="2"/>
        <v>917127.19302730018</v>
      </c>
      <c r="K9" s="56">
        <f t="shared" si="3"/>
        <v>26.085778813506554</v>
      </c>
      <c r="L9" s="28">
        <v>988071.12637036014</v>
      </c>
      <c r="M9" s="29">
        <v>85923.686863443887</v>
      </c>
      <c r="N9" s="49">
        <f t="shared" si="4"/>
        <v>1073994.813233804</v>
      </c>
      <c r="O9" s="4"/>
      <c r="P9" s="57">
        <v>51</v>
      </c>
      <c r="Q9" s="58" t="s">
        <v>9</v>
      </c>
      <c r="R9" s="58">
        <v>3220646.1893755207</v>
      </c>
      <c r="S9"/>
      <c r="T9" s="33"/>
      <c r="U9" s="33"/>
      <c r="V9" s="33"/>
    </row>
    <row r="10" spans="1:22" s="15" customFormat="1" ht="14.4" x14ac:dyDescent="0.3">
      <c r="A10" s="52" t="s">
        <v>10</v>
      </c>
      <c r="B10" s="54">
        <v>2</v>
      </c>
      <c r="C10" s="48">
        <v>628.02097978007998</v>
      </c>
      <c r="D10" s="48">
        <v>838.70959911883699</v>
      </c>
      <c r="E10" s="48">
        <f t="shared" si="0"/>
        <v>1466.730578898917</v>
      </c>
      <c r="F10" s="55">
        <f t="shared" si="1"/>
        <v>31.60383472201746</v>
      </c>
      <c r="G10" s="47">
        <v>2</v>
      </c>
      <c r="H10" s="48">
        <v>624.32546629568151</v>
      </c>
      <c r="I10" s="48">
        <v>4.8471759518369995</v>
      </c>
      <c r="J10" s="48">
        <f t="shared" si="2"/>
        <v>629.17264224751852</v>
      </c>
      <c r="K10" s="56">
        <f t="shared" si="3"/>
        <v>31.417865779682423</v>
      </c>
      <c r="L10" s="28">
        <v>628.02115093096154</v>
      </c>
      <c r="M10" s="29">
        <v>838.70959911883699</v>
      </c>
      <c r="N10" s="49">
        <f t="shared" si="4"/>
        <v>1466.7307500497986</v>
      </c>
      <c r="O10" s="4"/>
      <c r="P10" s="57">
        <v>63</v>
      </c>
      <c r="Q10" s="58" t="s">
        <v>10</v>
      </c>
      <c r="R10" s="58">
        <v>1987.1670172435001</v>
      </c>
      <c r="S10"/>
      <c r="T10" s="33"/>
      <c r="U10" s="33"/>
      <c r="V10" s="33"/>
    </row>
    <row r="11" spans="1:22" s="15" customFormat="1" ht="14.4" x14ac:dyDescent="0.3">
      <c r="A11" s="52" t="s">
        <v>11</v>
      </c>
      <c r="B11" s="54">
        <v>2</v>
      </c>
      <c r="C11" s="48">
        <v>48.391671882499999</v>
      </c>
      <c r="D11" s="48">
        <v>43.188080842970002</v>
      </c>
      <c r="E11" s="48">
        <f t="shared" si="0"/>
        <v>91.579752725470001</v>
      </c>
      <c r="F11" s="55">
        <f t="shared" si="1"/>
        <v>3.5554472688936332</v>
      </c>
      <c r="G11" s="47">
        <v>0</v>
      </c>
      <c r="H11" s="48">
        <v>0</v>
      </c>
      <c r="I11" s="48">
        <v>0</v>
      </c>
      <c r="J11" s="48">
        <f t="shared" si="2"/>
        <v>0</v>
      </c>
      <c r="K11" s="56">
        <f t="shared" si="3"/>
        <v>0</v>
      </c>
      <c r="L11" s="28">
        <v>48.391671882499999</v>
      </c>
      <c r="M11" s="29">
        <v>43.188080842970002</v>
      </c>
      <c r="N11" s="49">
        <f t="shared" si="4"/>
        <v>91.579752725470001</v>
      </c>
      <c r="O11" s="4"/>
      <c r="P11" s="57">
        <v>64</v>
      </c>
      <c r="Q11" s="58" t="s">
        <v>11</v>
      </c>
      <c r="R11" s="58">
        <v>1361.0572235418999</v>
      </c>
      <c r="S11"/>
      <c r="T11" s="33"/>
      <c r="U11" s="33"/>
      <c r="V11" s="33"/>
    </row>
    <row r="12" spans="1:22" s="15" customFormat="1" ht="14.4" x14ac:dyDescent="0.3">
      <c r="A12" s="52" t="s">
        <v>12</v>
      </c>
      <c r="B12" s="54">
        <v>42</v>
      </c>
      <c r="C12" s="48">
        <v>280885.62532071857</v>
      </c>
      <c r="D12" s="48"/>
      <c r="E12" s="48">
        <f t="shared" si="0"/>
        <v>280885.62532071857</v>
      </c>
      <c r="F12" s="55">
        <f t="shared" si="1"/>
        <v>27.044313998203688</v>
      </c>
      <c r="G12" s="47">
        <v>17</v>
      </c>
      <c r="H12" s="48">
        <v>86259.09052916347</v>
      </c>
      <c r="I12" s="48"/>
      <c r="J12" s="48">
        <f t="shared" si="2"/>
        <v>86259.09052916347</v>
      </c>
      <c r="K12" s="56">
        <f t="shared" si="3"/>
        <v>8.3052236183554626</v>
      </c>
      <c r="L12" s="28">
        <v>280980.67240672075</v>
      </c>
      <c r="M12" s="29"/>
      <c r="N12" s="49">
        <f t="shared" si="4"/>
        <v>280980.67240672075</v>
      </c>
      <c r="O12" s="4"/>
      <c r="P12" s="57">
        <v>22</v>
      </c>
      <c r="Q12" s="58" t="s">
        <v>12</v>
      </c>
      <c r="R12" s="58">
        <v>1038612.4985066187</v>
      </c>
      <c r="S12"/>
      <c r="T12" s="33"/>
      <c r="U12" s="33"/>
      <c r="V12" s="33"/>
    </row>
    <row r="13" spans="1:22" s="15" customFormat="1" ht="14.4" x14ac:dyDescent="0.3">
      <c r="A13" s="52" t="s">
        <v>13</v>
      </c>
      <c r="B13" s="54">
        <v>7</v>
      </c>
      <c r="C13" s="48">
        <v>319444.78271967056</v>
      </c>
      <c r="D13" s="48"/>
      <c r="E13" s="48">
        <f t="shared" si="0"/>
        <v>319444.78271967056</v>
      </c>
      <c r="F13" s="55">
        <f t="shared" si="1"/>
        <v>39.804470164484705</v>
      </c>
      <c r="G13" s="47">
        <v>7</v>
      </c>
      <c r="H13" s="48">
        <v>185309.65652511839</v>
      </c>
      <c r="I13" s="48"/>
      <c r="J13" s="48">
        <f t="shared" si="2"/>
        <v>185309.65652511839</v>
      </c>
      <c r="K13" s="56">
        <f t="shared" si="3"/>
        <v>23.090540504516369</v>
      </c>
      <c r="L13" s="28">
        <v>319446.74929121003</v>
      </c>
      <c r="M13" s="29"/>
      <c r="N13" s="49">
        <f t="shared" si="4"/>
        <v>319446.74929121003</v>
      </c>
      <c r="O13" s="4"/>
      <c r="P13" s="57">
        <v>30</v>
      </c>
      <c r="Q13" s="58" t="s">
        <v>13</v>
      </c>
      <c r="R13" s="58">
        <v>802534.94494367926</v>
      </c>
      <c r="S13"/>
      <c r="T13" s="33"/>
      <c r="U13" s="33"/>
      <c r="V13" s="33"/>
    </row>
    <row r="14" spans="1:22" s="15" customFormat="1" ht="14.4" x14ac:dyDescent="0.3">
      <c r="A14" s="52" t="s">
        <v>14</v>
      </c>
      <c r="B14" s="54">
        <v>93</v>
      </c>
      <c r="C14" s="48">
        <v>623275.29454037803</v>
      </c>
      <c r="D14" s="48">
        <v>15753.429901112171</v>
      </c>
      <c r="E14" s="48">
        <f t="shared" si="0"/>
        <v>639028.72444149025</v>
      </c>
      <c r="F14" s="55">
        <f t="shared" si="1"/>
        <v>26.778065784234816</v>
      </c>
      <c r="G14" s="47">
        <v>40</v>
      </c>
      <c r="H14" s="48">
        <v>732726.19822676375</v>
      </c>
      <c r="I14" s="48">
        <v>17840.549386960847</v>
      </c>
      <c r="J14" s="48">
        <f t="shared" si="2"/>
        <v>750566.74761372455</v>
      </c>
      <c r="K14" s="56">
        <f t="shared" si="3"/>
        <v>31.480455762999028</v>
      </c>
      <c r="L14" s="28">
        <v>879036.52248976775</v>
      </c>
      <c r="M14" s="29">
        <v>17872.106321643532</v>
      </c>
      <c r="N14" s="49">
        <f t="shared" si="4"/>
        <v>896908.62881141133</v>
      </c>
      <c r="O14" s="4"/>
      <c r="P14" s="57">
        <v>52</v>
      </c>
      <c r="Q14" s="58" t="s">
        <v>14</v>
      </c>
      <c r="R14" s="58">
        <v>2327559.0536017055</v>
      </c>
      <c r="S14"/>
      <c r="T14" s="33"/>
      <c r="U14" s="33"/>
      <c r="V14" s="33"/>
    </row>
    <row r="15" spans="1:22" s="15" customFormat="1" ht="14.4" x14ac:dyDescent="0.3">
      <c r="A15" s="52" t="s">
        <v>15</v>
      </c>
      <c r="B15" s="54">
        <v>89</v>
      </c>
      <c r="C15" s="48">
        <v>933761.94587758463</v>
      </c>
      <c r="D15" s="48"/>
      <c r="E15" s="48">
        <f t="shared" si="0"/>
        <v>933761.94587758463</v>
      </c>
      <c r="F15" s="55">
        <f t="shared" si="1"/>
        <v>22.402780583278052</v>
      </c>
      <c r="G15" s="47">
        <v>71</v>
      </c>
      <c r="H15" s="48">
        <v>1102384.5581325742</v>
      </c>
      <c r="I15" s="48"/>
      <c r="J15" s="48">
        <f t="shared" si="2"/>
        <v>1102384.5581325742</v>
      </c>
      <c r="K15" s="56">
        <f t="shared" si="3"/>
        <v>26.448367791458139</v>
      </c>
      <c r="L15" s="28">
        <v>1263913.007351557</v>
      </c>
      <c r="M15" s="29"/>
      <c r="N15" s="49">
        <f t="shared" si="4"/>
        <v>1263913.007351557</v>
      </c>
      <c r="O15" s="4"/>
      <c r="P15" s="57">
        <v>43</v>
      </c>
      <c r="Q15" s="58" t="s">
        <v>15</v>
      </c>
      <c r="R15" s="58">
        <v>4168062.7206364106</v>
      </c>
      <c r="S15"/>
      <c r="T15" s="33"/>
      <c r="U15" s="33"/>
      <c r="V15" s="33"/>
    </row>
    <row r="16" spans="1:22" s="15" customFormat="1" ht="14.4" x14ac:dyDescent="0.3">
      <c r="A16" s="52" t="s">
        <v>16</v>
      </c>
      <c r="B16" s="54">
        <v>59</v>
      </c>
      <c r="C16" s="48">
        <v>348404.13758636377</v>
      </c>
      <c r="D16" s="48">
        <v>27445.765896628625</v>
      </c>
      <c r="E16" s="48">
        <f t="shared" si="0"/>
        <v>375849.90348299238</v>
      </c>
      <c r="F16" s="55">
        <f t="shared" si="1"/>
        <v>11.736462069699366</v>
      </c>
      <c r="G16" s="47">
        <v>16</v>
      </c>
      <c r="H16" s="48">
        <v>88384.887456072873</v>
      </c>
      <c r="I16" s="48">
        <v>13078.542106736109</v>
      </c>
      <c r="J16" s="48">
        <f t="shared" si="2"/>
        <v>101463.42956280897</v>
      </c>
      <c r="K16" s="56">
        <f t="shared" si="3"/>
        <v>2.977363834853167</v>
      </c>
      <c r="L16" s="28">
        <v>355418.29317956581</v>
      </c>
      <c r="M16" s="29">
        <v>35667.311007578683</v>
      </c>
      <c r="N16" s="49">
        <f t="shared" si="4"/>
        <v>391085.60418714449</v>
      </c>
      <c r="O16" s="4"/>
      <c r="P16" s="57">
        <v>11</v>
      </c>
      <c r="Q16" s="58" t="s">
        <v>16</v>
      </c>
      <c r="R16" s="3">
        <v>2968561.8674290003</v>
      </c>
      <c r="S16"/>
      <c r="T16" s="33"/>
      <c r="U16" s="33"/>
      <c r="V16" s="33"/>
    </row>
    <row r="17" spans="1:22" s="15" customFormat="1" ht="14.4" x14ac:dyDescent="0.3">
      <c r="A17" s="52" t="s">
        <v>17</v>
      </c>
      <c r="B17" s="54">
        <v>138</v>
      </c>
      <c r="C17" s="48">
        <v>96402.032325091408</v>
      </c>
      <c r="D17" s="48">
        <v>106405.463135201</v>
      </c>
      <c r="E17" s="48">
        <f t="shared" si="0"/>
        <v>202807.49546029241</v>
      </c>
      <c r="F17" s="55">
        <f t="shared" si="1"/>
        <v>19.216988682303331</v>
      </c>
      <c r="G17" s="47">
        <v>65</v>
      </c>
      <c r="H17" s="48">
        <v>100107.36617537997</v>
      </c>
      <c r="I17" s="48">
        <v>51198.134594821691</v>
      </c>
      <c r="J17" s="48">
        <f t="shared" si="2"/>
        <v>151305.50077020167</v>
      </c>
      <c r="K17" s="56">
        <f t="shared" si="3"/>
        <v>19.955617909797507</v>
      </c>
      <c r="L17" s="28">
        <v>124942.71544378949</v>
      </c>
      <c r="M17" s="29">
        <v>106405.46313520096</v>
      </c>
      <c r="N17" s="49">
        <f t="shared" si="4"/>
        <v>231348.17857899045</v>
      </c>
      <c r="O17" s="4"/>
      <c r="P17" s="57">
        <v>53</v>
      </c>
      <c r="Q17" s="58" t="s">
        <v>17</v>
      </c>
      <c r="R17" s="58">
        <v>501650.04475371708</v>
      </c>
      <c r="S17"/>
      <c r="T17" s="33"/>
      <c r="U17" s="33"/>
      <c r="V17" s="33"/>
    </row>
    <row r="18" spans="1:22" s="15" customFormat="1" ht="14.4" x14ac:dyDescent="0.3">
      <c r="A18" s="52" t="s">
        <v>18</v>
      </c>
      <c r="B18" s="54">
        <v>6</v>
      </c>
      <c r="C18" s="48">
        <v>179915.77178926411</v>
      </c>
      <c r="D18" s="48"/>
      <c r="E18" s="48">
        <f t="shared" si="0"/>
        <v>179915.77178926411</v>
      </c>
      <c r="F18" s="55">
        <f t="shared" si="1"/>
        <v>35.685837393358689</v>
      </c>
      <c r="G18" s="47">
        <v>6</v>
      </c>
      <c r="H18" s="48">
        <v>179915.77178926411</v>
      </c>
      <c r="I18" s="48"/>
      <c r="J18" s="48">
        <f t="shared" si="2"/>
        <v>179915.77178926411</v>
      </c>
      <c r="K18" s="56">
        <f t="shared" si="3"/>
        <v>35.685837393358689</v>
      </c>
      <c r="L18" s="28">
        <v>179915.77178926411</v>
      </c>
      <c r="M18" s="29"/>
      <c r="N18" s="49">
        <f t="shared" si="4"/>
        <v>179915.77178926411</v>
      </c>
      <c r="O18" s="4"/>
      <c r="P18" s="57">
        <v>23</v>
      </c>
      <c r="Q18" s="58" t="s">
        <v>18</v>
      </c>
      <c r="R18" s="58">
        <v>504165.75574809778</v>
      </c>
      <c r="S18"/>
      <c r="T18" s="33"/>
      <c r="U18" s="33"/>
      <c r="V18" s="33"/>
    </row>
    <row r="19" spans="1:22" s="15" customFormat="1" ht="14.4" x14ac:dyDescent="0.3">
      <c r="A19" s="52" t="s">
        <v>19</v>
      </c>
      <c r="B19" s="54">
        <v>51</v>
      </c>
      <c r="C19" s="48">
        <v>149102.78483515588</v>
      </c>
      <c r="D19" s="48">
        <v>414.62214008212499</v>
      </c>
      <c r="E19" s="48">
        <f t="shared" si="0"/>
        <v>149517.406975238</v>
      </c>
      <c r="F19" s="55">
        <f t="shared" si="1"/>
        <v>20.64121117822663</v>
      </c>
      <c r="G19" s="47">
        <v>7</v>
      </c>
      <c r="H19" s="48">
        <v>40655.729947089436</v>
      </c>
      <c r="I19" s="48">
        <v>1426.0097542423534</v>
      </c>
      <c r="J19" s="48">
        <f t="shared" si="2"/>
        <v>42081.73970133179</v>
      </c>
      <c r="K19" s="56">
        <f t="shared" si="3"/>
        <v>5.6282215544840755</v>
      </c>
      <c r="L19" s="28">
        <v>153470.49892932983</v>
      </c>
      <c r="M19" s="29">
        <v>1443.2611825921249</v>
      </c>
      <c r="N19" s="49">
        <f t="shared" si="4"/>
        <v>154913.76011192196</v>
      </c>
      <c r="O19" s="4"/>
      <c r="P19" s="57">
        <v>21</v>
      </c>
      <c r="Q19" s="58" t="s">
        <v>19</v>
      </c>
      <c r="R19" s="58">
        <v>722354.8247616248</v>
      </c>
      <c r="S19"/>
      <c r="T19" s="33"/>
      <c r="U19" s="33"/>
      <c r="V19" s="33"/>
    </row>
    <row r="20" spans="1:22" s="15" customFormat="1" ht="14.4" x14ac:dyDescent="0.3">
      <c r="A20" s="52" t="s">
        <v>20</v>
      </c>
      <c r="B20" s="54">
        <v>49</v>
      </c>
      <c r="C20" s="48">
        <v>285746.47809088178</v>
      </c>
      <c r="D20" s="48">
        <v>19777.908558425814</v>
      </c>
      <c r="E20" s="48">
        <f t="shared" si="0"/>
        <v>305524.38664930756</v>
      </c>
      <c r="F20" s="55">
        <f t="shared" si="1"/>
        <v>26.918668493697428</v>
      </c>
      <c r="G20" s="47">
        <v>13</v>
      </c>
      <c r="H20" s="48">
        <v>223457.84967645205</v>
      </c>
      <c r="I20" s="48">
        <v>16555.226010862003</v>
      </c>
      <c r="J20" s="48">
        <f t="shared" si="2"/>
        <v>240013.07568731406</v>
      </c>
      <c r="K20" s="56">
        <f t="shared" si="3"/>
        <v>21.050785360307234</v>
      </c>
      <c r="L20" s="28">
        <v>286069.21842248802</v>
      </c>
      <c r="M20" s="29">
        <v>19777.908558425814</v>
      </c>
      <c r="N20" s="49">
        <f t="shared" si="4"/>
        <v>305847.1269809138</v>
      </c>
      <c r="O20" s="4"/>
      <c r="P20" s="57">
        <v>12</v>
      </c>
      <c r="Q20" s="58" t="s">
        <v>20</v>
      </c>
      <c r="R20" s="58">
        <v>1061517.8761824148</v>
      </c>
      <c r="S20"/>
      <c r="T20" s="33"/>
      <c r="U20" s="33"/>
      <c r="V20" s="33"/>
    </row>
    <row r="21" spans="1:22" s="15" customFormat="1" ht="14.4" x14ac:dyDescent="0.3">
      <c r="A21" s="52" t="s">
        <v>21</v>
      </c>
      <c r="B21" s="54">
        <v>49</v>
      </c>
      <c r="C21" s="48">
        <v>167658.06360406327</v>
      </c>
      <c r="D21" s="48">
        <v>27228.062863118219</v>
      </c>
      <c r="E21" s="48">
        <f t="shared" si="0"/>
        <v>194886.12646718149</v>
      </c>
      <c r="F21" s="55">
        <f t="shared" si="1"/>
        <v>14.821491655776592</v>
      </c>
      <c r="G21" s="47">
        <v>24</v>
      </c>
      <c r="H21" s="48">
        <v>192865.90194288563</v>
      </c>
      <c r="I21" s="48">
        <v>13770.067753473761</v>
      </c>
      <c r="J21" s="48">
        <f t="shared" si="2"/>
        <v>206635.96969635939</v>
      </c>
      <c r="K21" s="56">
        <f t="shared" si="3"/>
        <v>17.049942572884561</v>
      </c>
      <c r="L21" s="28">
        <v>266734.01088035281</v>
      </c>
      <c r="M21" s="29">
        <v>27284.32629098936</v>
      </c>
      <c r="N21" s="49">
        <f t="shared" si="4"/>
        <v>294018.33717134217</v>
      </c>
      <c r="O21" s="4"/>
      <c r="P21" s="57">
        <v>62</v>
      </c>
      <c r="Q21" s="58" t="s">
        <v>21</v>
      </c>
      <c r="R21" s="58">
        <v>1131182.1205169959</v>
      </c>
      <c r="S21"/>
      <c r="T21" s="33"/>
      <c r="U21" s="33"/>
      <c r="V21" s="33"/>
    </row>
    <row r="22" spans="1:22" s="15" customFormat="1" ht="15" thickBot="1" x14ac:dyDescent="0.35">
      <c r="A22" s="52" t="s">
        <v>51</v>
      </c>
      <c r="B22" s="54">
        <v>59</v>
      </c>
      <c r="C22" s="48">
        <v>512.1539972065915</v>
      </c>
      <c r="D22" s="48">
        <v>14124478.128155706</v>
      </c>
      <c r="E22" s="48">
        <f t="shared" si="0"/>
        <v>14124990.282152914</v>
      </c>
      <c r="F22" s="59"/>
      <c r="G22" s="47">
        <v>43</v>
      </c>
      <c r="H22" s="48">
        <v>299.80796322440273</v>
      </c>
      <c r="I22" s="48">
        <v>5918649.6125456905</v>
      </c>
      <c r="J22" s="48">
        <f t="shared" si="2"/>
        <v>5918949.4205089146</v>
      </c>
      <c r="K22" s="60"/>
      <c r="L22" s="30">
        <v>771.78859316496175</v>
      </c>
      <c r="M22" s="31">
        <v>17779675.367493521</v>
      </c>
      <c r="N22" s="50">
        <f t="shared" si="4"/>
        <v>17780447.156086687</v>
      </c>
      <c r="O22" s="4"/>
      <c r="P22" s="57">
        <v>90</v>
      </c>
      <c r="Q22" s="58" t="s">
        <v>42</v>
      </c>
      <c r="R22" s="32">
        <v>107708213.56259646</v>
      </c>
      <c r="S22"/>
      <c r="T22" s="33"/>
      <c r="U22" s="33"/>
      <c r="V22" s="33"/>
    </row>
    <row r="23" spans="1:22" s="15" customFormat="1" x14ac:dyDescent="0.3">
      <c r="A23" s="52" t="s">
        <v>34</v>
      </c>
      <c r="B23" s="1">
        <v>0</v>
      </c>
      <c r="C23" s="48">
        <v>0</v>
      </c>
      <c r="D23" s="48">
        <v>0</v>
      </c>
      <c r="E23" s="48">
        <f t="shared" si="0"/>
        <v>0</v>
      </c>
      <c r="F23" s="61"/>
      <c r="G23" s="52">
        <v>0</v>
      </c>
      <c r="H23" s="48">
        <v>0</v>
      </c>
      <c r="I23" s="48">
        <v>0</v>
      </c>
      <c r="J23" s="48">
        <f t="shared" si="2"/>
        <v>0</v>
      </c>
      <c r="K23" s="62"/>
      <c r="L23" s="4" t="s">
        <v>54</v>
      </c>
      <c r="M23" s="4"/>
      <c r="N23" s="4"/>
      <c r="O23" s="4"/>
      <c r="P23" s="63">
        <v>54</v>
      </c>
      <c r="Q23" s="58" t="s">
        <v>43</v>
      </c>
      <c r="R23" s="58">
        <v>77.783550577699998</v>
      </c>
      <c r="V23" s="21"/>
    </row>
    <row r="24" spans="1:22" s="15" customFormat="1" x14ac:dyDescent="0.3">
      <c r="A24" s="52" t="s">
        <v>35</v>
      </c>
      <c r="B24" s="64">
        <f>SUM(B3:B23)</f>
        <v>1475</v>
      </c>
      <c r="C24" s="51">
        <f>SUM(C3:C23)</f>
        <v>11886497.772936188</v>
      </c>
      <c r="D24" s="51">
        <f>SUM(D3:D23)</f>
        <v>14460017.116598271</v>
      </c>
      <c r="E24" s="51">
        <f>SUM(E3:E23)</f>
        <v>26346514.889534459</v>
      </c>
      <c r="F24" s="65"/>
      <c r="G24" s="66">
        <f>SUM(G3:G23)</f>
        <v>658</v>
      </c>
      <c r="H24" s="51">
        <f>SUM(H3:H23)</f>
        <v>10280505.953515079</v>
      </c>
      <c r="I24" s="51">
        <f>SUM(I3:I23)</f>
        <v>6147045.1312742857</v>
      </c>
      <c r="J24" s="48">
        <f t="shared" si="2"/>
        <v>16427551.084789366</v>
      </c>
      <c r="K24" s="67"/>
      <c r="L24" s="21" t="s">
        <v>44</v>
      </c>
      <c r="N24" s="21"/>
      <c r="O24" s="4"/>
      <c r="P24" s="68"/>
      <c r="Q24" s="69" t="s">
        <v>37</v>
      </c>
      <c r="R24" s="32">
        <v>107708213.56259646</v>
      </c>
      <c r="V24" s="21"/>
    </row>
    <row r="25" spans="1:22" s="15" customFormat="1" ht="14.4" customHeight="1" x14ac:dyDescent="0.3">
      <c r="A25" s="70"/>
      <c r="B25" s="71"/>
      <c r="C25" s="51">
        <f>C24*100/R25</f>
        <v>23.479754318376997</v>
      </c>
      <c r="D25" s="51">
        <f>D24*100/R24</f>
        <v>13.425175887997238</v>
      </c>
      <c r="E25" s="72"/>
      <c r="F25" s="1"/>
      <c r="G25" s="73"/>
      <c r="H25" s="51">
        <f>H24*100/R25</f>
        <v>20.307390677070714</v>
      </c>
      <c r="I25" s="51">
        <f>I24*100/R24</f>
        <v>5.7071275513281314</v>
      </c>
      <c r="J25" s="4"/>
      <c r="K25" s="1"/>
      <c r="O25" s="4"/>
      <c r="P25" s="74"/>
      <c r="Q25" s="69" t="s">
        <v>38</v>
      </c>
      <c r="R25" s="75">
        <f>SUM(R3:R21,R23)</f>
        <v>50624455.485179126</v>
      </c>
    </row>
    <row r="26" spans="1:22" x14ac:dyDescent="0.3">
      <c r="F26" s="4"/>
      <c r="P26" s="14"/>
      <c r="Q26" s="14"/>
      <c r="R26" s="15"/>
    </row>
    <row r="28" spans="1:22" x14ac:dyDescent="0.3">
      <c r="A28" s="1" t="s">
        <v>22</v>
      </c>
      <c r="E28" s="5"/>
    </row>
    <row r="29" spans="1:22" x14ac:dyDescent="0.3">
      <c r="A29" s="1" t="s">
        <v>23</v>
      </c>
    </row>
    <row r="30" spans="1:22" x14ac:dyDescent="0.3">
      <c r="A30" s="1" t="s">
        <v>24</v>
      </c>
    </row>
    <row r="31" spans="1:22" x14ac:dyDescent="0.3">
      <c r="A31" s="1" t="s">
        <v>25</v>
      </c>
    </row>
    <row r="32" spans="1:22" x14ac:dyDescent="0.3">
      <c r="A32" s="1" t="s">
        <v>26</v>
      </c>
    </row>
    <row r="33" spans="1:19" x14ac:dyDescent="0.3">
      <c r="A33" s="1" t="s">
        <v>55</v>
      </c>
      <c r="P33" s="1" t="s">
        <v>56</v>
      </c>
    </row>
    <row r="34" spans="1:19" ht="14.4" x14ac:dyDescent="0.3">
      <c r="P34" s="76"/>
      <c r="Q34" s="76">
        <v>0</v>
      </c>
      <c r="R34" s="76">
        <v>1</v>
      </c>
      <c r="S34" s="76" t="s">
        <v>35</v>
      </c>
    </row>
    <row r="35" spans="1:19" ht="15" thickBot="1" x14ac:dyDescent="0.35">
      <c r="A35" s="22" t="s">
        <v>36</v>
      </c>
      <c r="B35" s="23"/>
      <c r="C35" s="23"/>
      <c r="D35" s="23"/>
      <c r="E35" s="23"/>
      <c r="F35" s="23"/>
      <c r="G35" s="23"/>
      <c r="H35" s="24"/>
      <c r="I35" s="24"/>
      <c r="J35" s="24"/>
      <c r="K35" s="24"/>
      <c r="P35" s="77" t="s">
        <v>57</v>
      </c>
      <c r="Q35" s="78">
        <v>11886497.772936167</v>
      </c>
      <c r="R35" s="78">
        <v>14460017.116598269</v>
      </c>
      <c r="S35" s="78">
        <v>26346514.889534436</v>
      </c>
    </row>
    <row r="36" spans="1:19" x14ac:dyDescent="0.3">
      <c r="A36" s="44" t="s">
        <v>41</v>
      </c>
      <c r="B36" s="45"/>
      <c r="C36" s="45"/>
      <c r="D36" s="45"/>
      <c r="E36" s="45"/>
      <c r="F36" s="45"/>
      <c r="G36" s="45"/>
      <c r="H36" s="46"/>
      <c r="I36" s="46"/>
      <c r="J36" s="46"/>
      <c r="K36" s="46"/>
    </row>
    <row r="37" spans="1:19" ht="14.4" x14ac:dyDescent="0.3">
      <c r="A37" s="45"/>
      <c r="B37" s="45"/>
      <c r="C37" s="45"/>
      <c r="D37" s="45"/>
      <c r="E37" s="45"/>
      <c r="F37" s="45"/>
      <c r="G37" s="45"/>
      <c r="H37" s="46"/>
      <c r="I37" s="46"/>
      <c r="J37" s="46"/>
      <c r="K37" s="46"/>
      <c r="P37" s="76"/>
      <c r="Q37" s="76">
        <v>0</v>
      </c>
      <c r="R37" s="76">
        <v>1</v>
      </c>
      <c r="S37" s="76" t="s">
        <v>35</v>
      </c>
    </row>
    <row r="38" spans="1:19" ht="15" thickBot="1" x14ac:dyDescent="0.35">
      <c r="A38" s="45"/>
      <c r="B38" s="45"/>
      <c r="C38" s="45"/>
      <c r="D38" s="45"/>
      <c r="E38" s="45"/>
      <c r="F38" s="45"/>
      <c r="G38" s="45"/>
      <c r="H38" s="46"/>
      <c r="I38" s="46"/>
      <c r="J38" s="46"/>
      <c r="K38" s="46"/>
      <c r="P38" s="77" t="s">
        <v>58</v>
      </c>
      <c r="Q38" s="78">
        <v>10280505.953515071</v>
      </c>
      <c r="R38" s="78">
        <v>6147045.1312742839</v>
      </c>
      <c r="S38" s="78">
        <v>16427551.084789354</v>
      </c>
    </row>
    <row r="39" spans="1:19" ht="14.4" x14ac:dyDescent="0.3">
      <c r="A39" s="34"/>
      <c r="B39" s="35"/>
      <c r="C39" s="35"/>
      <c r="D39" s="35"/>
      <c r="E39" s="35"/>
      <c r="F39" s="35"/>
      <c r="G39" s="35"/>
      <c r="H39" s="35"/>
      <c r="I39" s="35"/>
      <c r="J39" s="35"/>
      <c r="K39" s="35"/>
    </row>
    <row r="40" spans="1:19" ht="15.6" x14ac:dyDescent="0.3">
      <c r="A40" s="36"/>
      <c r="B40" s="12"/>
      <c r="C40" s="2">
        <v>2024</v>
      </c>
      <c r="D40" s="6" t="s">
        <v>31</v>
      </c>
      <c r="E40" s="6" t="s">
        <v>32</v>
      </c>
      <c r="F40" s="6" t="s">
        <v>2</v>
      </c>
      <c r="G40" s="6" t="s">
        <v>27</v>
      </c>
      <c r="H40" s="6" t="s">
        <v>28</v>
      </c>
      <c r="J40" s="25"/>
      <c r="K40" s="26"/>
    </row>
    <row r="41" spans="1:19" x14ac:dyDescent="0.3">
      <c r="A41" s="36"/>
      <c r="B41" s="37"/>
      <c r="C41" s="2" t="s">
        <v>29</v>
      </c>
      <c r="D41" s="10">
        <v>13870812.7361145</v>
      </c>
      <c r="E41" s="10">
        <v>18051838.468481667</v>
      </c>
      <c r="F41" s="10">
        <v>31922651.204596169</v>
      </c>
      <c r="G41" s="11">
        <f>D41*100/R25</f>
        <v>27.399430972991571</v>
      </c>
      <c r="H41" s="11">
        <f>E41*100/R24</f>
        <v>16.759946035118794</v>
      </c>
      <c r="I41" s="38" t="s">
        <v>45</v>
      </c>
      <c r="J41" s="12"/>
      <c r="K41" s="12"/>
    </row>
    <row r="42" spans="1:19" x14ac:dyDescent="0.3">
      <c r="C42" s="39" t="s">
        <v>49</v>
      </c>
      <c r="D42" s="10">
        <v>11886497.772936167</v>
      </c>
      <c r="E42" s="10">
        <v>14460017.116598269</v>
      </c>
      <c r="F42" s="10">
        <v>26346514.889534436</v>
      </c>
      <c r="G42" s="9"/>
      <c r="H42" s="40"/>
      <c r="I42" s="38"/>
      <c r="J42" s="12"/>
      <c r="K42" s="12"/>
    </row>
    <row r="43" spans="1:19" x14ac:dyDescent="0.3">
      <c r="C43" s="39" t="s">
        <v>30</v>
      </c>
      <c r="D43" s="10">
        <v>10280505.953515071</v>
      </c>
      <c r="E43" s="10">
        <v>6147045.1312742839</v>
      </c>
      <c r="F43" s="10">
        <v>16427551.084789354</v>
      </c>
      <c r="G43" s="41"/>
      <c r="H43" s="14"/>
      <c r="I43" s="38"/>
      <c r="J43" s="12"/>
      <c r="K43" s="12"/>
    </row>
    <row r="44" spans="1:19" x14ac:dyDescent="0.3">
      <c r="C44" s="13"/>
      <c r="D44" s="13"/>
      <c r="E44" s="13"/>
      <c r="F44" s="13"/>
      <c r="G44" s="13"/>
      <c r="H44" s="13"/>
      <c r="K44" s="4"/>
    </row>
    <row r="45" spans="1:19" ht="14.4" thickBot="1" x14ac:dyDescent="0.35">
      <c r="J45" s="27"/>
      <c r="K45" s="27"/>
    </row>
    <row r="46" spans="1:19" ht="14.4" x14ac:dyDescent="0.3">
      <c r="C46" s="79" t="s">
        <v>59</v>
      </c>
      <c r="D46" s="80"/>
      <c r="E46" s="80"/>
      <c r="F46" s="80"/>
      <c r="H46" s="81"/>
      <c r="I46" s="82"/>
      <c r="J46" s="82"/>
      <c r="K46" s="82"/>
      <c r="M46" s="25"/>
    </row>
    <row r="47" spans="1:19" ht="14.4" x14ac:dyDescent="0.3">
      <c r="C47" s="83" t="s">
        <v>60</v>
      </c>
      <c r="D47" s="84" t="s">
        <v>46</v>
      </c>
      <c r="E47" s="84" t="s">
        <v>47</v>
      </c>
      <c r="F47" s="84" t="s">
        <v>2</v>
      </c>
      <c r="H47" s="85"/>
      <c r="I47" s="86"/>
      <c r="J47" s="86"/>
      <c r="K47" s="86"/>
      <c r="L47" s="42"/>
      <c r="M47" s="42"/>
      <c r="N47" s="42"/>
    </row>
    <row r="48" spans="1:19" ht="14.4" x14ac:dyDescent="0.3">
      <c r="C48" t="s">
        <v>50</v>
      </c>
      <c r="D48" s="33">
        <v>3590306.7825994445</v>
      </c>
      <c r="E48" s="33">
        <v>11904793.337207381</v>
      </c>
      <c r="F48" s="33">
        <v>15495100.119806826</v>
      </c>
      <c r="H48" s="13"/>
      <c r="I48" s="14"/>
      <c r="J48" s="14"/>
      <c r="K48" s="14"/>
      <c r="L48" s="42"/>
      <c r="M48" s="42"/>
      <c r="N48" s="42"/>
    </row>
    <row r="49" spans="1:14" ht="14.4" x14ac:dyDescent="0.3">
      <c r="C49" t="s">
        <v>30</v>
      </c>
      <c r="D49" s="33">
        <v>1984314.9631783334</v>
      </c>
      <c r="E49" s="33">
        <v>3591821.3518833993</v>
      </c>
      <c r="F49" s="33">
        <v>5576136.3150617331</v>
      </c>
      <c r="H49" s="13"/>
      <c r="I49" s="14"/>
      <c r="J49" s="14"/>
      <c r="K49" s="14"/>
      <c r="L49" s="42"/>
      <c r="M49" s="42"/>
      <c r="N49" s="42"/>
    </row>
    <row r="50" spans="1:14" ht="14.4" x14ac:dyDescent="0.3">
      <c r="C50" t="s">
        <v>52</v>
      </c>
      <c r="D50" s="33">
        <v>8296190.9903367469</v>
      </c>
      <c r="E50" s="33">
        <v>2555223.779390886</v>
      </c>
      <c r="F50" s="33">
        <v>10851414.769727632</v>
      </c>
      <c r="H50" s="13"/>
      <c r="I50" s="14"/>
      <c r="J50" s="14"/>
      <c r="K50" s="14"/>
      <c r="L50" s="42"/>
      <c r="M50" s="42"/>
      <c r="N50" s="42"/>
    </row>
    <row r="51" spans="1:14" ht="15" thickBot="1" x14ac:dyDescent="0.35">
      <c r="C51" s="87" t="s">
        <v>35</v>
      </c>
      <c r="D51" s="88">
        <f>SUM(D48:D50)</f>
        <v>13870812.736114524</v>
      </c>
      <c r="E51" s="88">
        <f>SUM(E48:E50)</f>
        <v>18051838.468481667</v>
      </c>
      <c r="F51" s="88">
        <f>SUM(F48:F50)</f>
        <v>31922651.204596192</v>
      </c>
      <c r="H51" s="89"/>
      <c r="I51" s="12"/>
      <c r="J51" s="12"/>
      <c r="K51" s="12"/>
    </row>
    <row r="52" spans="1:14" x14ac:dyDescent="0.3">
      <c r="F52" s="4"/>
    </row>
    <row r="53" spans="1:14" x14ac:dyDescent="0.3">
      <c r="A53" s="1" t="s">
        <v>61</v>
      </c>
    </row>
  </sheetData>
  <mergeCells count="4">
    <mergeCell ref="A25:B25"/>
    <mergeCell ref="A36:K38"/>
    <mergeCell ref="C46:F46"/>
    <mergeCell ref="H46:K46"/>
  </mergeCells>
  <printOptions horizontalCentered="1" verticalCentered="1"/>
  <pageMargins left="0.31496062992125984" right="0.31496062992125984" top="0.35433070866141736" bottom="0.19685039370078741" header="0" footer="0.11811023622047245"/>
  <pageSetup paperSize="8"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2"/>
  <sheetViews>
    <sheetView showGridLines="0" workbookViewId="0">
      <selection activeCell="D20" sqref="D20"/>
    </sheetView>
  </sheetViews>
  <sheetFormatPr baseColWidth="10" defaultRowHeight="14.4" x14ac:dyDescent="0.3"/>
  <cols>
    <col min="1" max="1" width="20" bestFit="1" customWidth="1"/>
    <col min="2" max="2" width="19.5546875" bestFit="1" customWidth="1"/>
    <col min="3" max="3" width="13.5546875" bestFit="1" customWidth="1"/>
    <col min="4" max="4" width="16.6640625" bestFit="1" customWidth="1"/>
    <col min="5" max="5" width="12.6640625" bestFit="1" customWidth="1"/>
    <col min="6" max="6" width="16.44140625" bestFit="1" customWidth="1"/>
    <col min="9" max="9" width="13" bestFit="1" customWidth="1"/>
    <col min="10" max="10" width="13.5546875" bestFit="1" customWidth="1"/>
  </cols>
  <sheetData>
    <row r="1" spans="1:10" ht="31.2" x14ac:dyDescent="0.3">
      <c r="A1" s="43">
        <v>2024</v>
      </c>
      <c r="B1" s="43" t="s">
        <v>0</v>
      </c>
      <c r="C1" s="43" t="s">
        <v>27</v>
      </c>
      <c r="D1" s="43" t="s">
        <v>1</v>
      </c>
      <c r="E1" s="43" t="s">
        <v>28</v>
      </c>
      <c r="F1" s="43" t="s">
        <v>48</v>
      </c>
    </row>
    <row r="2" spans="1:10" x14ac:dyDescent="0.3">
      <c r="A2" s="90" t="s">
        <v>49</v>
      </c>
      <c r="B2" s="51">
        <v>11886497.772936167</v>
      </c>
      <c r="C2" s="51">
        <f>B2*100/J3</f>
        <v>23.479754318376958</v>
      </c>
      <c r="D2" s="51">
        <v>14460017.116598269</v>
      </c>
      <c r="E2" s="51">
        <f>D2*100/J2</f>
        <v>13.425175887997238</v>
      </c>
      <c r="F2" s="51">
        <f>SUM(B2,D2)</f>
        <v>26346514.889534436</v>
      </c>
      <c r="I2" s="69" t="s">
        <v>37</v>
      </c>
      <c r="J2" s="32">
        <v>107708213.56259646</v>
      </c>
    </row>
    <row r="3" spans="1:10" x14ac:dyDescent="0.3">
      <c r="A3" s="90" t="s">
        <v>30</v>
      </c>
      <c r="B3" s="51">
        <v>10280505.953515071</v>
      </c>
      <c r="C3" s="51">
        <f>B3*100/J3</f>
        <v>20.3073906770707</v>
      </c>
      <c r="D3" s="51">
        <v>6147045.1312742839</v>
      </c>
      <c r="E3" s="51">
        <f>D3*100/J2</f>
        <v>5.7071275513281305</v>
      </c>
      <c r="F3" s="51">
        <f>SUM(B3,D3)</f>
        <v>16427551.084789354</v>
      </c>
      <c r="I3" s="69" t="s">
        <v>38</v>
      </c>
      <c r="J3" s="75">
        <v>50624455.485179126</v>
      </c>
    </row>
    <row r="4" spans="1:10" x14ac:dyDescent="0.3">
      <c r="A4" s="91" t="s">
        <v>29</v>
      </c>
      <c r="B4" s="51">
        <v>13870812.7361145</v>
      </c>
      <c r="C4" s="51">
        <f>B4*100/J3</f>
        <v>27.399430972991571</v>
      </c>
      <c r="D4" s="51">
        <v>18051838.468481667</v>
      </c>
      <c r="E4" s="51">
        <f>D4*100/J2</f>
        <v>16.759946035118794</v>
      </c>
      <c r="F4" s="51">
        <f>SUM(B4,D4)</f>
        <v>31922651.204596169</v>
      </c>
    </row>
    <row r="5" spans="1:10" x14ac:dyDescent="0.3">
      <c r="F5" s="33"/>
    </row>
    <row r="7" spans="1:10" x14ac:dyDescent="0.3">
      <c r="A7" t="s">
        <v>63</v>
      </c>
    </row>
    <row r="8" spans="1:10" x14ac:dyDescent="0.3">
      <c r="A8" s="46" t="s">
        <v>62</v>
      </c>
      <c r="B8" s="46"/>
      <c r="C8" s="46"/>
      <c r="D8" s="46"/>
      <c r="E8" s="46"/>
      <c r="F8" s="46"/>
      <c r="G8" s="46"/>
      <c r="H8" s="46"/>
      <c r="I8" s="46"/>
    </row>
    <row r="9" spans="1:10" x14ac:dyDescent="0.3">
      <c r="A9" s="46"/>
      <c r="B9" s="46"/>
      <c r="C9" s="46"/>
      <c r="D9" s="46"/>
      <c r="E9" s="46"/>
      <c r="F9" s="46"/>
      <c r="G9" s="46"/>
      <c r="H9" s="46"/>
      <c r="I9" s="46"/>
    </row>
    <row r="10" spans="1:10" x14ac:dyDescent="0.3">
      <c r="A10" s="46"/>
      <c r="B10" s="46"/>
      <c r="C10" s="46"/>
      <c r="D10" s="46"/>
      <c r="E10" s="46"/>
      <c r="F10" s="46"/>
      <c r="G10" s="46"/>
      <c r="H10" s="46"/>
      <c r="I10" s="46"/>
    </row>
    <row r="11" spans="1:10" x14ac:dyDescent="0.3">
      <c r="A11" s="46"/>
      <c r="B11" s="46"/>
      <c r="C11" s="46"/>
      <c r="D11" s="46"/>
      <c r="E11" s="46"/>
      <c r="F11" s="46"/>
      <c r="G11" s="46"/>
      <c r="H11" s="46"/>
      <c r="I11" s="46"/>
    </row>
    <row r="12" spans="1:10" x14ac:dyDescent="0.3">
      <c r="A12" s="46"/>
      <c r="B12" s="46"/>
      <c r="C12" s="46"/>
      <c r="D12" s="46"/>
      <c r="E12" s="46"/>
      <c r="F12" s="46"/>
      <c r="G12" s="46"/>
      <c r="H12" s="46"/>
      <c r="I12" s="46"/>
    </row>
  </sheetData>
  <mergeCells count="1">
    <mergeCell ref="A8:I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2024</vt:lpstr>
      <vt:lpstr>Tabla Resumen</vt:lpstr>
      <vt:lpstr>'2024'!Área_de_impresión</vt:lpstr>
    </vt:vector>
  </TitlesOfParts>
  <Company>MAPAMA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Sánchez López, Maria Luisa (Tragsatec)</dc:creator>
  <cp:lastModifiedBy>6 SGIPNB SGBTM (Tragsatec)</cp:lastModifiedBy>
  <dcterms:created xsi:type="dcterms:W3CDTF">2024-01-23T11:16:32Z</dcterms:created>
  <dcterms:modified xsi:type="dcterms:W3CDTF">2025-01-07T08:48:13Z</dcterms:modified>
</cp:coreProperties>
</file>