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8_{F6061EB7-6433-47F6-BAFF-3A36BB9491B8}" xr6:coauthVersionLast="45" xr6:coauthVersionMax="45" xr10:uidLastSave="{00000000-0000-0000-0000-000000000000}"/>
  <workbookProtection workbookAlgorithmName="SHA-512" workbookHashValue="3Z+mIuS+ISYnVlwt8ASc2WJOp4hhWRM9jv8w4QHJzPRk6QGtlR4sv+VZT/mVqimbUFrZ4jalBJ+8ipyMjnxC6A==" workbookSaltValue="uzZhrWHb88ntJvoTRfi9CQ==" workbookSpinCount="100000" lockStructure="1"/>
  <bookViews>
    <workbookView xWindow="-108" yWindow="-108" windowWidth="23256" windowHeight="12576" xr2:uid="{00000000-000D-0000-FFFF-FFFF00000000}"/>
  </bookViews>
  <sheets>
    <sheet name="Introducir datos" sheetId="3" r:id="rId1"/>
    <sheet name="Formulas" sheetId="1" r:id="rId2"/>
    <sheet name="Base de datos" sheetId="2" r:id="rId3"/>
  </sheets>
  <definedNames>
    <definedName name="_xlnm._FilterDatabase" localSheetId="2" hidden="1">'Base de datos'!$B$1:$B$852</definedName>
    <definedName name="_xlnm._FilterDatabase" localSheetId="1" hidden="1">'Base de datos'!$B$1:$B$852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" i="3" l="1"/>
  <c r="K2" i="1"/>
  <c r="Q17" i="1"/>
  <c r="Q11" i="1"/>
  <c r="Q12" i="1"/>
  <c r="Q13" i="1"/>
  <c r="Q14" i="1"/>
  <c r="Q15" i="1"/>
  <c r="Q16" i="1"/>
  <c r="C2" i="1"/>
  <c r="D2" i="1"/>
  <c r="E2" i="1"/>
  <c r="F2" i="1"/>
  <c r="G2" i="1"/>
  <c r="H2" i="1"/>
  <c r="I2" i="1"/>
  <c r="J2" i="1"/>
  <c r="L2" i="1"/>
  <c r="B2" i="1"/>
  <c r="L854" i="2" l="1"/>
  <c r="L855" i="2"/>
  <c r="M855" i="2"/>
  <c r="K855" i="2"/>
  <c r="M854" i="2"/>
  <c r="K854" i="2"/>
  <c r="B206" i="1"/>
  <c r="C206" i="1"/>
  <c r="D206" i="1"/>
  <c r="B207" i="1"/>
  <c r="C207" i="1"/>
  <c r="D207" i="1"/>
  <c r="F206" i="1"/>
  <c r="G206" i="1"/>
  <c r="H206" i="1"/>
  <c r="I206" i="1"/>
  <c r="J206" i="1"/>
  <c r="K206" i="1"/>
  <c r="L206" i="1"/>
  <c r="F207" i="1"/>
  <c r="G207" i="1"/>
  <c r="H207" i="1"/>
  <c r="I207" i="1"/>
  <c r="J207" i="1"/>
  <c r="K207" i="1"/>
  <c r="L207" i="1"/>
  <c r="E207" i="1"/>
  <c r="E206" i="1"/>
  <c r="E211" i="1"/>
  <c r="C211" i="1"/>
  <c r="D211" i="1"/>
  <c r="F211" i="1"/>
  <c r="G211" i="1"/>
  <c r="H211" i="1"/>
  <c r="I211" i="1"/>
  <c r="J211" i="1"/>
  <c r="K211" i="1"/>
  <c r="L211" i="1"/>
  <c r="B211" i="1"/>
  <c r="B198" i="1"/>
  <c r="C198" i="1"/>
  <c r="D198" i="1"/>
  <c r="B199" i="1"/>
  <c r="C199" i="1"/>
  <c r="D199" i="1"/>
  <c r="F198" i="1"/>
  <c r="G198" i="1"/>
  <c r="H198" i="1"/>
  <c r="I198" i="1"/>
  <c r="J198" i="1"/>
  <c r="K198" i="1"/>
  <c r="L198" i="1"/>
  <c r="F199" i="1"/>
  <c r="G199" i="1"/>
  <c r="H199" i="1"/>
  <c r="I199" i="1"/>
  <c r="J199" i="1"/>
  <c r="K199" i="1"/>
  <c r="L199" i="1"/>
  <c r="E199" i="1"/>
  <c r="E198" i="1"/>
  <c r="E203" i="1"/>
  <c r="C203" i="1"/>
  <c r="D203" i="1"/>
  <c r="F203" i="1"/>
  <c r="G203" i="1"/>
  <c r="H203" i="1"/>
  <c r="I203" i="1"/>
  <c r="J203" i="1"/>
  <c r="K203" i="1"/>
  <c r="L203" i="1"/>
  <c r="B203" i="1"/>
  <c r="B190" i="1"/>
  <c r="C190" i="1"/>
  <c r="D190" i="1"/>
  <c r="B191" i="1"/>
  <c r="C191" i="1"/>
  <c r="D191" i="1"/>
  <c r="L190" i="1"/>
  <c r="L191" i="1"/>
  <c r="B182" i="1"/>
  <c r="C182" i="1"/>
  <c r="D182" i="1"/>
  <c r="B183" i="1"/>
  <c r="C183" i="1"/>
  <c r="D183" i="1"/>
  <c r="L182" i="1"/>
  <c r="L183" i="1"/>
  <c r="B174" i="1"/>
  <c r="C174" i="1"/>
  <c r="D174" i="1"/>
  <c r="B175" i="1"/>
  <c r="C175" i="1"/>
  <c r="D175" i="1"/>
  <c r="L174" i="1"/>
  <c r="L175" i="1"/>
  <c r="B166" i="1"/>
  <c r="C166" i="1"/>
  <c r="D166" i="1"/>
  <c r="B167" i="1"/>
  <c r="C167" i="1"/>
  <c r="D167" i="1"/>
  <c r="L166" i="1"/>
  <c r="L167" i="1"/>
  <c r="B150" i="1"/>
  <c r="C150" i="1"/>
  <c r="D150" i="1"/>
  <c r="B151" i="1"/>
  <c r="C151" i="1"/>
  <c r="D151" i="1"/>
  <c r="B158" i="1"/>
  <c r="C158" i="1"/>
  <c r="D158" i="1"/>
  <c r="B159" i="1"/>
  <c r="C159" i="1"/>
  <c r="D159" i="1"/>
  <c r="L150" i="1"/>
  <c r="L151" i="1"/>
  <c r="L158" i="1"/>
  <c r="L159" i="1"/>
  <c r="B142" i="1"/>
  <c r="C142" i="1"/>
  <c r="D142" i="1"/>
  <c r="B143" i="1"/>
  <c r="C143" i="1"/>
  <c r="D143" i="1"/>
  <c r="L142" i="1"/>
  <c r="L143" i="1"/>
  <c r="B134" i="1"/>
  <c r="C134" i="1"/>
  <c r="D134" i="1"/>
  <c r="B135" i="1"/>
  <c r="C135" i="1"/>
  <c r="D135" i="1"/>
  <c r="L134" i="1"/>
  <c r="L135" i="1"/>
  <c r="B126" i="1"/>
  <c r="C126" i="1"/>
  <c r="D126" i="1"/>
  <c r="B127" i="1"/>
  <c r="C127" i="1"/>
  <c r="D127" i="1"/>
  <c r="F126" i="1"/>
  <c r="G126" i="1"/>
  <c r="H126" i="1"/>
  <c r="I126" i="1"/>
  <c r="J126" i="1"/>
  <c r="K126" i="1"/>
  <c r="L126" i="1"/>
  <c r="F127" i="1"/>
  <c r="G127" i="1"/>
  <c r="H127" i="1"/>
  <c r="I127" i="1"/>
  <c r="J127" i="1"/>
  <c r="K127" i="1"/>
  <c r="L127" i="1"/>
  <c r="L118" i="1"/>
  <c r="L119" i="1"/>
  <c r="B110" i="1"/>
  <c r="C110" i="1"/>
  <c r="D110" i="1"/>
  <c r="B111" i="1"/>
  <c r="C111" i="1"/>
  <c r="D111" i="1"/>
  <c r="F110" i="1"/>
  <c r="G110" i="1"/>
  <c r="H110" i="1"/>
  <c r="I110" i="1"/>
  <c r="J110" i="1"/>
  <c r="K110" i="1"/>
  <c r="L110" i="1"/>
  <c r="F111" i="1"/>
  <c r="G111" i="1"/>
  <c r="H111" i="1"/>
  <c r="I111" i="1"/>
  <c r="J111" i="1"/>
  <c r="K111" i="1"/>
  <c r="L111" i="1"/>
  <c r="B102" i="1"/>
  <c r="C102" i="1"/>
  <c r="D102" i="1"/>
  <c r="B103" i="1"/>
  <c r="C103" i="1"/>
  <c r="D103" i="1"/>
  <c r="F102" i="1"/>
  <c r="G102" i="1"/>
  <c r="H102" i="1"/>
  <c r="I102" i="1"/>
  <c r="J102" i="1"/>
  <c r="K102" i="1"/>
  <c r="L102" i="1"/>
  <c r="F103" i="1"/>
  <c r="G103" i="1"/>
  <c r="H103" i="1"/>
  <c r="I103" i="1"/>
  <c r="J103" i="1"/>
  <c r="K103" i="1"/>
  <c r="L103" i="1"/>
  <c r="B94" i="1"/>
  <c r="C94" i="1"/>
  <c r="D94" i="1"/>
  <c r="B95" i="1"/>
  <c r="C95" i="1"/>
  <c r="D95" i="1"/>
  <c r="F94" i="1"/>
  <c r="G94" i="1"/>
  <c r="H94" i="1"/>
  <c r="I94" i="1"/>
  <c r="J94" i="1"/>
  <c r="K94" i="1"/>
  <c r="L94" i="1"/>
  <c r="F95" i="1"/>
  <c r="G95" i="1"/>
  <c r="H95" i="1"/>
  <c r="I95" i="1"/>
  <c r="J95" i="1"/>
  <c r="K95" i="1"/>
  <c r="L95" i="1"/>
  <c r="B86" i="1"/>
  <c r="C86" i="1"/>
  <c r="D86" i="1"/>
  <c r="B87" i="1"/>
  <c r="C87" i="1"/>
  <c r="D87" i="1"/>
  <c r="F86" i="1"/>
  <c r="G86" i="1"/>
  <c r="H86" i="1"/>
  <c r="I86" i="1"/>
  <c r="J86" i="1"/>
  <c r="K86" i="1"/>
  <c r="L86" i="1"/>
  <c r="F87" i="1"/>
  <c r="G87" i="1"/>
  <c r="H87" i="1"/>
  <c r="I87" i="1"/>
  <c r="J87" i="1"/>
  <c r="K87" i="1"/>
  <c r="L87" i="1"/>
  <c r="B78" i="1"/>
  <c r="C78" i="1"/>
  <c r="D78" i="1"/>
  <c r="B79" i="1"/>
  <c r="C79" i="1"/>
  <c r="D79" i="1"/>
  <c r="F78" i="1"/>
  <c r="G78" i="1"/>
  <c r="H78" i="1"/>
  <c r="I78" i="1"/>
  <c r="J78" i="1"/>
  <c r="K78" i="1"/>
  <c r="L78" i="1"/>
  <c r="F79" i="1"/>
  <c r="G79" i="1"/>
  <c r="H79" i="1"/>
  <c r="I79" i="1"/>
  <c r="J79" i="1"/>
  <c r="K79" i="1"/>
  <c r="L79" i="1"/>
  <c r="B70" i="1"/>
  <c r="C70" i="1"/>
  <c r="D70" i="1"/>
  <c r="B71" i="1"/>
  <c r="C71" i="1"/>
  <c r="D71" i="1"/>
  <c r="F70" i="1"/>
  <c r="G70" i="1"/>
  <c r="H70" i="1"/>
  <c r="I70" i="1"/>
  <c r="J70" i="1"/>
  <c r="K70" i="1"/>
  <c r="L70" i="1"/>
  <c r="F71" i="1"/>
  <c r="G71" i="1"/>
  <c r="H71" i="1"/>
  <c r="I71" i="1"/>
  <c r="J71" i="1"/>
  <c r="K71" i="1"/>
  <c r="L71" i="1"/>
  <c r="B62" i="1"/>
  <c r="C62" i="1"/>
  <c r="D62" i="1"/>
  <c r="B63" i="1"/>
  <c r="C63" i="1"/>
  <c r="D63" i="1"/>
  <c r="F62" i="1"/>
  <c r="G62" i="1"/>
  <c r="H62" i="1"/>
  <c r="I62" i="1"/>
  <c r="J62" i="1"/>
  <c r="K62" i="1"/>
  <c r="L62" i="1"/>
  <c r="F63" i="1"/>
  <c r="G63" i="1"/>
  <c r="H63" i="1"/>
  <c r="I63" i="1"/>
  <c r="J63" i="1"/>
  <c r="K63" i="1"/>
  <c r="L63" i="1"/>
  <c r="B54" i="1"/>
  <c r="C54" i="1"/>
  <c r="D54" i="1"/>
  <c r="B55" i="1"/>
  <c r="C55" i="1"/>
  <c r="D55" i="1"/>
  <c r="F54" i="1"/>
  <c r="G54" i="1"/>
  <c r="H54" i="1"/>
  <c r="I54" i="1"/>
  <c r="J54" i="1"/>
  <c r="K54" i="1"/>
  <c r="L54" i="1"/>
  <c r="F55" i="1"/>
  <c r="G55" i="1"/>
  <c r="H55" i="1"/>
  <c r="I55" i="1"/>
  <c r="J55" i="1"/>
  <c r="K55" i="1"/>
  <c r="L55" i="1"/>
  <c r="L46" i="1"/>
  <c r="L47" i="1"/>
  <c r="L38" i="1"/>
  <c r="L39" i="1"/>
  <c r="L30" i="1"/>
  <c r="L31" i="1"/>
  <c r="L22" i="1"/>
  <c r="L23" i="1"/>
  <c r="L14" i="1"/>
  <c r="L15" i="1"/>
  <c r="L6" i="1"/>
  <c r="L7" i="1"/>
  <c r="F46" i="1"/>
  <c r="G46" i="1"/>
  <c r="H46" i="1"/>
  <c r="I46" i="1"/>
  <c r="J46" i="1"/>
  <c r="F47" i="1"/>
  <c r="G47" i="1"/>
  <c r="H47" i="1"/>
  <c r="I47" i="1"/>
  <c r="J47" i="1"/>
  <c r="B38" i="1"/>
  <c r="C38" i="1"/>
  <c r="D38" i="1"/>
  <c r="B39" i="1"/>
  <c r="C39" i="1"/>
  <c r="D39" i="1"/>
  <c r="F38" i="1"/>
  <c r="G38" i="1"/>
  <c r="H38" i="1"/>
  <c r="I38" i="1"/>
  <c r="J38" i="1"/>
  <c r="F39" i="1"/>
  <c r="G39" i="1"/>
  <c r="H39" i="1"/>
  <c r="I39" i="1"/>
  <c r="J39" i="1"/>
  <c r="B30" i="1"/>
  <c r="C30" i="1"/>
  <c r="D30" i="1"/>
  <c r="B31" i="1"/>
  <c r="C31" i="1"/>
  <c r="D31" i="1"/>
  <c r="F30" i="1"/>
  <c r="G30" i="1"/>
  <c r="H30" i="1"/>
  <c r="I30" i="1"/>
  <c r="J30" i="1"/>
  <c r="F31" i="1"/>
  <c r="G31" i="1"/>
  <c r="H31" i="1"/>
  <c r="I31" i="1"/>
  <c r="J31" i="1"/>
  <c r="B22" i="1"/>
  <c r="C22" i="1"/>
  <c r="D22" i="1"/>
  <c r="B23" i="1"/>
  <c r="C23" i="1"/>
  <c r="D23" i="1"/>
  <c r="F22" i="1"/>
  <c r="G22" i="1"/>
  <c r="H22" i="1"/>
  <c r="I22" i="1"/>
  <c r="J22" i="1"/>
  <c r="F23" i="1"/>
  <c r="G23" i="1"/>
  <c r="H23" i="1"/>
  <c r="I23" i="1"/>
  <c r="J23" i="1"/>
  <c r="B14" i="1"/>
  <c r="C14" i="1"/>
  <c r="D14" i="1"/>
  <c r="B15" i="1"/>
  <c r="C15" i="1"/>
  <c r="D15" i="1"/>
  <c r="F14" i="1"/>
  <c r="G14" i="1"/>
  <c r="H14" i="1"/>
  <c r="I14" i="1"/>
  <c r="J14" i="1"/>
  <c r="F15" i="1"/>
  <c r="G15" i="1"/>
  <c r="H15" i="1"/>
  <c r="I15" i="1"/>
  <c r="J15" i="1"/>
  <c r="B6" i="1"/>
  <c r="C6" i="1"/>
  <c r="D6" i="1"/>
  <c r="B7" i="1"/>
  <c r="C7" i="1"/>
  <c r="D7" i="1"/>
  <c r="F6" i="1"/>
  <c r="G6" i="1"/>
  <c r="H6" i="1"/>
  <c r="I6" i="1"/>
  <c r="J6" i="1"/>
  <c r="F7" i="1"/>
  <c r="G7" i="1"/>
  <c r="H7" i="1"/>
  <c r="I7" i="1"/>
  <c r="J7" i="1"/>
  <c r="B118" i="1"/>
  <c r="C118" i="1"/>
  <c r="D118" i="1"/>
  <c r="B119" i="1"/>
  <c r="C119" i="1"/>
  <c r="D119" i="1"/>
  <c r="F118" i="1"/>
  <c r="G118" i="1"/>
  <c r="H118" i="1"/>
  <c r="I118" i="1"/>
  <c r="J118" i="1"/>
  <c r="F119" i="1"/>
  <c r="G119" i="1"/>
  <c r="H119" i="1"/>
  <c r="I119" i="1"/>
  <c r="J119" i="1"/>
  <c r="F134" i="1"/>
  <c r="G134" i="1"/>
  <c r="H134" i="1"/>
  <c r="I134" i="1"/>
  <c r="J134" i="1"/>
  <c r="F135" i="1"/>
  <c r="G135" i="1"/>
  <c r="H135" i="1"/>
  <c r="I135" i="1"/>
  <c r="J135" i="1"/>
  <c r="F142" i="1"/>
  <c r="G142" i="1"/>
  <c r="H142" i="1"/>
  <c r="I142" i="1"/>
  <c r="J142" i="1"/>
  <c r="F143" i="1"/>
  <c r="G143" i="1"/>
  <c r="H143" i="1"/>
  <c r="I143" i="1"/>
  <c r="J143" i="1"/>
  <c r="F150" i="1"/>
  <c r="G150" i="1"/>
  <c r="H150" i="1"/>
  <c r="I150" i="1"/>
  <c r="J150" i="1"/>
  <c r="F151" i="1"/>
  <c r="G151" i="1"/>
  <c r="H151" i="1"/>
  <c r="I151" i="1"/>
  <c r="J151" i="1"/>
  <c r="F158" i="1"/>
  <c r="G158" i="1"/>
  <c r="H158" i="1"/>
  <c r="I158" i="1"/>
  <c r="J158" i="1"/>
  <c r="F159" i="1"/>
  <c r="G159" i="1"/>
  <c r="H159" i="1"/>
  <c r="I159" i="1"/>
  <c r="J159" i="1"/>
  <c r="J166" i="1"/>
  <c r="J167" i="1"/>
  <c r="F166" i="1"/>
  <c r="G166" i="1"/>
  <c r="H166" i="1"/>
  <c r="I166" i="1"/>
  <c r="F167" i="1"/>
  <c r="G167" i="1"/>
  <c r="H167" i="1"/>
  <c r="I167" i="1"/>
  <c r="F174" i="1"/>
  <c r="G174" i="1"/>
  <c r="H174" i="1"/>
  <c r="I174" i="1"/>
  <c r="J174" i="1"/>
  <c r="F175" i="1"/>
  <c r="G175" i="1"/>
  <c r="H175" i="1"/>
  <c r="I175" i="1"/>
  <c r="J175" i="1"/>
  <c r="F182" i="1"/>
  <c r="G182" i="1"/>
  <c r="H182" i="1"/>
  <c r="I182" i="1"/>
  <c r="J182" i="1"/>
  <c r="F183" i="1"/>
  <c r="G183" i="1"/>
  <c r="H183" i="1"/>
  <c r="I183" i="1"/>
  <c r="J183" i="1"/>
  <c r="F190" i="1"/>
  <c r="G190" i="1"/>
  <c r="H190" i="1"/>
  <c r="I190" i="1"/>
  <c r="J190" i="1"/>
  <c r="K190" i="1"/>
  <c r="F191" i="1"/>
  <c r="G191" i="1"/>
  <c r="H191" i="1"/>
  <c r="I191" i="1"/>
  <c r="J191" i="1"/>
  <c r="K191" i="1"/>
  <c r="E191" i="1"/>
  <c r="E190" i="1"/>
  <c r="E195" i="1"/>
  <c r="C195" i="1"/>
  <c r="D195" i="1"/>
  <c r="F195" i="1"/>
  <c r="G195" i="1"/>
  <c r="H195" i="1"/>
  <c r="I195" i="1"/>
  <c r="J195" i="1"/>
  <c r="K195" i="1"/>
  <c r="L195" i="1"/>
  <c r="B195" i="1"/>
  <c r="K182" i="1"/>
  <c r="K183" i="1"/>
  <c r="E183" i="1"/>
  <c r="E182" i="1"/>
  <c r="E187" i="1"/>
  <c r="C187" i="1"/>
  <c r="D187" i="1"/>
  <c r="F187" i="1"/>
  <c r="G187" i="1"/>
  <c r="H187" i="1"/>
  <c r="I187" i="1"/>
  <c r="J187" i="1"/>
  <c r="K187" i="1"/>
  <c r="L187" i="1"/>
  <c r="B187" i="1"/>
  <c r="K174" i="1"/>
  <c r="K175" i="1"/>
  <c r="E175" i="1"/>
  <c r="E174" i="1"/>
  <c r="E179" i="1"/>
  <c r="C179" i="1"/>
  <c r="D179" i="1"/>
  <c r="F179" i="1"/>
  <c r="G179" i="1"/>
  <c r="H179" i="1"/>
  <c r="I179" i="1"/>
  <c r="J179" i="1"/>
  <c r="K179" i="1"/>
  <c r="L179" i="1"/>
  <c r="B179" i="1"/>
  <c r="K166" i="1"/>
  <c r="K167" i="1"/>
  <c r="E167" i="1"/>
  <c r="E166" i="1"/>
  <c r="E171" i="1"/>
  <c r="C171" i="1"/>
  <c r="D171" i="1"/>
  <c r="F171" i="1"/>
  <c r="G171" i="1"/>
  <c r="H171" i="1"/>
  <c r="I171" i="1"/>
  <c r="J171" i="1"/>
  <c r="K171" i="1"/>
  <c r="L171" i="1"/>
  <c r="B171" i="1"/>
  <c r="K158" i="1"/>
  <c r="K159" i="1"/>
  <c r="E159" i="1"/>
  <c r="E158" i="1"/>
  <c r="E163" i="1"/>
  <c r="C163" i="1"/>
  <c r="D163" i="1"/>
  <c r="F163" i="1"/>
  <c r="G163" i="1"/>
  <c r="H163" i="1"/>
  <c r="I163" i="1"/>
  <c r="J163" i="1"/>
  <c r="K163" i="1"/>
  <c r="L163" i="1"/>
  <c r="B163" i="1"/>
  <c r="K150" i="1"/>
  <c r="K151" i="1"/>
  <c r="E151" i="1"/>
  <c r="E150" i="1"/>
  <c r="E155" i="1"/>
  <c r="C155" i="1"/>
  <c r="D155" i="1"/>
  <c r="F155" i="1"/>
  <c r="G155" i="1"/>
  <c r="H155" i="1"/>
  <c r="I155" i="1"/>
  <c r="J155" i="1"/>
  <c r="K155" i="1"/>
  <c r="L155" i="1"/>
  <c r="B155" i="1"/>
  <c r="K142" i="1"/>
  <c r="K143" i="1"/>
  <c r="E143" i="1"/>
  <c r="E142" i="1"/>
  <c r="E147" i="1"/>
  <c r="C147" i="1"/>
  <c r="D147" i="1"/>
  <c r="F147" i="1"/>
  <c r="G147" i="1"/>
  <c r="H147" i="1"/>
  <c r="I147" i="1"/>
  <c r="J147" i="1"/>
  <c r="K147" i="1"/>
  <c r="L147" i="1"/>
  <c r="B147" i="1"/>
  <c r="K134" i="1"/>
  <c r="K135" i="1"/>
  <c r="E135" i="1"/>
  <c r="E134" i="1"/>
  <c r="C139" i="1"/>
  <c r="D139" i="1"/>
  <c r="E139" i="1"/>
  <c r="F139" i="1"/>
  <c r="G139" i="1"/>
  <c r="H139" i="1"/>
  <c r="I139" i="1"/>
  <c r="J139" i="1"/>
  <c r="K139" i="1"/>
  <c r="L139" i="1"/>
  <c r="B139" i="1"/>
  <c r="E127" i="1"/>
  <c r="E126" i="1"/>
  <c r="E131" i="1"/>
  <c r="C131" i="1"/>
  <c r="D131" i="1"/>
  <c r="F131" i="1"/>
  <c r="G131" i="1"/>
  <c r="H131" i="1"/>
  <c r="I131" i="1"/>
  <c r="J131" i="1"/>
  <c r="K131" i="1"/>
  <c r="L131" i="1"/>
  <c r="B131" i="1"/>
  <c r="K118" i="1"/>
  <c r="K119" i="1"/>
  <c r="E119" i="1"/>
  <c r="E118" i="1"/>
  <c r="E123" i="1"/>
  <c r="C123" i="1"/>
  <c r="D123" i="1"/>
  <c r="F123" i="1"/>
  <c r="G123" i="1"/>
  <c r="H123" i="1"/>
  <c r="I123" i="1"/>
  <c r="J123" i="1"/>
  <c r="K123" i="1"/>
  <c r="L123" i="1"/>
  <c r="B123" i="1"/>
  <c r="C115" i="1"/>
  <c r="D115" i="1"/>
  <c r="E115" i="1"/>
  <c r="F115" i="1"/>
  <c r="G115" i="1"/>
  <c r="H115" i="1"/>
  <c r="I115" i="1"/>
  <c r="J115" i="1"/>
  <c r="K115" i="1"/>
  <c r="L115" i="1"/>
  <c r="B115" i="1"/>
  <c r="E111" i="1"/>
  <c r="E110" i="1"/>
  <c r="C107" i="1"/>
  <c r="D107" i="1"/>
  <c r="E107" i="1"/>
  <c r="F107" i="1"/>
  <c r="G107" i="1"/>
  <c r="H107" i="1"/>
  <c r="I107" i="1"/>
  <c r="J107" i="1"/>
  <c r="K107" i="1"/>
  <c r="L107" i="1"/>
  <c r="B107" i="1"/>
  <c r="E103" i="1"/>
  <c r="E102" i="1"/>
  <c r="E95" i="1"/>
  <c r="E94" i="1"/>
  <c r="C99" i="1"/>
  <c r="D99" i="1"/>
  <c r="E99" i="1"/>
  <c r="F99" i="1"/>
  <c r="G99" i="1"/>
  <c r="H99" i="1"/>
  <c r="I99" i="1"/>
  <c r="J99" i="1"/>
  <c r="K99" i="1"/>
  <c r="L99" i="1"/>
  <c r="B99" i="1"/>
  <c r="C91" i="1"/>
  <c r="D91" i="1"/>
  <c r="E91" i="1"/>
  <c r="F91" i="1"/>
  <c r="G91" i="1"/>
  <c r="H91" i="1"/>
  <c r="I91" i="1"/>
  <c r="J91" i="1"/>
  <c r="K91" i="1"/>
  <c r="L91" i="1"/>
  <c r="B91" i="1"/>
  <c r="E87" i="1"/>
  <c r="E86" i="1"/>
  <c r="C83" i="1"/>
  <c r="D83" i="1"/>
  <c r="E83" i="1"/>
  <c r="F83" i="1"/>
  <c r="G83" i="1"/>
  <c r="H83" i="1"/>
  <c r="I83" i="1"/>
  <c r="J83" i="1"/>
  <c r="K83" i="1"/>
  <c r="L83" i="1"/>
  <c r="B83" i="1"/>
  <c r="E79" i="1"/>
  <c r="E78" i="1"/>
  <c r="E71" i="1"/>
  <c r="E70" i="1"/>
  <c r="C75" i="1"/>
  <c r="D75" i="1"/>
  <c r="E75" i="1"/>
  <c r="F75" i="1"/>
  <c r="G75" i="1"/>
  <c r="H75" i="1"/>
  <c r="I75" i="1"/>
  <c r="J75" i="1"/>
  <c r="K75" i="1"/>
  <c r="L75" i="1"/>
  <c r="B75" i="1"/>
  <c r="G144" i="1" l="1"/>
  <c r="K201" i="1"/>
  <c r="E192" i="1"/>
  <c r="K209" i="1"/>
  <c r="K169" i="1"/>
  <c r="E176" i="1"/>
  <c r="G168" i="1"/>
  <c r="K177" i="1"/>
  <c r="E184" i="1"/>
  <c r="K193" i="1"/>
  <c r="E208" i="1"/>
  <c r="K161" i="1"/>
  <c r="K185" i="1"/>
  <c r="E200" i="1"/>
  <c r="E168" i="1"/>
  <c r="E160" i="1"/>
  <c r="K200" i="1"/>
  <c r="G152" i="1"/>
  <c r="G160" i="1"/>
  <c r="N171" i="1"/>
  <c r="G176" i="1"/>
  <c r="N187" i="1"/>
  <c r="G192" i="1"/>
  <c r="N203" i="1"/>
  <c r="G208" i="1"/>
  <c r="K168" i="1"/>
  <c r="K184" i="1"/>
  <c r="K160" i="1"/>
  <c r="K176" i="1"/>
  <c r="K192" i="1"/>
  <c r="K208" i="1"/>
  <c r="N163" i="1"/>
  <c r="N179" i="1"/>
  <c r="G184" i="1"/>
  <c r="N195" i="1"/>
  <c r="G200" i="1"/>
  <c r="N211" i="1"/>
  <c r="E161" i="1"/>
  <c r="E169" i="1"/>
  <c r="E170" i="1" s="1"/>
  <c r="E177" i="1"/>
  <c r="E185" i="1"/>
  <c r="E186" i="1" s="1"/>
  <c r="E193" i="1"/>
  <c r="E201" i="1"/>
  <c r="E209" i="1"/>
  <c r="G161" i="1"/>
  <c r="G169" i="1"/>
  <c r="G177" i="1"/>
  <c r="G185" i="1"/>
  <c r="G193" i="1"/>
  <c r="G201" i="1"/>
  <c r="G209" i="1"/>
  <c r="N155" i="1"/>
  <c r="K145" i="1"/>
  <c r="K144" i="1"/>
  <c r="E152" i="1"/>
  <c r="N147" i="1"/>
  <c r="E144" i="1"/>
  <c r="K153" i="1"/>
  <c r="K152" i="1"/>
  <c r="E145" i="1"/>
  <c r="E153" i="1"/>
  <c r="G145" i="1"/>
  <c r="G153" i="1"/>
  <c r="G80" i="1"/>
  <c r="K80" i="1"/>
  <c r="G81" i="1"/>
  <c r="E63" i="1"/>
  <c r="E62" i="1"/>
  <c r="C67" i="1"/>
  <c r="D67" i="1"/>
  <c r="E67" i="1"/>
  <c r="F67" i="1"/>
  <c r="G67" i="1"/>
  <c r="H67" i="1"/>
  <c r="I67" i="1"/>
  <c r="J67" i="1"/>
  <c r="K67" i="1"/>
  <c r="L67" i="1"/>
  <c r="B67" i="1"/>
  <c r="E55" i="1"/>
  <c r="E54" i="1"/>
  <c r="C59" i="1"/>
  <c r="D59" i="1"/>
  <c r="E59" i="1"/>
  <c r="F59" i="1"/>
  <c r="G59" i="1"/>
  <c r="H59" i="1"/>
  <c r="I59" i="1"/>
  <c r="J59" i="1"/>
  <c r="K59" i="1"/>
  <c r="L59" i="1"/>
  <c r="B59" i="1"/>
  <c r="K46" i="1"/>
  <c r="K47" i="1"/>
  <c r="E47" i="1"/>
  <c r="E46" i="1"/>
  <c r="C51" i="1"/>
  <c r="D51" i="1"/>
  <c r="E51" i="1"/>
  <c r="F51" i="1"/>
  <c r="G51" i="1"/>
  <c r="H51" i="1"/>
  <c r="I51" i="1"/>
  <c r="J51" i="1"/>
  <c r="K51" i="1"/>
  <c r="L51" i="1"/>
  <c r="B51" i="1"/>
  <c r="K38" i="1"/>
  <c r="K39" i="1"/>
  <c r="E39" i="1"/>
  <c r="E38" i="1"/>
  <c r="C43" i="1"/>
  <c r="D43" i="1"/>
  <c r="E43" i="1"/>
  <c r="F43" i="1"/>
  <c r="G43" i="1"/>
  <c r="H43" i="1"/>
  <c r="I43" i="1"/>
  <c r="J43" i="1"/>
  <c r="K43" i="1"/>
  <c r="L43" i="1"/>
  <c r="B43" i="1"/>
  <c r="K30" i="1"/>
  <c r="K31" i="1"/>
  <c r="E31" i="1"/>
  <c r="E30" i="1"/>
  <c r="C35" i="1"/>
  <c r="D35" i="1"/>
  <c r="E35" i="1"/>
  <c r="F35" i="1"/>
  <c r="G35" i="1"/>
  <c r="H35" i="1"/>
  <c r="I35" i="1"/>
  <c r="J35" i="1"/>
  <c r="K35" i="1"/>
  <c r="L35" i="1"/>
  <c r="B35" i="1"/>
  <c r="K22" i="1"/>
  <c r="K23" i="1"/>
  <c r="E23" i="1"/>
  <c r="E22" i="1"/>
  <c r="C27" i="1"/>
  <c r="D27" i="1"/>
  <c r="E27" i="1"/>
  <c r="F27" i="1"/>
  <c r="G27" i="1"/>
  <c r="H27" i="1"/>
  <c r="I27" i="1"/>
  <c r="J27" i="1"/>
  <c r="K27" i="1"/>
  <c r="L27" i="1"/>
  <c r="B27" i="1"/>
  <c r="C19" i="1"/>
  <c r="D19" i="1"/>
  <c r="E19" i="1"/>
  <c r="F19" i="1"/>
  <c r="G19" i="1"/>
  <c r="H19" i="1"/>
  <c r="I19" i="1"/>
  <c r="J19" i="1"/>
  <c r="K19" i="1"/>
  <c r="L19" i="1"/>
  <c r="K14" i="1"/>
  <c r="K15" i="1"/>
  <c r="E15" i="1"/>
  <c r="E14" i="1"/>
  <c r="B19" i="1"/>
  <c r="C11" i="1"/>
  <c r="D11" i="1"/>
  <c r="E11" i="1"/>
  <c r="F11" i="1"/>
  <c r="G11" i="1"/>
  <c r="H11" i="1"/>
  <c r="I11" i="1"/>
  <c r="J11" i="1"/>
  <c r="K11" i="1"/>
  <c r="L11" i="1"/>
  <c r="B11" i="1"/>
  <c r="E6" i="1"/>
  <c r="K6" i="1"/>
  <c r="E7" i="1"/>
  <c r="K7" i="1"/>
  <c r="K178" i="1" l="1"/>
  <c r="K210" i="1"/>
  <c r="K146" i="1"/>
  <c r="K154" i="1"/>
  <c r="K194" i="1"/>
  <c r="K202" i="1"/>
  <c r="K162" i="1"/>
  <c r="K186" i="1"/>
  <c r="K170" i="1"/>
  <c r="G146" i="1"/>
  <c r="G154" i="1"/>
  <c r="G210" i="1"/>
  <c r="G178" i="1"/>
  <c r="E202" i="1"/>
  <c r="E146" i="1"/>
  <c r="G186" i="1"/>
  <c r="E210" i="1"/>
  <c r="E178" i="1"/>
  <c r="G82" i="1"/>
  <c r="G202" i="1"/>
  <c r="G170" i="1"/>
  <c r="E194" i="1"/>
  <c r="E162" i="1"/>
  <c r="E154" i="1"/>
  <c r="G194" i="1"/>
  <c r="G162" i="1"/>
  <c r="G65" i="1"/>
  <c r="E112" i="1"/>
  <c r="G113" i="1"/>
  <c r="K129" i="1"/>
  <c r="E72" i="1"/>
  <c r="K89" i="1"/>
  <c r="K90" i="1" s="1"/>
  <c r="E104" i="1"/>
  <c r="K121" i="1"/>
  <c r="E136" i="1"/>
  <c r="K81" i="1"/>
  <c r="K82" i="1" s="1"/>
  <c r="E96" i="1"/>
  <c r="K113" i="1"/>
  <c r="E128" i="1"/>
  <c r="G73" i="1"/>
  <c r="G105" i="1"/>
  <c r="E56" i="1"/>
  <c r="G56" i="1"/>
  <c r="K73" i="1"/>
  <c r="E88" i="1"/>
  <c r="G89" i="1"/>
  <c r="K105" i="1"/>
  <c r="E120" i="1"/>
  <c r="G120" i="1"/>
  <c r="K137" i="1"/>
  <c r="E80" i="1"/>
  <c r="K97" i="1"/>
  <c r="G97" i="1"/>
  <c r="G128" i="1"/>
  <c r="G136" i="1"/>
  <c r="K72" i="1"/>
  <c r="K104" i="1"/>
  <c r="K120" i="1"/>
  <c r="N75" i="1"/>
  <c r="N91" i="1"/>
  <c r="G96" i="1"/>
  <c r="N107" i="1"/>
  <c r="G112" i="1"/>
  <c r="N123" i="1"/>
  <c r="N139" i="1"/>
  <c r="K88" i="1"/>
  <c r="K136" i="1"/>
  <c r="K65" i="1"/>
  <c r="K66" i="1" s="1"/>
  <c r="K96" i="1"/>
  <c r="K112" i="1"/>
  <c r="K128" i="1"/>
  <c r="G72" i="1"/>
  <c r="N83" i="1"/>
  <c r="G88" i="1"/>
  <c r="N99" i="1"/>
  <c r="G104" i="1"/>
  <c r="N115" i="1"/>
  <c r="N131" i="1"/>
  <c r="E73" i="1"/>
  <c r="E74" i="1" s="1"/>
  <c r="E81" i="1"/>
  <c r="E89" i="1"/>
  <c r="E90" i="1" s="1"/>
  <c r="E97" i="1"/>
  <c r="E105" i="1"/>
  <c r="E113" i="1"/>
  <c r="E114" i="1" s="1"/>
  <c r="E121" i="1"/>
  <c r="E129" i="1"/>
  <c r="E137" i="1"/>
  <c r="E138" i="1" s="1"/>
  <c r="G129" i="1"/>
  <c r="G137" i="1"/>
  <c r="G121" i="1"/>
  <c r="N67" i="1"/>
  <c r="N59" i="1"/>
  <c r="G64" i="1"/>
  <c r="K57" i="1"/>
  <c r="K56" i="1"/>
  <c r="E64" i="1"/>
  <c r="G57" i="1"/>
  <c r="K64" i="1"/>
  <c r="E57" i="1"/>
  <c r="E65" i="1"/>
  <c r="K17" i="1"/>
  <c r="K24" i="1"/>
  <c r="K33" i="1"/>
  <c r="E33" i="1"/>
  <c r="G24" i="1"/>
  <c r="G16" i="1"/>
  <c r="G25" i="1"/>
  <c r="K25" i="1"/>
  <c r="K26" i="1" s="1"/>
  <c r="E9" i="1"/>
  <c r="G17" i="1"/>
  <c r="G18" i="1" s="1"/>
  <c r="K16" i="1"/>
  <c r="G8" i="1"/>
  <c r="E8" i="1"/>
  <c r="E41" i="1"/>
  <c r="K49" i="1"/>
  <c r="K41" i="1"/>
  <c r="K40" i="1"/>
  <c r="E49" i="1"/>
  <c r="K32" i="1"/>
  <c r="K48" i="1"/>
  <c r="K8" i="1"/>
  <c r="E24" i="1"/>
  <c r="N27" i="1"/>
  <c r="N35" i="1"/>
  <c r="G40" i="1"/>
  <c r="N51" i="1"/>
  <c r="N19" i="1"/>
  <c r="E16" i="1"/>
  <c r="G32" i="1"/>
  <c r="N43" i="1"/>
  <c r="G48" i="1"/>
  <c r="E48" i="1"/>
  <c r="G49" i="1"/>
  <c r="E40" i="1"/>
  <c r="G41" i="1"/>
  <c r="E32" i="1"/>
  <c r="G33" i="1"/>
  <c r="G34" i="1" s="1"/>
  <c r="E25" i="1"/>
  <c r="E26" i="1" s="1"/>
  <c r="E17" i="1"/>
  <c r="N11" i="1"/>
  <c r="G9" i="1"/>
  <c r="K9" i="1"/>
  <c r="E66" i="1" l="1"/>
  <c r="K42" i="1"/>
  <c r="K98" i="1"/>
  <c r="K106" i="1"/>
  <c r="K10" i="1"/>
  <c r="K74" i="1"/>
  <c r="K50" i="1"/>
  <c r="K34" i="1"/>
  <c r="K58" i="1"/>
  <c r="K138" i="1"/>
  <c r="K114" i="1"/>
  <c r="K122" i="1"/>
  <c r="K130" i="1"/>
  <c r="K18" i="1"/>
  <c r="G10" i="1"/>
  <c r="G58" i="1"/>
  <c r="G138" i="1"/>
  <c r="E122" i="1"/>
  <c r="G42" i="1"/>
  <c r="E106" i="1"/>
  <c r="E50" i="1"/>
  <c r="G122" i="1"/>
  <c r="E130" i="1"/>
  <c r="E98" i="1"/>
  <c r="G106" i="1"/>
  <c r="E18" i="1"/>
  <c r="G26" i="1"/>
  <c r="E42" i="1"/>
  <c r="G90" i="1"/>
  <c r="G50" i="1"/>
  <c r="E10" i="1"/>
  <c r="G98" i="1"/>
  <c r="G114" i="1"/>
  <c r="E34" i="1"/>
  <c r="G130" i="1"/>
  <c r="E82" i="1"/>
  <c r="N82" i="1" s="1"/>
  <c r="O82" i="1" s="1"/>
  <c r="G74" i="1"/>
  <c r="E58" i="1"/>
  <c r="G66" i="1"/>
  <c r="N202" i="1"/>
  <c r="O202" i="1" s="1"/>
  <c r="N178" i="1"/>
  <c r="O178" i="1" s="1"/>
  <c r="N170" i="1"/>
  <c r="O170" i="1" s="1"/>
  <c r="N210" i="1"/>
  <c r="O210" i="1" s="1"/>
  <c r="N162" i="1"/>
  <c r="O162" i="1" s="1"/>
  <c r="N186" i="1"/>
  <c r="O186" i="1" s="1"/>
  <c r="N194" i="1"/>
  <c r="O194" i="1" s="1"/>
  <c r="N154" i="1"/>
  <c r="O154" i="1" s="1"/>
  <c r="N146" i="1"/>
  <c r="O146" i="1" s="1"/>
  <c r="N74" i="1" l="1"/>
  <c r="O74" i="1" s="1"/>
  <c r="N122" i="1"/>
  <c r="O122" i="1" s="1"/>
  <c r="N58" i="1"/>
  <c r="O58" i="1" s="1"/>
  <c r="N66" i="1"/>
  <c r="O66" i="1" s="1"/>
  <c r="N90" i="1"/>
  <c r="O90" i="1" s="1"/>
  <c r="N10" i="1"/>
  <c r="O10" i="1" s="1"/>
  <c r="N114" i="1"/>
  <c r="O114" i="1" s="1"/>
  <c r="N106" i="1"/>
  <c r="O106" i="1" s="1"/>
  <c r="N138" i="1"/>
  <c r="O138" i="1" s="1"/>
  <c r="N98" i="1"/>
  <c r="O98" i="1" s="1"/>
  <c r="N130" i="1"/>
  <c r="O130" i="1" s="1"/>
  <c r="N26" i="1"/>
  <c r="O26" i="1" s="1"/>
  <c r="N18" i="1"/>
  <c r="O18" i="1" s="1"/>
  <c r="N34" i="1"/>
  <c r="O34" i="1" s="1"/>
  <c r="N42" i="1"/>
  <c r="O42" i="1" s="1"/>
  <c r="N50" i="1"/>
  <c r="O50" i="1" s="1"/>
  <c r="O213" i="1" l="1"/>
  <c r="P58" i="1" s="1"/>
  <c r="P34" i="1" l="1"/>
  <c r="P42" i="1"/>
  <c r="P66" i="1"/>
  <c r="P26" i="1"/>
  <c r="P10" i="1"/>
  <c r="P18" i="1"/>
  <c r="Q18" i="1" s="1"/>
  <c r="P50" i="1"/>
  <c r="P178" i="1"/>
  <c r="P170" i="1"/>
  <c r="P202" i="1"/>
  <c r="P210" i="1"/>
  <c r="P122" i="1"/>
  <c r="P146" i="1"/>
  <c r="P82" i="1"/>
  <c r="P186" i="1"/>
  <c r="P154" i="1"/>
  <c r="P74" i="1"/>
  <c r="P194" i="1"/>
  <c r="P162" i="1"/>
  <c r="P114" i="1"/>
  <c r="P106" i="1"/>
  <c r="P138" i="1"/>
  <c r="P98" i="1"/>
  <c r="P90" i="1"/>
  <c r="P130" i="1"/>
  <c r="A5" i="3" l="1"/>
  <c r="Q10" i="1"/>
</calcChain>
</file>

<file path=xl/sharedStrings.xml><?xml version="1.0" encoding="utf-8"?>
<sst xmlns="http://schemas.openxmlformats.org/spreadsheetml/2006/main" count="1386" uniqueCount="55">
  <si>
    <t>Media</t>
  </si>
  <si>
    <t>Desv Típica</t>
  </si>
  <si>
    <t>IDENT</t>
  </si>
  <si>
    <t>Especie</t>
  </si>
  <si>
    <t>esternon</t>
  </si>
  <si>
    <t>femur</t>
  </si>
  <si>
    <t>tibiotarso</t>
  </si>
  <si>
    <t>tarsometatarso</t>
  </si>
  <si>
    <t>humero</t>
  </si>
  <si>
    <t>cubito</t>
  </si>
  <si>
    <t>radio</t>
  </si>
  <si>
    <t>Abejeros</t>
  </si>
  <si>
    <t>Alcotán</t>
  </si>
  <si>
    <t>Alimoche</t>
  </si>
  <si>
    <t>Azor</t>
  </si>
  <si>
    <t>B. Leonado</t>
  </si>
  <si>
    <t>Buho real</t>
  </si>
  <si>
    <t>Buitre negro</t>
  </si>
  <si>
    <t>Calzada</t>
  </si>
  <si>
    <t>Cernícalo primilla</t>
  </si>
  <si>
    <t>Cernícalo vulgar</t>
  </si>
  <si>
    <t>Circus aeruginosus</t>
  </si>
  <si>
    <t>Circus cyaneus</t>
  </si>
  <si>
    <t>Circus pygargus</t>
  </si>
  <si>
    <t>Culebrera</t>
  </si>
  <si>
    <t>Elanus caerulus</t>
  </si>
  <si>
    <t>Falco columbarius</t>
  </si>
  <si>
    <t>Falco peregrinus</t>
  </si>
  <si>
    <t>Gavilán</t>
  </si>
  <si>
    <t>Imperial</t>
  </si>
  <si>
    <t>Milano negro</t>
  </si>
  <si>
    <t>Milano real</t>
  </si>
  <si>
    <t>Perdicera</t>
  </si>
  <si>
    <t>Pescadora</t>
  </si>
  <si>
    <t>Quebranta</t>
  </si>
  <si>
    <t>Ratonero</t>
  </si>
  <si>
    <t>Real</t>
  </si>
  <si>
    <t>Abejero</t>
  </si>
  <si>
    <t>Si no</t>
  </si>
  <si>
    <t>Introducir datos</t>
  </si>
  <si>
    <t>Probabilidad+</t>
  </si>
  <si>
    <t>Probabilidad-</t>
  </si>
  <si>
    <t>Prob def</t>
  </si>
  <si>
    <t>coxalL</t>
  </si>
  <si>
    <t>coxalA</t>
  </si>
  <si>
    <t>Craneoancho</t>
  </si>
  <si>
    <t>craneolongitud</t>
  </si>
  <si>
    <t>Craneo l</t>
  </si>
  <si>
    <t>Craneo a</t>
  </si>
  <si>
    <t>B.Leonado</t>
  </si>
  <si>
    <t>C. Primilla</t>
  </si>
  <si>
    <t>C. Vulgar</t>
  </si>
  <si>
    <t>Circus Aeroginosus</t>
  </si>
  <si>
    <t>Posibles especies</t>
  </si>
  <si>
    <t>Importante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</si>
</sst>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i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0" borderId="0" xfId="0" applyFont="1"/>
    <xf numFmtId="2" fontId="0" fillId="0" borderId="0" xfId="0" applyNumberFormat="1"/>
    <xf numFmtId="0" fontId="0" fillId="0" borderId="0" xfId="1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workbookViewId="0">
      <selection activeCell="E2" sqref="E2"/>
    </sheetView>
  </sheetViews>
  <sheetFormatPr baseColWidth="10" defaultRowHeight="14.4" x14ac:dyDescent="0.3"/>
  <cols>
    <col min="1" max="1" width="15.44140625" customWidth="1"/>
    <col min="7" max="7" width="14.44140625" customWidth="1"/>
    <col min="16" max="16" width="0" hidden="1" customWidth="1"/>
  </cols>
  <sheetData>
    <row r="1" spans="1:16" x14ac:dyDescent="0.3">
      <c r="A1" s="8"/>
      <c r="B1" s="9" t="s">
        <v>43</v>
      </c>
      <c r="C1" s="9" t="s">
        <v>44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48</v>
      </c>
      <c r="I1" s="9" t="s">
        <v>47</v>
      </c>
      <c r="J1" s="9" t="s">
        <v>8</v>
      </c>
      <c r="K1" s="9" t="s">
        <v>9</v>
      </c>
      <c r="L1" s="9" t="s">
        <v>10</v>
      </c>
    </row>
    <row r="2" spans="1:16" x14ac:dyDescent="0.3">
      <c r="A2" s="10" t="s">
        <v>39</v>
      </c>
      <c r="B2" s="13"/>
      <c r="C2" s="14"/>
      <c r="D2" s="14"/>
      <c r="E2" s="15"/>
      <c r="F2" s="14"/>
      <c r="G2" s="15"/>
      <c r="H2" s="14"/>
      <c r="I2" s="13"/>
      <c r="J2" s="14"/>
      <c r="K2" s="15"/>
      <c r="L2" s="14"/>
      <c r="M2" s="2"/>
      <c r="N2" s="1"/>
      <c r="P2" s="6">
        <f>SUM(B2:L2)</f>
        <v>0</v>
      </c>
    </row>
    <row r="3" spans="1:16" x14ac:dyDescent="0.3">
      <c r="A3" s="8"/>
      <c r="B3" s="8"/>
      <c r="C3" s="8"/>
      <c r="D3" s="8"/>
      <c r="E3" s="8" t="s">
        <v>54</v>
      </c>
      <c r="F3" s="8"/>
      <c r="G3" s="8" t="s">
        <v>54</v>
      </c>
      <c r="H3" s="8"/>
      <c r="I3" s="8"/>
      <c r="J3" s="8"/>
      <c r="K3" s="8" t="s">
        <v>54</v>
      </c>
      <c r="L3" s="8"/>
      <c r="N3" s="5"/>
    </row>
    <row r="4" spans="1:16" x14ac:dyDescent="0.3">
      <c r="A4" s="11" t="s">
        <v>53</v>
      </c>
      <c r="N4" s="5"/>
    </row>
    <row r="5" spans="1:16" ht="58.2" customHeight="1" x14ac:dyDescent="0.3">
      <c r="A5" s="12" t="str">
        <f>IF(P2=0,"",IFERROR(IF(Formulas!P10=0,,"Abejero: "&amp;(TEXT(Formulas!P10,"0,0%"))&amp;"  ")&amp;IF(Formulas!P18=0,,"Alcotán: "&amp;(TEXT(Formulas!P18,"0,0%"))&amp;"  ")&amp;IF(Formulas!P26=0,,"Alimoche: "&amp;(TEXT(Formulas!P26,"0,0%"))&amp;"  ")&amp;IF(Formulas!P34=0,,"Azor: "&amp;(TEXT(Formulas!P34,"0,0%"))&amp;"  ")&amp;IF(Formulas!P42=0,,"Buitre leonado: "&amp;(TEXT(Formulas!P42,"0,0%"))&amp;"  ")&amp;IF(Formulas!P50=0,,"Búho real: "&amp;(TEXT(Formulas!P50,"0,0%"))&amp;"  ")&amp;IF(Formulas!P58=0,,"Buitre negro: "&amp;(TEXT(Formulas!P58,"0,0%"))&amp;"  ")&amp;IF(Formulas!P66=0,,"Calzada: "&amp;(TEXT(Formulas!P66,"0,0%"))&amp;"  ")&amp;IF(Formulas!P74=0,,"C.Primilla: "&amp;(TEXT(Formulas!P74,"0,0%"))&amp;"  ")&amp;IF(Formulas!P82=0,,"C.Vulgar: "&amp;(TEXT(Formulas!P82,"0,0%"))&amp;"  ")&amp;IF(Formulas!P90=0,,"Circus Aeruginosus: "&amp;(TEXT(Formulas!P90,"0,0%"))&amp;"  ")&amp;IF(Formulas!P98=0,,"Circus Cyaneus: "&amp;(TEXT(Formulas!P98,"0,0%"))&amp;"  ")&amp;IF(Formulas!P106=0,,"Circus Pygargus: "&amp;(TEXT(Formulas!P106,"0,0%"))&amp;"  ")&amp;IF(Formulas!P114=0,,"Culebrera: "&amp;(TEXT(Formulas!P114,"0,0%"))&amp;"  ")&amp;IF(Formulas!P122=0,,"Elanus caerulus: "&amp;(TEXT(Formulas!P122,"0,0%"))&amp;"  ")&amp;IF(Formulas!P130=0,,"Falco columbaris: "&amp;(TEXT(Formulas!P130,"0,0%"))&amp;"  ")&amp;IF(Formulas!P138=0,,"Falco peregrinus: "&amp;(TEXT(Formulas!P138,"0,0%"))&amp;"  ")&amp;IF(Formulas!P146=0,,"Gavilán: "&amp;(TEXT(Formulas!P146,"0,0%"))&amp;"  ")&amp;IF(Formulas!P154=0,,"Imperial: "&amp;(TEXT(Formulas!P154,"0,0%"))&amp;"  ")&amp;IF(Formulas!P162=0,,"Milano negro: "&amp;(TEXT(Formulas!P162,"0,0%"))&amp;"  ")&amp;IF(Formulas!P170=0,,"Milano negro: "&amp;(TEXT(Formulas!P170,"0,0%"))&amp;"  ")&amp;IF(Formulas!P178=0,,"Perdicera: "&amp;(TEXT(Formulas!P178,"0,0%"))&amp;"  ")&amp;IF(Formulas!P186=0,,"Pescadora: "&amp;(TEXT(Formulas!P186,"0,0%"))&amp;"  ")&amp;IF(Formulas!P194=0,,"Qebrantahuesos: "&amp;(TEXT(Formulas!P194,"0,0%"))&amp;"  ")&amp;IF(Formulas!P202=0,,"Ratonero: "&amp;(TEXT(Formulas!P202,"0,0%"))&amp;"  ")&amp;IF(Formulas!P210=0,,"Real: "&amp;(TEXT(Formulas!P210,"0,0%"))&amp;"  "),"Las medidas no son compatibles con ninguna especie"))</f>
        <v/>
      </c>
      <c r="N5" s="5"/>
    </row>
    <row r="6" spans="1:16" hidden="1" x14ac:dyDescent="0.3">
      <c r="N6" s="5"/>
    </row>
    <row r="7" spans="1:16" hidden="1" x14ac:dyDescent="0.3">
      <c r="N7" s="5"/>
    </row>
    <row r="8" spans="1:16" hidden="1" x14ac:dyDescent="0.3">
      <c r="N8" s="2" t="s">
        <v>37</v>
      </c>
    </row>
    <row r="9" spans="1:16" hidden="1" x14ac:dyDescent="0.3">
      <c r="N9" s="2" t="s">
        <v>12</v>
      </c>
    </row>
    <row r="10" spans="1:16" hidden="1" x14ac:dyDescent="0.3">
      <c r="N10" s="2" t="s">
        <v>13</v>
      </c>
    </row>
    <row r="11" spans="1:16" hidden="1" x14ac:dyDescent="0.3">
      <c r="N11" s="2" t="s">
        <v>14</v>
      </c>
    </row>
    <row r="12" spans="1:16" hidden="1" x14ac:dyDescent="0.3">
      <c r="N12" s="2" t="s">
        <v>49</v>
      </c>
    </row>
    <row r="13" spans="1:16" hidden="1" x14ac:dyDescent="0.3">
      <c r="N13" s="2" t="s">
        <v>16</v>
      </c>
    </row>
    <row r="14" spans="1:16" hidden="1" x14ac:dyDescent="0.3">
      <c r="N14" s="2" t="s">
        <v>17</v>
      </c>
    </row>
    <row r="15" spans="1:16" hidden="1" x14ac:dyDescent="0.3">
      <c r="N15" s="2" t="s">
        <v>18</v>
      </c>
    </row>
    <row r="16" spans="1:16" hidden="1" x14ac:dyDescent="0.3">
      <c r="N16" s="2" t="s">
        <v>50</v>
      </c>
    </row>
    <row r="17" spans="14:14" hidden="1" x14ac:dyDescent="0.3">
      <c r="N17" s="2" t="s">
        <v>51</v>
      </c>
    </row>
    <row r="18" spans="14:14" hidden="1" x14ac:dyDescent="0.3">
      <c r="N18" s="2" t="s">
        <v>52</v>
      </c>
    </row>
    <row r="19" spans="14:14" hidden="1" x14ac:dyDescent="0.3">
      <c r="N19" s="2" t="s">
        <v>22</v>
      </c>
    </row>
    <row r="20" spans="14:14" hidden="1" x14ac:dyDescent="0.3">
      <c r="N20" s="2" t="s">
        <v>23</v>
      </c>
    </row>
    <row r="21" spans="14:14" hidden="1" x14ac:dyDescent="0.3">
      <c r="N21" s="2" t="s">
        <v>24</v>
      </c>
    </row>
    <row r="22" spans="14:14" hidden="1" x14ac:dyDescent="0.3">
      <c r="N22" s="2" t="s">
        <v>25</v>
      </c>
    </row>
    <row r="23" spans="14:14" hidden="1" x14ac:dyDescent="0.3">
      <c r="N23" s="2" t="s">
        <v>26</v>
      </c>
    </row>
    <row r="24" spans="14:14" hidden="1" x14ac:dyDescent="0.3">
      <c r="N24" s="2" t="s">
        <v>27</v>
      </c>
    </row>
    <row r="25" spans="14:14" hidden="1" x14ac:dyDescent="0.3">
      <c r="N25" s="2" t="s">
        <v>28</v>
      </c>
    </row>
    <row r="26" spans="14:14" hidden="1" x14ac:dyDescent="0.3">
      <c r="N26" s="2" t="s">
        <v>29</v>
      </c>
    </row>
    <row r="27" spans="14:14" hidden="1" x14ac:dyDescent="0.3">
      <c r="N27" s="2" t="s">
        <v>30</v>
      </c>
    </row>
    <row r="28" spans="14:14" hidden="1" x14ac:dyDescent="0.3">
      <c r="N28" s="2" t="s">
        <v>31</v>
      </c>
    </row>
    <row r="29" spans="14:14" hidden="1" x14ac:dyDescent="0.3">
      <c r="N29" s="2" t="s">
        <v>32</v>
      </c>
    </row>
    <row r="30" spans="14:14" hidden="1" x14ac:dyDescent="0.3">
      <c r="N30" s="2" t="s">
        <v>33</v>
      </c>
    </row>
    <row r="31" spans="14:14" hidden="1" x14ac:dyDescent="0.3">
      <c r="N31" s="2" t="s">
        <v>34</v>
      </c>
    </row>
    <row r="32" spans="14:14" hidden="1" x14ac:dyDescent="0.3">
      <c r="N32" s="2" t="s">
        <v>35</v>
      </c>
    </row>
    <row r="33" spans="14:14" hidden="1" x14ac:dyDescent="0.3">
      <c r="N33" s="2" t="s">
        <v>36</v>
      </c>
    </row>
    <row r="34" spans="14:14" hidden="1" x14ac:dyDescent="0.3"/>
  </sheetData>
  <sheetProtection algorithmName="SHA-512" hashValue="G2/jj1k+THkTeckz7miUWHib6EHLAREcQQ5YOCpQmldfGkxwFNS8Z6lYjE0ONE97nT87fRMEQY6Hjia2SiVUlw==" saltValue="7l4FtrwBXdwdww0H857msQ==" spinCount="100000" sheet="1" objects="1" scenarios="1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48"/>
  <sheetViews>
    <sheetView topLeftCell="A214" zoomScale="80" zoomScaleNormal="80" workbookViewId="0">
      <selection activeCell="A2" sqref="A1:XFD2"/>
    </sheetView>
  </sheetViews>
  <sheetFormatPr baseColWidth="10" defaultColWidth="9.109375" defaultRowHeight="14.4" x14ac:dyDescent="0.3"/>
  <cols>
    <col min="1" max="1" width="13.88671875" customWidth="1"/>
    <col min="2" max="2" width="15.33203125" customWidth="1"/>
    <col min="3" max="3" width="10.44140625" bestFit="1" customWidth="1"/>
    <col min="4" max="4" width="9.6640625" customWidth="1"/>
    <col min="5" max="5" width="14.109375" customWidth="1"/>
    <col min="6" max="6" width="14.5546875" bestFit="1" customWidth="1"/>
    <col min="7" max="7" width="8.109375" bestFit="1" customWidth="1"/>
    <col min="8" max="8" width="12.33203125" customWidth="1"/>
    <col min="9" max="9" width="13.5546875" customWidth="1"/>
    <col min="10" max="10" width="12.6640625" customWidth="1"/>
    <col min="14" max="14" width="11" bestFit="1" customWidth="1"/>
  </cols>
  <sheetData>
    <row r="1" spans="1:17" hidden="1" x14ac:dyDescent="0.3">
      <c r="B1" s="2" t="s">
        <v>43</v>
      </c>
      <c r="C1" s="2" t="s">
        <v>44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48</v>
      </c>
      <c r="I1" s="2" t="s">
        <v>47</v>
      </c>
      <c r="J1" s="2" t="s">
        <v>8</v>
      </c>
      <c r="K1" s="2" t="s">
        <v>9</v>
      </c>
      <c r="L1" s="2" t="s">
        <v>10</v>
      </c>
    </row>
    <row r="2" spans="1:17" hidden="1" x14ac:dyDescent="0.3">
      <c r="A2" t="s">
        <v>39</v>
      </c>
      <c r="B2" s="6">
        <f>'Introducir datos'!B2</f>
        <v>0</v>
      </c>
      <c r="C2" s="6">
        <f>'Introducir datos'!C2</f>
        <v>0</v>
      </c>
      <c r="D2" s="6">
        <f>'Introducir datos'!D2</f>
        <v>0</v>
      </c>
      <c r="E2" s="6">
        <f>'Introducir datos'!E2</f>
        <v>0</v>
      </c>
      <c r="F2" s="6">
        <f>'Introducir datos'!F2</f>
        <v>0</v>
      </c>
      <c r="G2" s="6">
        <f>'Introducir datos'!G2</f>
        <v>0</v>
      </c>
      <c r="H2" s="6">
        <f>'Introducir datos'!H2</f>
        <v>0</v>
      </c>
      <c r="I2" s="6">
        <f>'Introducir datos'!I2</f>
        <v>0</v>
      </c>
      <c r="J2" s="6">
        <f>'Introducir datos'!J2</f>
        <v>0</v>
      </c>
      <c r="K2" s="6">
        <f>'Introducir datos'!K2</f>
        <v>0</v>
      </c>
      <c r="L2" s="6">
        <f>'Introducir datos'!L2</f>
        <v>0</v>
      </c>
    </row>
    <row r="3" spans="1:17" hidden="1" x14ac:dyDescent="0.3"/>
    <row r="4" spans="1:17" s="2" customFormat="1" hidden="1" x14ac:dyDescent="0.3">
      <c r="A4"/>
      <c r="B4" s="2" t="s">
        <v>43</v>
      </c>
      <c r="C4" s="2" t="s">
        <v>44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48</v>
      </c>
      <c r="I4" s="2" t="s">
        <v>47</v>
      </c>
      <c r="J4" s="2" t="s">
        <v>8</v>
      </c>
      <c r="K4" s="2" t="s">
        <v>9</v>
      </c>
      <c r="L4" s="2" t="s">
        <v>10</v>
      </c>
    </row>
    <row r="5" spans="1:17" hidden="1" x14ac:dyDescent="0.3">
      <c r="A5" s="2" t="s">
        <v>37</v>
      </c>
      <c r="J5" s="4"/>
    </row>
    <row r="6" spans="1:17" hidden="1" x14ac:dyDescent="0.3">
      <c r="A6" s="1" t="s">
        <v>0</v>
      </c>
      <c r="B6" s="4">
        <f>AVERAGE('Base de datos'!C2:C28)</f>
        <v>57.070370370370377</v>
      </c>
      <c r="C6" s="4">
        <f>AVERAGE('Base de datos'!D2:D28)</f>
        <v>32.966666666666661</v>
      </c>
      <c r="D6" s="4">
        <f>AVERAGE('Base de datos'!E2:E28)</f>
        <v>63.612755190215822</v>
      </c>
      <c r="E6" s="4">
        <f>AVERAGE('Base de datos'!F2:F28)</f>
        <v>56.481481481481474</v>
      </c>
      <c r="F6" s="4">
        <f>AVERAGE('Base de datos'!G2:G28)</f>
        <v>86.983334714030079</v>
      </c>
      <c r="G6" s="4">
        <f>AVERAGE('Base de datos'!H2:H28)</f>
        <v>52.514971492937384</v>
      </c>
      <c r="H6" s="4">
        <f>AVERAGE('Base de datos'!I2:I28)</f>
        <v>38.481574074487362</v>
      </c>
      <c r="I6" s="4">
        <f>AVERAGE('Base de datos'!J2:J28)</f>
        <v>74.209984842692364</v>
      </c>
      <c r="J6" s="4">
        <f>AVERAGE('Base de datos'!K2:K28)</f>
        <v>106.93139077536615</v>
      </c>
      <c r="K6" s="4">
        <f>AVERAGE('Base de datos'!L2:L28)</f>
        <v>117.98589540183069</v>
      </c>
      <c r="L6" s="4">
        <f>AVERAGE('Base de datos'!M2:M28)</f>
        <v>111.81430541143691</v>
      </c>
    </row>
    <row r="7" spans="1:17" hidden="1" x14ac:dyDescent="0.3">
      <c r="A7" s="5" t="s">
        <v>1</v>
      </c>
      <c r="B7" s="4">
        <f>STDEV('Base de datos'!C2:C28)</f>
        <v>2.8225486048570758</v>
      </c>
      <c r="C7" s="4">
        <f>STDEV('Base de datos'!D2:D28)</f>
        <v>2.1654631766046655</v>
      </c>
      <c r="D7" s="4">
        <f>STDEV('Base de datos'!E2:E28)</f>
        <v>3.1492153656522306</v>
      </c>
      <c r="E7" s="4">
        <f>STDEV('Base de datos'!F2:F28)</f>
        <v>2.3475088329541425</v>
      </c>
      <c r="F7" s="4">
        <f>STDEV('Base de datos'!G2:G28)</f>
        <v>3.2619195409932153</v>
      </c>
      <c r="G7" s="4">
        <f>STDEV('Base de datos'!H2:H28)</f>
        <v>2.2901203617627872</v>
      </c>
      <c r="H7" s="4">
        <f>STDEV('Base de datos'!I2:I28)</f>
        <v>1.3721855500234263</v>
      </c>
      <c r="I7" s="4">
        <f>STDEV('Base de datos'!J2:J28)</f>
        <v>2.8031682944758871</v>
      </c>
      <c r="J7" s="4">
        <f>STDEV('Base de datos'!K2:K28)</f>
        <v>4.1092595193367005</v>
      </c>
      <c r="K7" s="4">
        <f>STDEV('Base de datos'!L2:L28)</f>
        <v>5.0436344411468275</v>
      </c>
      <c r="L7" s="4">
        <f>STDEV('Base de datos'!M2:M28)</f>
        <v>5.1404783455112364</v>
      </c>
    </row>
    <row r="8" spans="1:17" hidden="1" x14ac:dyDescent="0.3">
      <c r="A8" s="5" t="s">
        <v>41</v>
      </c>
      <c r="E8">
        <f t="shared" ref="E8:K8" si="0">_xlfn.NORM.DIST(E$2/1.02,E6,E7,TRUE)</f>
        <v>3.2660496299861189E-128</v>
      </c>
      <c r="G8">
        <f t="shared" si="0"/>
        <v>1.1376302732592277E-116</v>
      </c>
      <c r="K8">
        <f t="shared" si="0"/>
        <v>2.5159675378517483E-121</v>
      </c>
    </row>
    <row r="9" spans="1:17" hidden="1" x14ac:dyDescent="0.3">
      <c r="A9" s="5" t="s">
        <v>40</v>
      </c>
      <c r="E9">
        <f t="shared" ref="E9:K9" si="1">_xlfn.NORM.DIST(E$2*1.02,E6,E7,TRUE)</f>
        <v>3.2660496299861189E-128</v>
      </c>
      <c r="G9">
        <f t="shared" si="1"/>
        <v>1.1376302732592277E-116</v>
      </c>
      <c r="K9">
        <f t="shared" si="1"/>
        <v>2.5159675378517483E-121</v>
      </c>
    </row>
    <row r="10" spans="1:17" hidden="1" x14ac:dyDescent="0.3">
      <c r="A10" s="5" t="s">
        <v>42</v>
      </c>
      <c r="E10">
        <f t="shared" ref="E10:G10" si="2">IF(E$2=0,1,E9-E8)</f>
        <v>1</v>
      </c>
      <c r="G10">
        <f t="shared" si="2"/>
        <v>1</v>
      </c>
      <c r="K10">
        <f>IF(K$2=0,1,K9-K8)</f>
        <v>1</v>
      </c>
      <c r="N10">
        <f>$E10*$G10*$K10</f>
        <v>1</v>
      </c>
      <c r="O10">
        <f>N10*N11</f>
        <v>1</v>
      </c>
      <c r="P10">
        <f>O10/($O$213)</f>
        <v>3.8461538461538464E-2</v>
      </c>
      <c r="Q10" t="str">
        <f>IF(P10=0,,"Abejero: "&amp;P10)</f>
        <v>Abejero: 0,0384615384615385</v>
      </c>
    </row>
    <row r="11" spans="1:17" hidden="1" x14ac:dyDescent="0.3">
      <c r="A11" s="5" t="s">
        <v>38</v>
      </c>
      <c r="B11">
        <f>IF(OR(AND(B$2&gt;MIN('Base de datos'!C2:C28)/1.05,B$2&lt;MAX('Base de datos'!C2:C28)*1.05),B$2=0),1,0)</f>
        <v>1</v>
      </c>
      <c r="C11">
        <f>IF(OR(AND(C$2&gt;MIN('Base de datos'!D2:D28)/1.05,C$2&lt;MAX('Base de datos'!D2:D28)*1.05),C$2=0),1,0)</f>
        <v>1</v>
      </c>
      <c r="D11">
        <f>IF(OR(AND(D$2&gt;MIN('Base de datos'!E2:E28)/1.05,D$2&lt;MAX('Base de datos'!E2:E28)*1.05),D$2=0),1,0)</f>
        <v>1</v>
      </c>
      <c r="E11">
        <f>IF(OR(AND(E$2&gt;MIN('Base de datos'!F2:F28)/1.05,E$2&lt;MAX('Base de datos'!F2:F28)*1.05),E$2=0),1,0)</f>
        <v>1</v>
      </c>
      <c r="F11">
        <f>IF(OR(AND(F$2&gt;MIN('Base de datos'!G2:G28)/1.05,F$2&lt;MAX('Base de datos'!G2:G28)*1.05),F$2=0),1,0)</f>
        <v>1</v>
      </c>
      <c r="G11">
        <f>IF(OR(AND(G$2&gt;MIN('Base de datos'!H2:H28)/1.05,G$2&lt;MAX('Base de datos'!H2:H28)*1.05),G$2=0),1,0)</f>
        <v>1</v>
      </c>
      <c r="H11">
        <f>IF(OR(AND(H$2&gt;MIN('Base de datos'!I2:I28)/1.05,H$2&lt;MAX('Base de datos'!I2:I28)*1.05),H$2=0),1,0)</f>
        <v>1</v>
      </c>
      <c r="I11">
        <f>IF(OR(AND(I$2&gt;MIN('Base de datos'!J2:J28)/1.05,I$2&lt;MAX('Base de datos'!J2:J28)*1.05),I$2=0),1,0)</f>
        <v>1</v>
      </c>
      <c r="J11">
        <f>IF(OR(AND(J$2&gt;MIN('Base de datos'!K2:K28)/1.05,J$2&lt;MAX('Base de datos'!K2:K28)*1.05),J$2=0),1,0)</f>
        <v>1</v>
      </c>
      <c r="K11">
        <f>IF(OR(AND(K$2&gt;MIN('Base de datos'!L2:L28)/1.05,K$2&lt;MAX('Base de datos'!L2:L28)*1.05),K$2=0),1,0)</f>
        <v>1</v>
      </c>
      <c r="L11">
        <f>IF(OR(AND(L$2&gt;MIN('Base de datos'!M2:M28)/1.05,L$2&lt;MAX('Base de datos'!M2:M28)*1.05),L$2=0),1,0)</f>
        <v>1</v>
      </c>
      <c r="N11">
        <f>PRODUCT(B11:L11)</f>
        <v>1</v>
      </c>
      <c r="Q11">
        <f t="shared" ref="Q11:Q16" si="3">IF(P11=0,,"Abejero: "&amp;P11)</f>
        <v>0</v>
      </c>
    </row>
    <row r="12" spans="1:17" hidden="1" x14ac:dyDescent="0.3">
      <c r="B12" s="2" t="s">
        <v>43</v>
      </c>
      <c r="C12" s="2" t="s">
        <v>44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48</v>
      </c>
      <c r="I12" s="2" t="s">
        <v>47</v>
      </c>
      <c r="J12" s="2" t="s">
        <v>8</v>
      </c>
      <c r="K12" s="2" t="s">
        <v>9</v>
      </c>
      <c r="L12" s="2" t="s">
        <v>10</v>
      </c>
      <c r="M12" s="2"/>
      <c r="N12" s="2"/>
      <c r="Q12">
        <f t="shared" si="3"/>
        <v>0</v>
      </c>
    </row>
    <row r="13" spans="1:17" hidden="1" x14ac:dyDescent="0.3">
      <c r="A13" s="2" t="s">
        <v>12</v>
      </c>
      <c r="J13" s="4"/>
      <c r="Q13">
        <f t="shared" si="3"/>
        <v>0</v>
      </c>
    </row>
    <row r="14" spans="1:17" hidden="1" x14ac:dyDescent="0.3">
      <c r="A14" s="1" t="s">
        <v>0</v>
      </c>
      <c r="B14" s="4">
        <f>AVERAGE('Base de datos'!C29:C54)</f>
        <v>31.16921304658494</v>
      </c>
      <c r="C14" s="4">
        <f>AVERAGE('Base de datos'!D29:D54)</f>
        <v>25.498399103644012</v>
      </c>
      <c r="D14" s="4">
        <f>AVERAGE('Base de datos'!E29:E54)</f>
        <v>44.085321327146623</v>
      </c>
      <c r="E14" s="4">
        <f>AVERAGE('Base de datos'!F29:F54)</f>
        <v>44.039769875892567</v>
      </c>
      <c r="F14" s="4">
        <f>AVERAGE('Base de datos'!G29:G54)</f>
        <v>57.35623804668051</v>
      </c>
      <c r="G14" s="4">
        <f>AVERAGE('Base de datos'!H29:H54)</f>
        <v>34.893362696119581</v>
      </c>
      <c r="H14" s="4">
        <f>AVERAGE('Base de datos'!I29:I54)</f>
        <v>29.141651961220457</v>
      </c>
      <c r="I14" s="4">
        <f>AVERAGE('Base de datos'!J29:J54)</f>
        <v>48.10889570210616</v>
      </c>
      <c r="J14" s="4">
        <f>AVERAGE('Base de datos'!K29:K54)</f>
        <v>56.342818723316249</v>
      </c>
      <c r="K14" s="4">
        <f>AVERAGE('Base de datos'!L29:L54)</f>
        <v>63.943027410794528</v>
      </c>
      <c r="L14" s="4">
        <f>AVERAGE('Base de datos'!M29:M54)</f>
        <v>59.200134290280026</v>
      </c>
      <c r="Q14">
        <f t="shared" si="3"/>
        <v>0</v>
      </c>
    </row>
    <row r="15" spans="1:17" hidden="1" x14ac:dyDescent="0.3">
      <c r="A15" s="5" t="s">
        <v>1</v>
      </c>
      <c r="B15" s="4">
        <f>STDEV('Base de datos'!C29:C54)</f>
        <v>1.9450860395380585</v>
      </c>
      <c r="C15" s="4">
        <f>STDEV('Base de datos'!D29:D54)</f>
        <v>1.4283426443659968</v>
      </c>
      <c r="D15" s="4">
        <f>STDEV('Base de datos'!E29:E54)</f>
        <v>2.3004907807649917</v>
      </c>
      <c r="E15" s="4">
        <f>STDEV('Base de datos'!F29:F54)</f>
        <v>1.4170065419050324</v>
      </c>
      <c r="F15" s="4">
        <f>STDEV('Base de datos'!G29:G54)</f>
        <v>1.7348036742542967</v>
      </c>
      <c r="G15" s="4">
        <f>STDEV('Base de datos'!H29:H54)</f>
        <v>0.92957314945321046</v>
      </c>
      <c r="H15" s="4">
        <f>STDEV('Base de datos'!I29:I54)</f>
        <v>0.87722331103549989</v>
      </c>
      <c r="I15" s="4">
        <f>STDEV('Base de datos'!J29:J54)</f>
        <v>1.8469387309006082</v>
      </c>
      <c r="J15" s="4">
        <f>STDEV('Base de datos'!K29:K54)</f>
        <v>3.2082809322509314</v>
      </c>
      <c r="K15" s="4">
        <f>STDEV('Base de datos'!L29:L54)</f>
        <v>3.880362214349601</v>
      </c>
      <c r="L15" s="4">
        <f>STDEV('Base de datos'!M29:M54)</f>
        <v>3.6060854110621774</v>
      </c>
      <c r="Q15">
        <f t="shared" si="3"/>
        <v>0</v>
      </c>
    </row>
    <row r="16" spans="1:17" hidden="1" x14ac:dyDescent="0.3">
      <c r="A16" s="5" t="s">
        <v>41</v>
      </c>
      <c r="E16">
        <f t="shared" ref="E16" si="4">_xlfn.NORM.DIST(E$2/1.02,E14,E15,TRUE)</f>
        <v>2.283535773144224E-212</v>
      </c>
      <c r="G16">
        <f t="shared" ref="G16" si="5">_xlfn.NORM.DIST(G$2/1.02,G14,G15,TRUE)</f>
        <v>0</v>
      </c>
      <c r="K16">
        <f t="shared" ref="K16" si="6">_xlfn.NORM.DIST(K$2/1.02,K14,K15,TRUE)</f>
        <v>2.6130679487372532E-61</v>
      </c>
      <c r="Q16">
        <f t="shared" si="3"/>
        <v>0</v>
      </c>
    </row>
    <row r="17" spans="1:17" hidden="1" x14ac:dyDescent="0.3">
      <c r="A17" s="5" t="s">
        <v>40</v>
      </c>
      <c r="E17">
        <f t="shared" ref="E17" si="7">_xlfn.NORM.DIST(E$2*1.02,E14,E15,TRUE)</f>
        <v>2.283535773144224E-212</v>
      </c>
      <c r="G17">
        <f t="shared" ref="G17:K17" si="8">_xlfn.NORM.DIST(G$2*1.02,G14,G15,TRUE)</f>
        <v>0</v>
      </c>
      <c r="K17">
        <f t="shared" si="8"/>
        <v>2.6130679487372532E-61</v>
      </c>
      <c r="Q17">
        <f>IF(P17=0,,"Abejero: "&amp;(TEXT(P17,"0.0%")))</f>
        <v>0</v>
      </c>
    </row>
    <row r="18" spans="1:17" hidden="1" x14ac:dyDescent="0.3">
      <c r="A18" s="5" t="s">
        <v>42</v>
      </c>
      <c r="E18">
        <f t="shared" ref="E18" si="9">IF(E$2=0,1,E17-E16)</f>
        <v>1</v>
      </c>
      <c r="G18">
        <f t="shared" ref="G18" si="10">IF(G$2=0,1,G17-G16)</f>
        <v>1</v>
      </c>
      <c r="K18">
        <f>IF(K$2=0,1,K17-K16)</f>
        <v>1</v>
      </c>
      <c r="N18">
        <f>$E18*$G18*$K18</f>
        <v>1</v>
      </c>
      <c r="O18">
        <f>N18*N19</f>
        <v>1</v>
      </c>
      <c r="P18" s="7">
        <f>O18/($O$213)</f>
        <v>3.8461538461538464E-2</v>
      </c>
      <c r="Q18" t="str">
        <f>IF(P18=0,,"Abejero: "&amp;(TEXT(P18,"0.0%")))</f>
        <v>Abejero: 04%</v>
      </c>
    </row>
    <row r="19" spans="1:17" hidden="1" x14ac:dyDescent="0.3">
      <c r="A19" s="5" t="s">
        <v>38</v>
      </c>
      <c r="B19">
        <f>IF(OR(AND(B$2&gt;MIN('Base de datos'!C29:C54)/1.05,B$2&lt;MAX('Base de datos'!C29:C54)*1.05),B$2=0),1,0)</f>
        <v>1</v>
      </c>
      <c r="C19">
        <f>IF(OR(AND(C$2&gt;MIN('Base de datos'!D29:D54)/1.05,C$2&lt;MAX('Base de datos'!D29:D54)*1.05),C$2=0),1,0)</f>
        <v>1</v>
      </c>
      <c r="D19">
        <f>IF(OR(AND(D$2&gt;MIN('Base de datos'!E29:E54)/1.05,D$2&lt;MAX('Base de datos'!E29:E54)*1.05),D$2=0),1,0)</f>
        <v>1</v>
      </c>
      <c r="E19">
        <f>IF(OR(AND(E$2&gt;MIN('Base de datos'!F29:F54)/1.05,E$2&lt;MAX('Base de datos'!F29:F54)*1.05),E$2=0),1,0)</f>
        <v>1</v>
      </c>
      <c r="F19">
        <f>IF(OR(AND(F$2&gt;MIN('Base de datos'!G29:G54)/1.05,F$2&lt;MAX('Base de datos'!G29:G54)*1.05),F$2=0),1,0)</f>
        <v>1</v>
      </c>
      <c r="G19">
        <f>IF(OR(AND(G$2&gt;MIN('Base de datos'!H29:H54)/1.05,G$2&lt;MAX('Base de datos'!H29:H54)*1.05),G$2=0),1,0)</f>
        <v>1</v>
      </c>
      <c r="H19">
        <f>IF(OR(AND(H$2&gt;MIN('Base de datos'!I29:I54)/1.05,H$2&lt;MAX('Base de datos'!I29:I54)*1.05),H$2=0),1,0)</f>
        <v>1</v>
      </c>
      <c r="I19">
        <f>IF(OR(AND(I$2&gt;MIN('Base de datos'!J29:J54)/1.05,I$2&lt;MAX('Base de datos'!J29:J54)*1.05),I$2=0),1,0)</f>
        <v>1</v>
      </c>
      <c r="J19">
        <f>IF(OR(AND(J$2&gt;MIN('Base de datos'!K29:K54)/1.05,J$2&lt;MAX('Base de datos'!K29:K54)*1.05),J$2=0),1,0)</f>
        <v>1</v>
      </c>
      <c r="K19">
        <f>IF(OR(AND(K$2&gt;MIN('Base de datos'!L29:L54)/1.05,K$2&lt;MAX('Base de datos'!L29:L54)*1.05),K$2=0),1,0)</f>
        <v>1</v>
      </c>
      <c r="L19">
        <f>IF(OR(AND(L$2&gt;MIN('Base de datos'!M29:M54)/1.05,L$2&lt;MAX('Base de datos'!M29:M54)*1.05),L$2=0),1,0)</f>
        <v>1</v>
      </c>
      <c r="N19">
        <f>PRODUCT(B19:L19)</f>
        <v>1</v>
      </c>
    </row>
    <row r="20" spans="1:17" hidden="1" x14ac:dyDescent="0.3">
      <c r="B20" s="2" t="s">
        <v>43</v>
      </c>
      <c r="C20" s="2" t="s">
        <v>44</v>
      </c>
      <c r="D20" s="2" t="s">
        <v>4</v>
      </c>
      <c r="E20" s="2" t="s">
        <v>5</v>
      </c>
      <c r="F20" s="2" t="s">
        <v>6</v>
      </c>
      <c r="G20" s="2" t="s">
        <v>7</v>
      </c>
      <c r="H20" s="2" t="s">
        <v>48</v>
      </c>
      <c r="I20" s="2" t="s">
        <v>47</v>
      </c>
      <c r="J20" s="2" t="s">
        <v>8</v>
      </c>
      <c r="K20" s="2" t="s">
        <v>9</v>
      </c>
      <c r="L20" s="2" t="s">
        <v>10</v>
      </c>
      <c r="M20" s="2"/>
      <c r="N20" s="2"/>
    </row>
    <row r="21" spans="1:17" hidden="1" x14ac:dyDescent="0.3">
      <c r="A21" s="2" t="s">
        <v>13</v>
      </c>
      <c r="J21" s="4"/>
    </row>
    <row r="22" spans="1:17" hidden="1" x14ac:dyDescent="0.3">
      <c r="A22" s="1" t="s">
        <v>0</v>
      </c>
      <c r="B22" s="4">
        <f>AVERAGE('Base de datos'!C55:C90)</f>
        <v>82.488282980983456</v>
      </c>
      <c r="C22" s="4">
        <f>AVERAGE('Base de datos'!D55:D90)</f>
        <v>44.973481176996252</v>
      </c>
      <c r="D22" s="4">
        <f>AVERAGE('Base de datos'!E55:E90)</f>
        <v>95.943286850899995</v>
      </c>
      <c r="E22" s="4">
        <f>AVERAGE('Base de datos'!F55:F90)</f>
        <v>75.124588925936976</v>
      </c>
      <c r="F22" s="4">
        <f>AVERAGE('Base de datos'!G55:G90)</f>
        <v>122.7317715317551</v>
      </c>
      <c r="G22" s="4">
        <f>AVERAGE('Base de datos'!H55:H90)</f>
        <v>80.232413754325776</v>
      </c>
      <c r="H22" s="4">
        <f>AVERAGE('Base de datos'!I55:I90)</f>
        <v>46.924725014095173</v>
      </c>
      <c r="I22" s="4">
        <f>AVERAGE('Base de datos'!J55:J90)</f>
        <v>106.03605619077813</v>
      </c>
      <c r="J22" s="4">
        <f>AVERAGE('Base de datos'!K55:K90)</f>
        <v>151.26456027510855</v>
      </c>
      <c r="K22" s="4">
        <f>AVERAGE('Base de datos'!L55:L90)</f>
        <v>175.85959971707902</v>
      </c>
      <c r="L22" s="4">
        <f>AVERAGE('Base de datos'!M55:M90)</f>
        <v>168.1217810894245</v>
      </c>
    </row>
    <row r="23" spans="1:17" hidden="1" x14ac:dyDescent="0.3">
      <c r="A23" s="5" t="s">
        <v>1</v>
      </c>
      <c r="B23" s="4">
        <f>STDEV('Base de datos'!C55:C90)</f>
        <v>3.3558113923552813</v>
      </c>
      <c r="C23" s="4">
        <f>STDEV('Base de datos'!D55:D90)</f>
        <v>2.2736531432893199</v>
      </c>
      <c r="D23" s="4">
        <f>STDEV('Base de datos'!E55:E90)</f>
        <v>4.6702776676182864</v>
      </c>
      <c r="E23" s="4">
        <f>STDEV('Base de datos'!F55:F90)</f>
        <v>3.5673831787440022</v>
      </c>
      <c r="F23" s="4">
        <f>STDEV('Base de datos'!G55:G90)</f>
        <v>4.3312550502705411</v>
      </c>
      <c r="G23" s="4">
        <f>STDEV('Base de datos'!H55:H90)</f>
        <v>2.0624216197207712</v>
      </c>
      <c r="H23" s="4">
        <f>STDEV('Base de datos'!I55:I90)</f>
        <v>1.2083906122950991</v>
      </c>
      <c r="I23" s="4">
        <f>STDEV('Base de datos'!J55:J90)</f>
        <v>4.7631155057021752</v>
      </c>
      <c r="J23" s="4">
        <f>STDEV('Base de datos'!K55:K90)</f>
        <v>4.0503004808657606</v>
      </c>
      <c r="K23" s="4">
        <f>STDEV('Base de datos'!L55:L90)</f>
        <v>5.080941573524945</v>
      </c>
      <c r="L23" s="4">
        <f>STDEV('Base de datos'!M55:M90)</f>
        <v>5.1158382322041591</v>
      </c>
    </row>
    <row r="24" spans="1:17" hidden="1" x14ac:dyDescent="0.3">
      <c r="A24" s="5" t="s">
        <v>41</v>
      </c>
      <c r="E24">
        <f t="shared" ref="E24" si="11">_xlfn.NORM.DIST(E$2/1.02,E22,E23,TRUE)</f>
        <v>9.5086074333735982E-99</v>
      </c>
      <c r="G24">
        <f t="shared" ref="G24" si="12">_xlfn.NORM.DIST(G$2/1.02,G22,G23,TRUE)</f>
        <v>0</v>
      </c>
      <c r="K24">
        <f t="shared" ref="K24" si="13">_xlfn.NORM.DIST(K$2/1.02,K22,K23,TRUE)</f>
        <v>8.4480048184718012E-263</v>
      </c>
    </row>
    <row r="25" spans="1:17" hidden="1" x14ac:dyDescent="0.3">
      <c r="A25" s="5" t="s">
        <v>40</v>
      </c>
      <c r="E25">
        <f t="shared" ref="E25" si="14">_xlfn.NORM.DIST(E$2*1.02,E22,E23,TRUE)</f>
        <v>9.5086074333735982E-99</v>
      </c>
      <c r="G25">
        <f t="shared" ref="G25:K25" si="15">_xlfn.NORM.DIST(G$2*1.02,G22,G23,TRUE)</f>
        <v>0</v>
      </c>
      <c r="K25">
        <f t="shared" si="15"/>
        <v>8.4480048184718012E-263</v>
      </c>
    </row>
    <row r="26" spans="1:17" hidden="1" x14ac:dyDescent="0.3">
      <c r="A26" s="5" t="s">
        <v>42</v>
      </c>
      <c r="E26">
        <f t="shared" ref="E26" si="16">IF(E$2=0,1,E25-E24)</f>
        <v>1</v>
      </c>
      <c r="G26">
        <f t="shared" ref="G26" si="17">IF(G$2=0,1,G25-G24)</f>
        <v>1</v>
      </c>
      <c r="K26">
        <f>IF(K$2=0,1,K25-K24)</f>
        <v>1</v>
      </c>
      <c r="N26">
        <f>$E26*$G26*$K26</f>
        <v>1</v>
      </c>
      <c r="O26">
        <f t="shared" ref="O26:O82" si="18">N26*N27</f>
        <v>1</v>
      </c>
      <c r="P26">
        <f>O26/($O$213)</f>
        <v>3.8461538461538464E-2</v>
      </c>
    </row>
    <row r="27" spans="1:17" hidden="1" x14ac:dyDescent="0.3">
      <c r="A27" s="5" t="s">
        <v>38</v>
      </c>
      <c r="B27">
        <f>IF(OR(AND(B$2&gt;MIN('Base de datos'!C55:C90)/1.05,B$2&lt;MAX('Base de datos'!C55:C90)*1.05),B$2=0),1,0)</f>
        <v>1</v>
      </c>
      <c r="C27">
        <f>IF(OR(AND(C$2&gt;MIN('Base de datos'!D55:D90)/1.05,C$2&lt;MAX('Base de datos'!D55:D90)*1.05),C$2=0),1,0)</f>
        <v>1</v>
      </c>
      <c r="D27">
        <f>IF(OR(AND(D$2&gt;MIN('Base de datos'!E55:E90)/1.05,D$2&lt;MAX('Base de datos'!E55:E90)*1.05),D$2=0),1,0)</f>
        <v>1</v>
      </c>
      <c r="E27">
        <f>IF(OR(AND(E$2&gt;MIN('Base de datos'!F55:F90)/1.05,E$2&lt;MAX('Base de datos'!F55:F90)*1.05),E$2=0),1,0)</f>
        <v>1</v>
      </c>
      <c r="F27">
        <f>IF(OR(AND(F$2&gt;MIN('Base de datos'!G55:G90)/1.05,F$2&lt;MAX('Base de datos'!G55:G90)*1.05),F$2=0),1,0)</f>
        <v>1</v>
      </c>
      <c r="G27">
        <f>IF(OR(AND(G$2&gt;MIN('Base de datos'!H55:H90)/1.05,G$2&lt;MAX('Base de datos'!H55:H90)*1.05),G$2=0),1,0)</f>
        <v>1</v>
      </c>
      <c r="H27">
        <f>IF(OR(AND(H$2&gt;MIN('Base de datos'!I55:I90)/1.05,H$2&lt;MAX('Base de datos'!I55:I90)*1.05),H$2=0),1,0)</f>
        <v>1</v>
      </c>
      <c r="I27">
        <f>IF(OR(AND(I$2&gt;MIN('Base de datos'!J55:J90)/1.05,I$2&lt;MAX('Base de datos'!J55:J90)*1.05),I$2=0),1,0)</f>
        <v>1</v>
      </c>
      <c r="J27">
        <f>IF(OR(AND(J$2&gt;MIN('Base de datos'!K55:K90)/1.05,J$2&lt;MAX('Base de datos'!K55:K90)*1.05),J$2=0),1,0)</f>
        <v>1</v>
      </c>
      <c r="K27">
        <f>IF(OR(AND(K$2&gt;MIN('Base de datos'!L55:L90)/1.05,K$2&lt;MAX('Base de datos'!L55:L90)*1.05),K$2=0),1,0)</f>
        <v>1</v>
      </c>
      <c r="L27">
        <f>IF(OR(AND(L$2&gt;MIN('Base de datos'!M55:M90)/1.05,L$2&lt;MAX('Base de datos'!M55:M90)*1.05),L$2=0),1,0)</f>
        <v>1</v>
      </c>
      <c r="N27">
        <f>PRODUCT(B27:L27)</f>
        <v>1</v>
      </c>
    </row>
    <row r="28" spans="1:17" hidden="1" x14ac:dyDescent="0.3">
      <c r="B28" s="2" t="s">
        <v>43</v>
      </c>
      <c r="C28" s="2" t="s">
        <v>44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48</v>
      </c>
      <c r="I28" s="2" t="s">
        <v>47</v>
      </c>
      <c r="J28" s="2" t="s">
        <v>8</v>
      </c>
      <c r="K28" s="2" t="s">
        <v>9</v>
      </c>
      <c r="L28" s="2" t="s">
        <v>10</v>
      </c>
      <c r="M28" s="2"/>
      <c r="N28" s="2"/>
    </row>
    <row r="29" spans="1:17" hidden="1" x14ac:dyDescent="0.3">
      <c r="A29" s="2" t="s">
        <v>14</v>
      </c>
      <c r="J29" s="4"/>
    </row>
    <row r="30" spans="1:17" hidden="1" x14ac:dyDescent="0.3">
      <c r="A30" s="1" t="s">
        <v>0</v>
      </c>
      <c r="B30" s="4">
        <f>AVERAGE('Base de datos'!C91:C124)</f>
        <v>53.341176470588231</v>
      </c>
      <c r="C30" s="4">
        <f>AVERAGE('Base de datos'!D91:D124)</f>
        <v>37.873529411764714</v>
      </c>
      <c r="D30" s="4">
        <f>AVERAGE('Base de datos'!E91:E124)</f>
        <v>75.442759126137759</v>
      </c>
      <c r="E30" s="4">
        <f>AVERAGE('Base de datos'!F91:F124)</f>
        <v>77.935294117647075</v>
      </c>
      <c r="F30" s="4">
        <f>AVERAGE('Base de datos'!G91:G124)</f>
        <v>105.28855245293987</v>
      </c>
      <c r="G30" s="4">
        <f>AVERAGE('Base de datos'!H91:H124)</f>
        <v>77.312447989705788</v>
      </c>
      <c r="H30" s="4">
        <f>AVERAGE('Base de datos'!I91:I124)</f>
        <v>41.980553373249897</v>
      </c>
      <c r="I30" s="4">
        <f>AVERAGE('Base de datos'!J91:J124)</f>
        <v>71.969249733396083</v>
      </c>
      <c r="J30" s="4">
        <f>AVERAGE('Base de datos'!K91:K124)</f>
        <v>92.273687027973097</v>
      </c>
      <c r="K30" s="4">
        <f>AVERAGE('Base de datos'!L91:L124)</f>
        <v>103.37297432007183</v>
      </c>
      <c r="L30" s="4">
        <f>AVERAGE('Base de datos'!M91:M124)</f>
        <v>96.141127846577191</v>
      </c>
    </row>
    <row r="31" spans="1:17" hidden="1" x14ac:dyDescent="0.3">
      <c r="A31" s="5" t="s">
        <v>1</v>
      </c>
      <c r="B31" s="4">
        <f>STDEV('Base de datos'!C91:C124)</f>
        <v>4.3817885961383132</v>
      </c>
      <c r="C31" s="4">
        <f>STDEV('Base de datos'!D91:D124)</f>
        <v>2.4388657104593081</v>
      </c>
      <c r="D31" s="4">
        <f>STDEV('Base de datos'!E91:E124)</f>
        <v>5.0452145363176264</v>
      </c>
      <c r="E31" s="4">
        <f>STDEV('Base de datos'!F91:F124)</f>
        <v>5.5723278609268245</v>
      </c>
      <c r="F31" s="4">
        <f>STDEV('Base de datos'!G91:G124)</f>
        <v>7.7363593313815118</v>
      </c>
      <c r="G31" s="4">
        <f>STDEV('Base de datos'!H91:H124)</f>
        <v>4.8531076146199608</v>
      </c>
      <c r="H31" s="4">
        <f>STDEV('Base de datos'!I91:I124)</f>
        <v>1.2280559072421151</v>
      </c>
      <c r="I31" s="4">
        <f>STDEV('Base de datos'!J91:J124)</f>
        <v>4.3881202064570717</v>
      </c>
      <c r="J31" s="4">
        <f>STDEV('Base de datos'!K91:K124)</f>
        <v>6.3092445376413151</v>
      </c>
      <c r="K31" s="4">
        <f>STDEV('Base de datos'!L91:L124)</f>
        <v>6.8398030849752303</v>
      </c>
      <c r="L31" s="4">
        <f>STDEV('Base de datos'!M91:M124)</f>
        <v>6.5062622807624377</v>
      </c>
    </row>
    <row r="32" spans="1:17" hidden="1" x14ac:dyDescent="0.3">
      <c r="A32" s="5" t="s">
        <v>41</v>
      </c>
      <c r="E32">
        <f t="shared" ref="E32" si="19">_xlfn.NORM.DIST(E$2/1.02,E30,E31,TRUE)</f>
        <v>9.4723730712185475E-45</v>
      </c>
      <c r="G32">
        <f t="shared" ref="G32" si="20">_xlfn.NORM.DIST(G$2/1.02,G30,G31,TRUE)</f>
        <v>1.9460512910131534E-57</v>
      </c>
      <c r="K32">
        <f t="shared" ref="K32" si="21">_xlfn.NORM.DIST(K$2/1.02,K30,K31,TRUE)</f>
        <v>6.6027774454864228E-52</v>
      </c>
    </row>
    <row r="33" spans="1:16" hidden="1" x14ac:dyDescent="0.3">
      <c r="A33" s="5" t="s">
        <v>40</v>
      </c>
      <c r="E33">
        <f t="shared" ref="E33" si="22">_xlfn.NORM.DIST(E$2*1.02,E30,E31,TRUE)</f>
        <v>9.4723730712185475E-45</v>
      </c>
      <c r="G33">
        <f t="shared" ref="G33" si="23">_xlfn.NORM.DIST(G$2*1.02,G30,G31,TRUE)</f>
        <v>1.9460512910131534E-57</v>
      </c>
      <c r="K33">
        <f t="shared" ref="K33" si="24">_xlfn.NORM.DIST(K$2*1.02,K30,K31,TRUE)</f>
        <v>6.6027774454864228E-52</v>
      </c>
    </row>
    <row r="34" spans="1:16" hidden="1" x14ac:dyDescent="0.3">
      <c r="A34" s="5" t="s">
        <v>42</v>
      </c>
      <c r="E34">
        <f t="shared" ref="E34" si="25">IF(E$2=0,1,E33-E32)</f>
        <v>1</v>
      </c>
      <c r="G34">
        <f t="shared" ref="G34" si="26">IF(G$2=0,1,G33-G32)</f>
        <v>1</v>
      </c>
      <c r="K34">
        <f>IF(K$2=0,1,K33-K32)</f>
        <v>1</v>
      </c>
      <c r="N34">
        <f>$E34*$G34*$K34</f>
        <v>1</v>
      </c>
      <c r="O34">
        <f t="shared" si="18"/>
        <v>1</v>
      </c>
      <c r="P34">
        <f>O34/($O$213)</f>
        <v>3.8461538461538464E-2</v>
      </c>
    </row>
    <row r="35" spans="1:16" hidden="1" x14ac:dyDescent="0.3">
      <c r="A35" s="5" t="s">
        <v>38</v>
      </c>
      <c r="B35">
        <f>IF(OR(AND(B$2&gt;MIN('Base de datos'!C91:C124)/1.05,B$2&lt;MAX('Base de datos'!C91:C124)*1.05),B$2=0),1,0)</f>
        <v>1</v>
      </c>
      <c r="C35">
        <f>IF(OR(AND(C$2&gt;MIN('Base de datos'!D91:D124)/1.05,C$2&lt;MAX('Base de datos'!D91:D124)*1.05),C$2=0),1,0)</f>
        <v>1</v>
      </c>
      <c r="D35">
        <f>IF(OR(AND(D$2&gt;MIN('Base de datos'!E91:E124)/1.05,D$2&lt;MAX('Base de datos'!E91:E124)*1.05),D$2=0),1,0)</f>
        <v>1</v>
      </c>
      <c r="E35">
        <f>IF(OR(AND(E$2&gt;MIN('Base de datos'!F91:F124)/1.05,E$2&lt;MAX('Base de datos'!F91:F124)*1.05),E$2=0),1,0)</f>
        <v>1</v>
      </c>
      <c r="F35">
        <f>IF(OR(AND(F$2&gt;MIN('Base de datos'!G91:G124)/1.05,F$2&lt;MAX('Base de datos'!G91:G124)*1.05),F$2=0),1,0)</f>
        <v>1</v>
      </c>
      <c r="G35">
        <f>IF(OR(AND(G$2&gt;MIN('Base de datos'!H91:H124)/1.05,G$2&lt;MAX('Base de datos'!H91:H124)*1.05),G$2=0),1,0)</f>
        <v>1</v>
      </c>
      <c r="H35">
        <f>IF(OR(AND(H$2&gt;MIN('Base de datos'!I91:I124)/1.05,H$2&lt;MAX('Base de datos'!I91:I124)*1.05),H$2=0),1,0)</f>
        <v>1</v>
      </c>
      <c r="I35">
        <f>IF(OR(AND(I$2&gt;MIN('Base de datos'!J91:J124)/1.05,I$2&lt;MAX('Base de datos'!J91:J124)*1.05),I$2=0),1,0)</f>
        <v>1</v>
      </c>
      <c r="J35">
        <f>IF(OR(AND(J$2&gt;MIN('Base de datos'!K91:K124)/1.05,J$2&lt;MAX('Base de datos'!K91:K124)*1.05),J$2=0),1,0)</f>
        <v>1</v>
      </c>
      <c r="K35">
        <f>IF(OR(AND(K$2&gt;MIN('Base de datos'!L91:L124)/1.05,K$2&lt;MAX('Base de datos'!L91:L124)*1.05),K$2=0),1,0)</f>
        <v>1</v>
      </c>
      <c r="L35">
        <f>IF(OR(AND(L$2&gt;MIN('Base de datos'!M91:M124)/1.05,L$2&lt;MAX('Base de datos'!M91:M124)*1.05),L$2=0),1,0)</f>
        <v>1</v>
      </c>
      <c r="N35">
        <f>PRODUCT(B35:L35)</f>
        <v>1</v>
      </c>
    </row>
    <row r="36" spans="1:16" hidden="1" x14ac:dyDescent="0.3">
      <c r="B36" s="2" t="s">
        <v>43</v>
      </c>
      <c r="C36" s="2" t="s">
        <v>44</v>
      </c>
      <c r="D36" s="2" t="s">
        <v>4</v>
      </c>
      <c r="E36" s="2" t="s">
        <v>5</v>
      </c>
      <c r="F36" s="2" t="s">
        <v>6</v>
      </c>
      <c r="G36" s="2" t="s">
        <v>7</v>
      </c>
      <c r="H36" s="2" t="s">
        <v>48</v>
      </c>
      <c r="I36" s="2" t="s">
        <v>47</v>
      </c>
      <c r="J36" s="2" t="s">
        <v>8</v>
      </c>
      <c r="K36" s="2" t="s">
        <v>9</v>
      </c>
      <c r="L36" s="2" t="s">
        <v>10</v>
      </c>
      <c r="M36" s="2"/>
      <c r="N36" s="2"/>
    </row>
    <row r="37" spans="1:16" hidden="1" x14ac:dyDescent="0.3">
      <c r="A37" s="2" t="s">
        <v>49</v>
      </c>
      <c r="J37" s="4"/>
    </row>
    <row r="38" spans="1:16" hidden="1" x14ac:dyDescent="0.3">
      <c r="A38" s="1" t="s">
        <v>0</v>
      </c>
      <c r="B38" s="4">
        <f>AVERAGE('Base de datos'!C125:C176)</f>
        <v>140.58659578536435</v>
      </c>
      <c r="C38" s="4">
        <f>AVERAGE('Base de datos'!D125:D176)</f>
        <v>75.195589863566767</v>
      </c>
      <c r="D38" s="4">
        <f>AVERAGE('Base de datos'!E125:E176)</f>
        <v>168.89181704177554</v>
      </c>
      <c r="E38" s="4">
        <f>AVERAGE('Base de datos'!F125:F176)</f>
        <v>136.51564856040113</v>
      </c>
      <c r="F38" s="4">
        <f>AVERAGE('Base de datos'!G125:G176)</f>
        <v>196.00320479202838</v>
      </c>
      <c r="G38" s="4">
        <f>AVERAGE('Base de datos'!H125:H176)</f>
        <v>111.04851740322647</v>
      </c>
      <c r="H38" s="4">
        <f>AVERAGE('Base de datos'!I125:I176)</f>
        <v>56.279018103325988</v>
      </c>
      <c r="I38" s="4">
        <f>AVERAGE('Base de datos'!J125:J176)</f>
        <v>141.00643063539121</v>
      </c>
      <c r="J38" s="4">
        <f>AVERAGE('Base de datos'!K125:K176)</f>
        <v>261.91563098024795</v>
      </c>
      <c r="K38" s="4">
        <f>AVERAGE('Base de datos'!L125:L176)</f>
        <v>332.10387103463569</v>
      </c>
      <c r="L38" s="4">
        <f>AVERAGE('Base de datos'!M125:M176)</f>
        <v>316.86088948092498</v>
      </c>
    </row>
    <row r="39" spans="1:16" hidden="1" x14ac:dyDescent="0.3">
      <c r="A39" s="5" t="s">
        <v>1</v>
      </c>
      <c r="B39" s="4">
        <f>STDEV('Base de datos'!C125:C176)</f>
        <v>6.1768520081509548</v>
      </c>
      <c r="C39" s="4">
        <f>STDEV('Base de datos'!D125:D176)</f>
        <v>2.704493288470875</v>
      </c>
      <c r="D39" s="4">
        <f>STDEV('Base de datos'!E125:E176)</f>
        <v>6.468322394852879</v>
      </c>
      <c r="E39" s="4">
        <f>STDEV('Base de datos'!F125:F176)</f>
        <v>2.8708371323354389</v>
      </c>
      <c r="F39" s="4">
        <f>STDEV('Base de datos'!G125:G176)</f>
        <v>4.2466597510131292</v>
      </c>
      <c r="G39" s="4">
        <f>STDEV('Base de datos'!H125:H176)</f>
        <v>3.0789690065911399</v>
      </c>
      <c r="H39" s="4">
        <f>STDEV('Base de datos'!I125:I176)</f>
        <v>1.9170842224168814</v>
      </c>
      <c r="I39" s="4">
        <f>STDEV('Base de datos'!J125:J176)</f>
        <v>3.4891892011972732</v>
      </c>
      <c r="J39" s="4">
        <f>STDEV('Base de datos'!K125:K176)</f>
        <v>6.9362875828882515</v>
      </c>
      <c r="K39" s="4">
        <f>STDEV('Base de datos'!L125:L176)</f>
        <v>7.9485773039621659</v>
      </c>
      <c r="L39" s="4">
        <f>STDEV('Base de datos'!M125:M176)</f>
        <v>8.2110663960495778</v>
      </c>
    </row>
    <row r="40" spans="1:16" hidden="1" x14ac:dyDescent="0.3">
      <c r="A40" s="5" t="s">
        <v>41</v>
      </c>
      <c r="E40">
        <f t="shared" ref="E40" si="27">_xlfn.NORM.DIST(E$2/1.02,E38,E39,TRUE)</f>
        <v>0</v>
      </c>
      <c r="G40">
        <f t="shared" ref="G40" si="28">_xlfn.NORM.DIST(G$2/1.02,G38,G39,TRUE)</f>
        <v>3.7626885230632288E-285</v>
      </c>
      <c r="K40">
        <f t="shared" ref="K40" si="29">_xlfn.NORM.DIST(K$2/1.02,K38,K39,TRUE)</f>
        <v>0</v>
      </c>
    </row>
    <row r="41" spans="1:16" hidden="1" x14ac:dyDescent="0.3">
      <c r="A41" s="5" t="s">
        <v>40</v>
      </c>
      <c r="E41">
        <f t="shared" ref="E41" si="30">_xlfn.NORM.DIST(E$2*1.02,E38,E39,TRUE)</f>
        <v>0</v>
      </c>
      <c r="G41">
        <f t="shared" ref="G41" si="31">_xlfn.NORM.DIST(G$2*1.02,G38,G39,TRUE)</f>
        <v>3.7626885230632288E-285</v>
      </c>
      <c r="K41">
        <f t="shared" ref="K41" si="32">_xlfn.NORM.DIST(K$2*1.02,K38,K39,TRUE)</f>
        <v>0</v>
      </c>
    </row>
    <row r="42" spans="1:16" hidden="1" x14ac:dyDescent="0.3">
      <c r="A42" s="5" t="s">
        <v>42</v>
      </c>
      <c r="E42">
        <f t="shared" ref="E42" si="33">IF(E$2=0,1,E41-E40)</f>
        <v>1</v>
      </c>
      <c r="G42">
        <f t="shared" ref="G42" si="34">IF(G$2=0,1,G41-G40)</f>
        <v>1</v>
      </c>
      <c r="K42">
        <f>IF(K$2=0,1,K41-K40)</f>
        <v>1</v>
      </c>
      <c r="N42">
        <f>$E42*$G42*$K42</f>
        <v>1</v>
      </c>
      <c r="O42">
        <f t="shared" si="18"/>
        <v>1</v>
      </c>
      <c r="P42">
        <f>O42/($O$213)</f>
        <v>3.8461538461538464E-2</v>
      </c>
    </row>
    <row r="43" spans="1:16" hidden="1" x14ac:dyDescent="0.3">
      <c r="A43" s="5" t="s">
        <v>38</v>
      </c>
      <c r="B43">
        <f>IF(OR(AND(B$2&gt;MIN('Base de datos'!C125:C176)/1.05,B$2&lt;MAX('Base de datos'!C125:C176)*1.05),B$2=0),1,0)</f>
        <v>1</v>
      </c>
      <c r="C43">
        <f>IF(OR(AND(C$2&gt;MIN('Base de datos'!D125:D176)/1.05,C$2&lt;MAX('Base de datos'!D125:D176)*1.05),C$2=0),1,0)</f>
        <v>1</v>
      </c>
      <c r="D43">
        <f>IF(OR(AND(D$2&gt;MIN('Base de datos'!E125:E176)/1.05,D$2&lt;MAX('Base de datos'!E125:E176)*1.05),D$2=0),1,0)</f>
        <v>1</v>
      </c>
      <c r="E43">
        <f>IF(OR(AND(E$2&gt;MIN('Base de datos'!F125:F176)/1.05,E$2&lt;MAX('Base de datos'!F125:F176)*1.05),E$2=0),1,0)</f>
        <v>1</v>
      </c>
      <c r="F43">
        <f>IF(OR(AND(F$2&gt;MIN('Base de datos'!G125:G176)/1.05,F$2&lt;MAX('Base de datos'!G125:G176)*1.05),F$2=0),1,0)</f>
        <v>1</v>
      </c>
      <c r="G43">
        <f>IF(OR(AND(G$2&gt;MIN('Base de datos'!H125:H176)/1.05,G$2&lt;MAX('Base de datos'!H125:H176)*1.05),G$2=0),1,0)</f>
        <v>1</v>
      </c>
      <c r="H43">
        <f>IF(OR(AND(H$2&gt;MIN('Base de datos'!I125:I176)/1.05,H$2&lt;MAX('Base de datos'!I125:I176)*1.05),H$2=0),1,0)</f>
        <v>1</v>
      </c>
      <c r="I43">
        <f>IF(OR(AND(I$2&gt;MIN('Base de datos'!J125:J176)/1.05,I$2&lt;MAX('Base de datos'!J125:J176)*1.05),I$2=0),1,0)</f>
        <v>1</v>
      </c>
      <c r="J43">
        <f>IF(OR(AND(J$2&gt;MIN('Base de datos'!K125:K176)/1.05,J$2&lt;MAX('Base de datos'!K125:K176)*1.05),J$2=0),1,0)</f>
        <v>1</v>
      </c>
      <c r="K43">
        <f>IF(OR(AND(K$2&gt;MIN('Base de datos'!L125:L176)/1.05,K$2&lt;MAX('Base de datos'!L125:L176)*1.05),K$2=0),1,0)</f>
        <v>1</v>
      </c>
      <c r="L43">
        <f>IF(OR(AND(L$2&gt;MIN('Base de datos'!M125:M176)/1.05,L$2&lt;MAX('Base de datos'!M125:M176)*1.05),L$2=0),1,0)</f>
        <v>1</v>
      </c>
      <c r="N43">
        <f>PRODUCT(B43:L43)</f>
        <v>1</v>
      </c>
    </row>
    <row r="44" spans="1:16" hidden="1" x14ac:dyDescent="0.3">
      <c r="B44" s="2" t="s">
        <v>43</v>
      </c>
      <c r="C44" s="2" t="s">
        <v>44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48</v>
      </c>
      <c r="I44" s="2" t="s">
        <v>47</v>
      </c>
      <c r="J44" s="2" t="s">
        <v>8</v>
      </c>
      <c r="K44" s="2" t="s">
        <v>9</v>
      </c>
      <c r="L44" s="2" t="s">
        <v>10</v>
      </c>
      <c r="M44" s="2"/>
      <c r="N44" s="2"/>
    </row>
    <row r="45" spans="1:16" hidden="1" x14ac:dyDescent="0.3">
      <c r="A45" s="2" t="s">
        <v>16</v>
      </c>
      <c r="J45" s="4"/>
    </row>
    <row r="46" spans="1:16" hidden="1" x14ac:dyDescent="0.3">
      <c r="A46" s="1" t="s">
        <v>0</v>
      </c>
      <c r="B46" s="4"/>
      <c r="C46" s="4"/>
      <c r="D46" s="4"/>
      <c r="E46" s="4">
        <f>AVERAGE('Base de datos'!F177:F203)</f>
        <v>96.481481481481495</v>
      </c>
      <c r="F46" s="4">
        <f>AVERAGE('Base de datos'!G177:G203)</f>
        <v>143.5851851851852</v>
      </c>
      <c r="G46" s="4">
        <f>AVERAGE('Base de datos'!H177:H203)</f>
        <v>76.997724447118827</v>
      </c>
      <c r="H46" s="4">
        <f>AVERAGE('Base de datos'!I177:I203)</f>
        <v>69.921258007774597</v>
      </c>
      <c r="I46" s="4">
        <f>AVERAGE('Base de datos'!J177:J203)</f>
        <v>96.529629629629625</v>
      </c>
      <c r="J46" s="4">
        <f>AVERAGE('Base de datos'!K177:K203)</f>
        <v>156.28518518518521</v>
      </c>
      <c r="K46" s="4">
        <f>AVERAGE('Base de datos'!L177:L203)</f>
        <v>181.30677255921069</v>
      </c>
      <c r="L46" s="4">
        <f>AVERAGE('Base de datos'!M177:M203)</f>
        <v>176.19041211464736</v>
      </c>
    </row>
    <row r="47" spans="1:16" hidden="1" x14ac:dyDescent="0.3">
      <c r="A47" s="5" t="s">
        <v>1</v>
      </c>
      <c r="B47" s="4"/>
      <c r="C47" s="4"/>
      <c r="D47" s="4"/>
      <c r="E47" s="4">
        <f>STDEV('Base de datos'!F177:F203)</f>
        <v>4.1684748213444136</v>
      </c>
      <c r="F47" s="4">
        <f>STDEV('Base de datos'!G177:G203)</f>
        <v>6.0395302736161431</v>
      </c>
      <c r="G47" s="4">
        <f>STDEV('Base de datos'!H177:H203)</f>
        <v>2.9111925317617593</v>
      </c>
      <c r="H47" s="4">
        <f>STDEV('Base de datos'!I177:I203)</f>
        <v>1.460249503973746</v>
      </c>
      <c r="I47" s="4">
        <f>STDEV('Base de datos'!J177:J203)</f>
        <v>3.3770509226946723</v>
      </c>
      <c r="J47" s="4">
        <f>STDEV('Base de datos'!K177:K203)</f>
        <v>6.414988680588591</v>
      </c>
      <c r="K47" s="4">
        <f>STDEV('Base de datos'!L177:L203)</f>
        <v>8.5582032928652367</v>
      </c>
      <c r="L47" s="4">
        <f>STDEV('Base de datos'!M177:M203)</f>
        <v>7.2704430676948011</v>
      </c>
    </row>
    <row r="48" spans="1:16" hidden="1" x14ac:dyDescent="0.3">
      <c r="A48" s="5" t="s">
        <v>41</v>
      </c>
      <c r="E48">
        <f t="shared" ref="E48" si="35">_xlfn.NORM.DIST(E$2/1.02,E46,E47,TRUE)</f>
        <v>8.0661777924143445E-119</v>
      </c>
      <c r="G48">
        <f t="shared" ref="G48" si="36">_xlfn.NORM.DIST(G$2/1.02,G46,G47,TRUE)</f>
        <v>1.8802860156448307E-154</v>
      </c>
      <c r="K48">
        <f t="shared" ref="K48" si="37">_xlfn.NORM.DIST(K$2/1.02,K46,K47,TRUE)</f>
        <v>6.5461894532962634E-100</v>
      </c>
    </row>
    <row r="49" spans="1:16" hidden="1" x14ac:dyDescent="0.3">
      <c r="A49" s="5" t="s">
        <v>40</v>
      </c>
      <c r="E49">
        <f t="shared" ref="E49" si="38">_xlfn.NORM.DIST(E$2*1.02,E46,E47,TRUE)</f>
        <v>8.0661777924143445E-119</v>
      </c>
      <c r="G49">
        <f t="shared" ref="G49" si="39">_xlfn.NORM.DIST(G$2*1.02,G46,G47,TRUE)</f>
        <v>1.8802860156448307E-154</v>
      </c>
      <c r="K49">
        <f t="shared" ref="K49" si="40">_xlfn.NORM.DIST(K$2*1.02,K46,K47,TRUE)</f>
        <v>6.5461894532962634E-100</v>
      </c>
    </row>
    <row r="50" spans="1:16" hidden="1" x14ac:dyDescent="0.3">
      <c r="A50" s="5" t="s">
        <v>42</v>
      </c>
      <c r="E50">
        <f t="shared" ref="E50" si="41">IF(E$2=0,1,E49-E48)</f>
        <v>1</v>
      </c>
      <c r="G50">
        <f t="shared" ref="G50" si="42">IF(G$2=0,1,G49-G48)</f>
        <v>1</v>
      </c>
      <c r="K50">
        <f>IF(K$2=0,1,K49-K48)</f>
        <v>1</v>
      </c>
      <c r="N50">
        <f>$E50*$G50*$K50</f>
        <v>1</v>
      </c>
      <c r="O50">
        <f t="shared" si="18"/>
        <v>1</v>
      </c>
      <c r="P50">
        <f>O50/($O$213)</f>
        <v>3.8461538461538464E-2</v>
      </c>
    </row>
    <row r="51" spans="1:16" hidden="1" x14ac:dyDescent="0.3">
      <c r="A51" s="5" t="s">
        <v>38</v>
      </c>
      <c r="B51">
        <f>IF(OR(AND(B$2&gt;MIN('Base de datos'!C177:C203)/1.05,B$2&lt;MAX('Base de datos'!C177:C203)*1.05),B$2=0),1,0)</f>
        <v>1</v>
      </c>
      <c r="C51">
        <f>IF(OR(AND(C$2&gt;MIN('Base de datos'!D177:D203)/1.05,C$2&lt;MAX('Base de datos'!D177:D203)*1.05),C$2=0),1,0)</f>
        <v>1</v>
      </c>
      <c r="D51">
        <f>IF(OR(AND(D$2&gt;MIN('Base de datos'!E177:E203)/1.05,D$2&lt;MAX('Base de datos'!E177:E203)*1.05),D$2=0),1,0)</f>
        <v>1</v>
      </c>
      <c r="E51">
        <f>IF(OR(AND(E$2&gt;MIN('Base de datos'!F177:F203)/1.05,E$2&lt;MAX('Base de datos'!F177:F203)*1.05),E$2=0),1,0)</f>
        <v>1</v>
      </c>
      <c r="F51">
        <f>IF(OR(AND(F$2&gt;MIN('Base de datos'!G177:G203)/1.05,F$2&lt;MAX('Base de datos'!G177:G203)*1.05),F$2=0),1,0)</f>
        <v>1</v>
      </c>
      <c r="G51">
        <f>IF(OR(AND(G$2&gt;MIN('Base de datos'!H177:H203)/1.05,G$2&lt;MAX('Base de datos'!H177:H203)*1.05),G$2=0),1,0)</f>
        <v>1</v>
      </c>
      <c r="H51">
        <f>IF(OR(AND(H$2&gt;MIN('Base de datos'!I177:I203)/1.05,H$2&lt;MAX('Base de datos'!I177:I203)*1.05),H$2=0),1,0)</f>
        <v>1</v>
      </c>
      <c r="I51">
        <f>IF(OR(AND(I$2&gt;MIN('Base de datos'!J177:J203)/1.05,I$2&lt;MAX('Base de datos'!J177:J203)*1.05),I$2=0),1,0)</f>
        <v>1</v>
      </c>
      <c r="J51">
        <f>IF(OR(AND(J$2&gt;MIN('Base de datos'!K177:K203)/1.05,J$2&lt;MAX('Base de datos'!K177:K203)*1.05),J$2=0),1,0)</f>
        <v>1</v>
      </c>
      <c r="K51">
        <f>IF(OR(AND(K$2&gt;MIN('Base de datos'!L177:L203)/1.05,K$2&lt;MAX('Base de datos'!L177:L203)*1.05),K$2=0),1,0)</f>
        <v>1</v>
      </c>
      <c r="L51">
        <f>IF(OR(AND(L$2&gt;MIN('Base de datos'!M177:M203)/1.05,L$2&lt;MAX('Base de datos'!M177:M203)*1.05),L$2=0),1,0)</f>
        <v>1</v>
      </c>
      <c r="N51">
        <f>PRODUCT(B51:L51)</f>
        <v>1</v>
      </c>
    </row>
    <row r="52" spans="1:16" hidden="1" x14ac:dyDescent="0.3">
      <c r="B52" s="2" t="s">
        <v>43</v>
      </c>
      <c r="C52" s="2" t="s">
        <v>44</v>
      </c>
      <c r="D52" s="2" t="s">
        <v>4</v>
      </c>
      <c r="E52" s="2" t="s">
        <v>5</v>
      </c>
      <c r="F52" s="2" t="s">
        <v>6</v>
      </c>
      <c r="G52" s="2" t="s">
        <v>7</v>
      </c>
      <c r="H52" s="2" t="s">
        <v>48</v>
      </c>
      <c r="I52" s="2" t="s">
        <v>47</v>
      </c>
      <c r="J52" s="2" t="s">
        <v>8</v>
      </c>
      <c r="K52" s="2" t="s">
        <v>9</v>
      </c>
      <c r="L52" s="2" t="s">
        <v>10</v>
      </c>
      <c r="M52" s="2"/>
      <c r="N52" s="2"/>
    </row>
    <row r="53" spans="1:16" hidden="1" x14ac:dyDescent="0.3">
      <c r="A53" s="2" t="s">
        <v>17</v>
      </c>
      <c r="J53" s="4"/>
    </row>
    <row r="54" spans="1:16" hidden="1" x14ac:dyDescent="0.3">
      <c r="A54" s="1" t="s">
        <v>0</v>
      </c>
      <c r="B54" s="4">
        <f>AVERAGE('Base de datos'!C204:C252)</f>
        <v>131.90994287096089</v>
      </c>
      <c r="C54" s="4">
        <f>AVERAGE('Base de datos'!D204:D252)</f>
        <v>71.498461237463275</v>
      </c>
      <c r="D54" s="4">
        <f>AVERAGE('Base de datos'!E204:E252)</f>
        <v>160.14655153151369</v>
      </c>
      <c r="E54" s="4">
        <f>AVERAGE('Base de datos'!F204:F252)</f>
        <v>132.34918633424672</v>
      </c>
      <c r="F54" s="4">
        <f>AVERAGE('Base de datos'!G204:G252)</f>
        <v>202.38670220210611</v>
      </c>
      <c r="G54" s="4">
        <f>AVERAGE('Base de datos'!H204:H252)</f>
        <v>133.65412896905298</v>
      </c>
      <c r="H54" s="4">
        <f>AVERAGE('Base de datos'!I204:I252)</f>
        <v>81.251385386099528</v>
      </c>
      <c r="I54" s="4">
        <f>AVERAGE('Base de datos'!J204:J252)</f>
        <v>146.8658126886686</v>
      </c>
      <c r="J54" s="4">
        <f>AVERAGE('Base de datos'!K204:K252)</f>
        <v>260.17766031423025</v>
      </c>
      <c r="K54" s="4">
        <f>AVERAGE('Base de datos'!L204:L252)</f>
        <v>340.17388596466003</v>
      </c>
      <c r="L54" s="4">
        <f>AVERAGE('Base de datos'!M204:M252)</f>
        <v>323.82446341256707</v>
      </c>
    </row>
    <row r="55" spans="1:16" hidden="1" x14ac:dyDescent="0.3">
      <c r="A55" s="5" t="s">
        <v>1</v>
      </c>
      <c r="B55" s="4">
        <f>STDEV('Base de datos'!C204:C252)</f>
        <v>5.4387329473952342</v>
      </c>
      <c r="C55" s="4">
        <f>STDEV('Base de datos'!D204:D252)</f>
        <v>2.8080970977158275</v>
      </c>
      <c r="D55" s="4">
        <f>STDEV('Base de datos'!E204:E252)</f>
        <v>5.3317145463913489</v>
      </c>
      <c r="E55" s="4">
        <f>STDEV('Base de datos'!F204:F252)</f>
        <v>3.1568907386839666</v>
      </c>
      <c r="F55" s="4">
        <f>STDEV('Base de datos'!G204:G252)</f>
        <v>5.1752653518159351</v>
      </c>
      <c r="G55" s="4">
        <f>STDEV('Base de datos'!H204:H252)</f>
        <v>3.8648433986561694</v>
      </c>
      <c r="H55" s="4">
        <f>STDEV('Base de datos'!I204:I252)</f>
        <v>2.1450237937824279</v>
      </c>
      <c r="I55" s="4">
        <f>STDEV('Base de datos'!J204:J252)</f>
        <v>3.3861125393477449</v>
      </c>
      <c r="J55" s="4">
        <f>STDEV('Base de datos'!K204:K252)</f>
        <v>7.7663526754796202</v>
      </c>
      <c r="K55" s="4">
        <f>STDEV('Base de datos'!L204:L252)</f>
        <v>9.2714780459948525</v>
      </c>
      <c r="L55" s="4">
        <f>STDEV('Base de datos'!M204:M252)</f>
        <v>9.0684290528361782</v>
      </c>
    </row>
    <row r="56" spans="1:16" hidden="1" x14ac:dyDescent="0.3">
      <c r="A56" s="5" t="s">
        <v>41</v>
      </c>
      <c r="E56">
        <f t="shared" ref="E56" si="43">_xlfn.NORM.DIST(E$2/1.02,E54,E55,TRUE)</f>
        <v>0</v>
      </c>
      <c r="G56">
        <f t="shared" ref="G56" si="44">_xlfn.NORM.DIST(G$2/1.02,G54,G55,TRUE)</f>
        <v>2.3532566685228393E-262</v>
      </c>
      <c r="K56">
        <f t="shared" ref="K56" si="45">_xlfn.NORM.DIST(K$2/1.02,K54,K55,TRUE)</f>
        <v>5.2021695619227295E-295</v>
      </c>
    </row>
    <row r="57" spans="1:16" hidden="1" x14ac:dyDescent="0.3">
      <c r="A57" s="5" t="s">
        <v>40</v>
      </c>
      <c r="E57">
        <f t="shared" ref="E57" si="46">_xlfn.NORM.DIST(E$2*1.02,E54,E55,TRUE)</f>
        <v>0</v>
      </c>
      <c r="G57">
        <f t="shared" ref="G57" si="47">_xlfn.NORM.DIST(G$2*1.02,G54,G55,TRUE)</f>
        <v>2.3532566685228393E-262</v>
      </c>
      <c r="K57">
        <f t="shared" ref="K57" si="48">_xlfn.NORM.DIST(K$2*1.02,K54,K55,TRUE)</f>
        <v>5.2021695619227295E-295</v>
      </c>
    </row>
    <row r="58" spans="1:16" hidden="1" x14ac:dyDescent="0.3">
      <c r="A58" s="5" t="s">
        <v>42</v>
      </c>
      <c r="E58">
        <f t="shared" ref="E58" si="49">IF(E$2=0,1,E57-E56)</f>
        <v>1</v>
      </c>
      <c r="G58">
        <f t="shared" ref="G58" si="50">IF(G$2=0,1,G57-G56)</f>
        <v>1</v>
      </c>
      <c r="K58">
        <f>IF(K$2=0,1,K57-K56)</f>
        <v>1</v>
      </c>
      <c r="N58">
        <f>$E58*$G58*$K58</f>
        <v>1</v>
      </c>
      <c r="O58">
        <f t="shared" si="18"/>
        <v>1</v>
      </c>
      <c r="P58">
        <f>O58/($O$213)</f>
        <v>3.8461538461538464E-2</v>
      </c>
    </row>
    <row r="59" spans="1:16" hidden="1" x14ac:dyDescent="0.3">
      <c r="A59" s="5" t="s">
        <v>38</v>
      </c>
      <c r="B59">
        <f>IF(OR(AND(B$2&gt;MIN('Base de datos'!C204:C252)/1.05,B$2&lt;MAX('Base de datos'!C204:C252)*1.05),B$2=0),1,0)</f>
        <v>1</v>
      </c>
      <c r="C59">
        <f>IF(OR(AND(C$2&gt;MIN('Base de datos'!D204:D252)/1.05,C$2&lt;MAX('Base de datos'!D204:D252)*1.05),C$2=0),1,0)</f>
        <v>1</v>
      </c>
      <c r="D59">
        <f>IF(OR(AND(D$2&gt;MIN('Base de datos'!E204:E252)/1.05,D$2&lt;MAX('Base de datos'!E204:E252)*1.05),D$2=0),1,0)</f>
        <v>1</v>
      </c>
      <c r="E59">
        <f>IF(OR(AND(E$2&gt;MIN('Base de datos'!F204:F252)/1.05,E$2&lt;MAX('Base de datos'!F204:F252)*1.05),E$2=0),1,0)</f>
        <v>1</v>
      </c>
      <c r="F59">
        <f>IF(OR(AND(F$2&gt;MIN('Base de datos'!G204:G252)/1.05,F$2&lt;MAX('Base de datos'!G204:G252)*1.05),F$2=0),1,0)</f>
        <v>1</v>
      </c>
      <c r="G59">
        <f>IF(OR(AND(G$2&gt;MIN('Base de datos'!H204:H252)/1.05,G$2&lt;MAX('Base de datos'!H204:H252)*1.05),G$2=0),1,0)</f>
        <v>1</v>
      </c>
      <c r="H59">
        <f>IF(OR(AND(H$2&gt;MIN('Base de datos'!I204:I252)/1.05,H$2&lt;MAX('Base de datos'!I204:I252)*1.05),H$2=0),1,0)</f>
        <v>1</v>
      </c>
      <c r="I59">
        <f>IF(OR(AND(I$2&gt;MIN('Base de datos'!J204:J252)/1.05,I$2&lt;MAX('Base de datos'!J204:J252)*1.05),I$2=0),1,0)</f>
        <v>1</v>
      </c>
      <c r="J59">
        <f>IF(OR(AND(J$2&gt;MIN('Base de datos'!K204:K252)/1.05,J$2&lt;MAX('Base de datos'!K204:K252)*1.05),J$2=0),1,0)</f>
        <v>1</v>
      </c>
      <c r="K59">
        <f>IF(OR(AND(K$2&gt;MIN('Base de datos'!L204:L252)/1.05,K$2&lt;MAX('Base de datos'!L204:L252)*1.05),K$2=0),1,0)</f>
        <v>1</v>
      </c>
      <c r="L59">
        <f>IF(OR(AND(L$2&gt;MIN('Base de datos'!M204:M252)/1.05,L$2&lt;MAX('Base de datos'!M204:M252)*1.05),L$2=0),1,0)</f>
        <v>1</v>
      </c>
      <c r="N59">
        <f>PRODUCT(B59:L59)</f>
        <v>1</v>
      </c>
    </row>
    <row r="60" spans="1:16" hidden="1" x14ac:dyDescent="0.3">
      <c r="B60" s="2" t="s">
        <v>43</v>
      </c>
      <c r="C60" s="2" t="s">
        <v>44</v>
      </c>
      <c r="D60" s="2" t="s">
        <v>4</v>
      </c>
      <c r="E60" s="2" t="s">
        <v>5</v>
      </c>
      <c r="F60" s="2" t="s">
        <v>6</v>
      </c>
      <c r="G60" s="2" t="s">
        <v>7</v>
      </c>
      <c r="H60" s="2" t="s">
        <v>48</v>
      </c>
      <c r="I60" s="2" t="s">
        <v>47</v>
      </c>
      <c r="J60" s="2" t="s">
        <v>8</v>
      </c>
      <c r="K60" s="2" t="s">
        <v>9</v>
      </c>
      <c r="L60" s="2" t="s">
        <v>10</v>
      </c>
      <c r="M60" s="2"/>
      <c r="N60" s="2"/>
    </row>
    <row r="61" spans="1:16" hidden="1" x14ac:dyDescent="0.3">
      <c r="A61" s="2" t="s">
        <v>18</v>
      </c>
      <c r="J61" s="4"/>
    </row>
    <row r="62" spans="1:16" hidden="1" x14ac:dyDescent="0.3">
      <c r="A62" s="1" t="s">
        <v>0</v>
      </c>
      <c r="B62" s="4">
        <f>AVERAGE('Base de datos'!C253:C286)</f>
        <v>51.628636316321924</v>
      </c>
      <c r="C62" s="4">
        <f>AVERAGE('Base de datos'!D253:D286)</f>
        <v>35.429484421475159</v>
      </c>
      <c r="D62" s="4">
        <f>AVERAGE('Base de datos'!E253:E286)</f>
        <v>61.886373493995116</v>
      </c>
      <c r="E62" s="4">
        <f>AVERAGE('Base de datos'!F253:F286)</f>
        <v>71</v>
      </c>
      <c r="F62" s="4">
        <f>AVERAGE('Base de datos'!G253:G286)</f>
        <v>98.344117647058837</v>
      </c>
      <c r="G62" s="4">
        <f>AVERAGE('Base de datos'!H253:H286)</f>
        <v>60.300000000000011</v>
      </c>
      <c r="H62" s="4">
        <f>AVERAGE('Base de datos'!I253:I286)</f>
        <v>43.901404265322945</v>
      </c>
      <c r="I62" s="4">
        <f>AVERAGE('Base de datos'!J253:J286)</f>
        <v>75.176384386227937</v>
      </c>
      <c r="J62" s="4">
        <f>AVERAGE('Base de datos'!K253:K286)</f>
        <v>104.90882352941176</v>
      </c>
      <c r="K62" s="4">
        <f>AVERAGE('Base de datos'!L253:L286)</f>
        <v>130.26764705882357</v>
      </c>
      <c r="L62" s="4">
        <f>AVERAGE('Base de datos'!M253:M286)</f>
        <v>123.56953293100135</v>
      </c>
    </row>
    <row r="63" spans="1:16" hidden="1" x14ac:dyDescent="0.3">
      <c r="A63" s="5" t="s">
        <v>1</v>
      </c>
      <c r="B63" s="4">
        <f>STDEV('Base de datos'!C253:C286)</f>
        <v>2.7191327365488798</v>
      </c>
      <c r="C63" s="4">
        <f>STDEV('Base de datos'!D253:D286)</f>
        <v>2.0624294462176214</v>
      </c>
      <c r="D63" s="4">
        <f>STDEV('Base de datos'!E253:E286)</f>
        <v>3.7407636624097651</v>
      </c>
      <c r="E63" s="4">
        <f>STDEV('Base de datos'!F253:F286)</f>
        <v>3.5548515717213438</v>
      </c>
      <c r="F63" s="4">
        <f>STDEV('Base de datos'!G253:G286)</f>
        <v>4.3184025649552948</v>
      </c>
      <c r="G63" s="4">
        <f>STDEV('Base de datos'!H253:H286)</f>
        <v>3.3503505017905932</v>
      </c>
      <c r="H63" s="4">
        <f>STDEV('Base de datos'!I253:I286)</f>
        <v>1.6206160776498559</v>
      </c>
      <c r="I63" s="4">
        <f>STDEV('Base de datos'!J253:J286)</f>
        <v>3.2333499578011788</v>
      </c>
      <c r="J63" s="4">
        <f>STDEV('Base de datos'!K253:K286)</f>
        <v>5.4879133113934113</v>
      </c>
      <c r="K63" s="4">
        <f>STDEV('Base de datos'!L253:L286)</f>
        <v>6.7068811605664198</v>
      </c>
      <c r="L63" s="4">
        <f>STDEV('Base de datos'!M253:M286)</f>
        <v>6.9130398964277298</v>
      </c>
    </row>
    <row r="64" spans="1:16" hidden="1" x14ac:dyDescent="0.3">
      <c r="A64" s="5" t="s">
        <v>41</v>
      </c>
      <c r="E64">
        <f t="shared" ref="E64" si="51">_xlfn.NORM.DIST(E$2/1.02,E62,E63,TRUE)</f>
        <v>4.7579373417493773E-89</v>
      </c>
      <c r="G64">
        <f t="shared" ref="G64" si="52">_xlfn.NORM.DIST(G$2/1.02,G62,G63,TRUE)</f>
        <v>1.0077815086465461E-72</v>
      </c>
      <c r="K64">
        <f t="shared" ref="K64" si="53">_xlfn.NORM.DIST(K$2/1.02,K62,K63,TRUE)</f>
        <v>2.4668953708152502E-84</v>
      </c>
    </row>
    <row r="65" spans="1:16" hidden="1" x14ac:dyDescent="0.3">
      <c r="A65" s="5" t="s">
        <v>40</v>
      </c>
      <c r="E65">
        <f t="shared" ref="E65" si="54">_xlfn.NORM.DIST(E$2*1.02,E62,E63,TRUE)</f>
        <v>4.7579373417493773E-89</v>
      </c>
      <c r="G65">
        <f t="shared" ref="G65" si="55">_xlfn.NORM.DIST(G$2*1.02,G62,G63,TRUE)</f>
        <v>1.0077815086465461E-72</v>
      </c>
      <c r="K65">
        <f t="shared" ref="K65" si="56">_xlfn.NORM.DIST(K$2*1.02,K62,K63,TRUE)</f>
        <v>2.4668953708152502E-84</v>
      </c>
    </row>
    <row r="66" spans="1:16" hidden="1" x14ac:dyDescent="0.3">
      <c r="A66" s="5" t="s">
        <v>42</v>
      </c>
      <c r="E66">
        <f t="shared" ref="E66" si="57">IF(E$2=0,1,E65-E64)</f>
        <v>1</v>
      </c>
      <c r="G66">
        <f t="shared" ref="G66" si="58">IF(G$2=0,1,G65-G64)</f>
        <v>1</v>
      </c>
      <c r="K66">
        <f>IF(K$2=0,1,K65-K64)</f>
        <v>1</v>
      </c>
      <c r="N66">
        <f>$E66*$G66*$K66</f>
        <v>1</v>
      </c>
      <c r="O66">
        <f t="shared" si="18"/>
        <v>1</v>
      </c>
      <c r="P66">
        <f>O66/($O$213)</f>
        <v>3.8461538461538464E-2</v>
      </c>
    </row>
    <row r="67" spans="1:16" hidden="1" x14ac:dyDescent="0.3">
      <c r="A67" s="5" t="s">
        <v>38</v>
      </c>
      <c r="B67">
        <f>IF(OR(AND(B$2&gt;MIN('Base de datos'!C253:C286)/1.05,B$2&lt;MAX('Base de datos'!C253:C286)*1.05),B$2=0),1,0)</f>
        <v>1</v>
      </c>
      <c r="C67">
        <f>IF(OR(AND(C$2&gt;MIN('Base de datos'!D253:D286)/1.05,C$2&lt;MAX('Base de datos'!D253:D286)*1.05),C$2=0),1,0)</f>
        <v>1</v>
      </c>
      <c r="D67">
        <f>IF(OR(AND(D$2&gt;MIN('Base de datos'!E253:E286)/1.05,D$2&lt;MAX('Base de datos'!E253:E286)*1.05),D$2=0),1,0)</f>
        <v>1</v>
      </c>
      <c r="E67">
        <f>IF(OR(AND(E$2&gt;MIN('Base de datos'!F253:F286)/1.05,E$2&lt;MAX('Base de datos'!F253:F286)*1.05),E$2=0),1,0)</f>
        <v>1</v>
      </c>
      <c r="F67">
        <f>IF(OR(AND(F$2&gt;MIN('Base de datos'!G253:G286)/1.05,F$2&lt;MAX('Base de datos'!G253:G286)*1.05),F$2=0),1,0)</f>
        <v>1</v>
      </c>
      <c r="G67">
        <f>IF(OR(AND(G$2&gt;MIN('Base de datos'!H253:H286)/1.05,G$2&lt;MAX('Base de datos'!H253:H286)*1.05),G$2=0),1,0)</f>
        <v>1</v>
      </c>
      <c r="H67">
        <f>IF(OR(AND(H$2&gt;MIN('Base de datos'!I253:I286)/1.05,H$2&lt;MAX('Base de datos'!I253:I286)*1.05),H$2=0),1,0)</f>
        <v>1</v>
      </c>
      <c r="I67">
        <f>IF(OR(AND(I$2&gt;MIN('Base de datos'!J253:J286)/1.05,I$2&lt;MAX('Base de datos'!J253:J286)*1.05),I$2=0),1,0)</f>
        <v>1</v>
      </c>
      <c r="J67">
        <f>IF(OR(AND(J$2&gt;MIN('Base de datos'!K253:K286)/1.05,J$2&lt;MAX('Base de datos'!K253:K286)*1.05),J$2=0),1,0)</f>
        <v>1</v>
      </c>
      <c r="K67">
        <f>IF(OR(AND(K$2&gt;MIN('Base de datos'!L253:L286)/1.05,K$2&lt;MAX('Base de datos'!L253:L286)*1.05),K$2=0),1,0)</f>
        <v>1</v>
      </c>
      <c r="L67">
        <f>IF(OR(AND(L$2&gt;MIN('Base de datos'!M253:M286)/1.05,L$2&lt;MAX('Base de datos'!M253:M286)*1.05),L$2=0),1,0)</f>
        <v>1</v>
      </c>
      <c r="N67">
        <f>PRODUCT(B67:L67)</f>
        <v>1</v>
      </c>
    </row>
    <row r="68" spans="1:16" hidden="1" x14ac:dyDescent="0.3">
      <c r="B68" s="2" t="s">
        <v>43</v>
      </c>
      <c r="C68" s="2" t="s">
        <v>44</v>
      </c>
      <c r="D68" s="2" t="s">
        <v>4</v>
      </c>
      <c r="E68" s="2" t="s">
        <v>5</v>
      </c>
      <c r="F68" s="2" t="s">
        <v>6</v>
      </c>
      <c r="G68" s="2" t="s">
        <v>7</v>
      </c>
      <c r="H68" s="2" t="s">
        <v>48</v>
      </c>
      <c r="I68" s="2" t="s">
        <v>47</v>
      </c>
      <c r="J68" s="2" t="s">
        <v>8</v>
      </c>
      <c r="K68" s="2" t="s">
        <v>9</v>
      </c>
      <c r="L68" s="2" t="s">
        <v>10</v>
      </c>
      <c r="M68" s="2"/>
      <c r="N68" s="2"/>
    </row>
    <row r="69" spans="1:16" hidden="1" x14ac:dyDescent="0.3">
      <c r="A69" s="2" t="s">
        <v>50</v>
      </c>
      <c r="J69" s="4"/>
    </row>
    <row r="70" spans="1:16" hidden="1" x14ac:dyDescent="0.3">
      <c r="A70" s="1" t="s">
        <v>0</v>
      </c>
      <c r="B70" s="4">
        <f>AVERAGE('Base de datos'!C287:C313)</f>
        <v>27.231230547177589</v>
      </c>
      <c r="C70" s="4">
        <f>AVERAGE('Base de datos'!D287:D313)</f>
        <v>20.389406248482778</v>
      </c>
      <c r="D70" s="4">
        <f>AVERAGE('Base de datos'!E287:E313)</f>
        <v>30.393056474995824</v>
      </c>
      <c r="E70" s="4">
        <f>AVERAGE('Base de datos'!F287:F313)</f>
        <v>34.594139780128188</v>
      </c>
      <c r="F70" s="4">
        <f>AVERAGE('Base de datos'!G287:G313)</f>
        <v>45.956058339344537</v>
      </c>
      <c r="G70" s="4">
        <f>AVERAGE('Base de datos'!H287:H313)</f>
        <v>29.911962817100836</v>
      </c>
      <c r="H70" s="4">
        <f>AVERAGE('Base de datos'!I287:I313)</f>
        <v>23.900051256866817</v>
      </c>
      <c r="I70" s="4">
        <f>AVERAGE('Base de datos'!J287:J313)</f>
        <v>40.721968068987536</v>
      </c>
      <c r="J70" s="4">
        <f>AVERAGE('Base de datos'!K287:K313)</f>
        <v>47.435896961625069</v>
      </c>
      <c r="K70" s="4">
        <f>AVERAGE('Base de datos'!L287:L313)</f>
        <v>53.970370370370382</v>
      </c>
      <c r="L70" s="4">
        <f>AVERAGE('Base de datos'!M287:M313)</f>
        <v>50.170820281298617</v>
      </c>
    </row>
    <row r="71" spans="1:16" hidden="1" x14ac:dyDescent="0.3">
      <c r="A71" s="5" t="s">
        <v>1</v>
      </c>
      <c r="B71" s="4">
        <f>STDEV('Base de datos'!C287:C313)</f>
        <v>1.4424864633827301</v>
      </c>
      <c r="C71" s="4">
        <f>STDEV('Base de datos'!D287:D313)</f>
        <v>0.94205383654515473</v>
      </c>
      <c r="D71" s="4">
        <f>STDEV('Base de datos'!E287:E313)</f>
        <v>2.7075761189258203</v>
      </c>
      <c r="E71" s="4">
        <f>STDEV('Base de datos'!F287:F313)</f>
        <v>1.3962493324488918</v>
      </c>
      <c r="F71" s="4">
        <f>STDEV('Base de datos'!G287:G313)</f>
        <v>1.9516733506115311</v>
      </c>
      <c r="G71" s="4">
        <f>STDEV('Base de datos'!H287:H313)</f>
        <v>1.3973089733167801</v>
      </c>
      <c r="H71" s="4">
        <f>STDEV('Base de datos'!I287:I313)</f>
        <v>1.3669655612735361</v>
      </c>
      <c r="I71" s="4">
        <f>STDEV('Base de datos'!J287:J313)</f>
        <v>1.346636982634225</v>
      </c>
      <c r="J71" s="4">
        <f>STDEV('Base de datos'!K287:K313)</f>
        <v>1.9746469903257646</v>
      </c>
      <c r="K71" s="4">
        <f>STDEV('Base de datos'!L287:L313)</f>
        <v>2.5996767276565533</v>
      </c>
      <c r="L71" s="4">
        <f>STDEV('Base de datos'!M287:M313)</f>
        <v>2.1055568814255037</v>
      </c>
    </row>
    <row r="72" spans="1:16" hidden="1" x14ac:dyDescent="0.3">
      <c r="A72" s="5" t="s">
        <v>41</v>
      </c>
      <c r="E72">
        <f t="shared" ref="E72" si="59">_xlfn.NORM.DIST(E$2/1.02,E70,E71,TRUE)</f>
        <v>8.0382006077162477E-136</v>
      </c>
      <c r="G72">
        <f t="shared" ref="G72" si="60">_xlfn.NORM.DIST(G$2/1.02,G70,G71,TRUE)</f>
        <v>5.7693828869957009E-102</v>
      </c>
      <c r="K72">
        <f t="shared" ref="K72" si="61">_xlfn.NORM.DIST(K$2/1.02,K70,K71,TRUE)</f>
        <v>4.9354252283339301E-96</v>
      </c>
    </row>
    <row r="73" spans="1:16" hidden="1" x14ac:dyDescent="0.3">
      <c r="A73" s="5" t="s">
        <v>40</v>
      </c>
      <c r="E73">
        <f t="shared" ref="E73" si="62">_xlfn.NORM.DIST(E$2*1.02,E70,E71,TRUE)</f>
        <v>8.0382006077162477E-136</v>
      </c>
      <c r="G73">
        <f t="shared" ref="G73" si="63">_xlfn.NORM.DIST(G$2*1.02,G70,G71,TRUE)</f>
        <v>5.7693828869957009E-102</v>
      </c>
      <c r="K73">
        <f t="shared" ref="K73" si="64">_xlfn.NORM.DIST(K$2*1.02,K70,K71,TRUE)</f>
        <v>4.9354252283339301E-96</v>
      </c>
    </row>
    <row r="74" spans="1:16" hidden="1" x14ac:dyDescent="0.3">
      <c r="A74" s="5" t="s">
        <v>42</v>
      </c>
      <c r="E74">
        <f t="shared" ref="E74" si="65">IF(E$2=0,1,E73-E72)</f>
        <v>1</v>
      </c>
      <c r="G74">
        <f t="shared" ref="G74" si="66">IF(G$2=0,1,G73-G72)</f>
        <v>1</v>
      </c>
      <c r="K74">
        <f>IF(K$2=0,1,K73-K72)</f>
        <v>1</v>
      </c>
      <c r="N74">
        <f>$E74*$G74*$K74</f>
        <v>1</v>
      </c>
      <c r="O74">
        <f t="shared" si="18"/>
        <v>1</v>
      </c>
      <c r="P74">
        <f>O74/($O$213)</f>
        <v>3.8461538461538464E-2</v>
      </c>
    </row>
    <row r="75" spans="1:16" hidden="1" x14ac:dyDescent="0.3">
      <c r="A75" s="5" t="s">
        <v>38</v>
      </c>
      <c r="B75">
        <f>IF(OR(AND(B$2&gt;MIN('Base de datos'!C287:C313)/1.05,B$2&lt;MAX('Base de datos'!C287:C313)*1.05),B$2=0),1,0)</f>
        <v>1</v>
      </c>
      <c r="C75">
        <f>IF(OR(AND(C$2&gt;MIN('Base de datos'!D287:D313)/1.05,C$2&lt;MAX('Base de datos'!D287:D313)*1.05),C$2=0),1,0)</f>
        <v>1</v>
      </c>
      <c r="D75">
        <f>IF(OR(AND(D$2&gt;MIN('Base de datos'!E287:E313)/1.05,D$2&lt;MAX('Base de datos'!E287:E313)*1.05),D$2=0),1,0)</f>
        <v>1</v>
      </c>
      <c r="E75">
        <f>IF(OR(AND(E$2&gt;MIN('Base de datos'!F287:F313)/1.05,E$2&lt;MAX('Base de datos'!F287:F313)*1.05),E$2=0),1,0)</f>
        <v>1</v>
      </c>
      <c r="F75">
        <f>IF(OR(AND(F$2&gt;MIN('Base de datos'!G287:G313)/1.05,F$2&lt;MAX('Base de datos'!G287:G313)*1.05),F$2=0),1,0)</f>
        <v>1</v>
      </c>
      <c r="G75">
        <f>IF(OR(AND(G$2&gt;MIN('Base de datos'!H287:H313)/1.05,G$2&lt;MAX('Base de datos'!H287:H313)*1.05),G$2=0),1,0)</f>
        <v>1</v>
      </c>
      <c r="H75">
        <f>IF(OR(AND(H$2&gt;MIN('Base de datos'!I287:I313)/1.05,H$2&lt;MAX('Base de datos'!I287:I313)*1.05),H$2=0),1,0)</f>
        <v>1</v>
      </c>
      <c r="I75">
        <f>IF(OR(AND(I$2&gt;MIN('Base de datos'!J287:J313)/1.05,I$2&lt;MAX('Base de datos'!J287:J313)*1.05),I$2=0),1,0)</f>
        <v>1</v>
      </c>
      <c r="J75">
        <f>IF(OR(AND(J$2&gt;MIN('Base de datos'!K287:K313)/1.05,J$2&lt;MAX('Base de datos'!K287:K313)*1.05),J$2=0),1,0)</f>
        <v>1</v>
      </c>
      <c r="K75">
        <f>IF(OR(AND(K$2&gt;MIN('Base de datos'!L287:L313)/1.05,K$2&lt;MAX('Base de datos'!L287:L313)*1.05),K$2=0),1,0)</f>
        <v>1</v>
      </c>
      <c r="L75">
        <f>IF(OR(AND(L$2&gt;MIN('Base de datos'!M287:M313)/1.05,L$2&lt;MAX('Base de datos'!M287:M313)*1.05),L$2=0),1,0)</f>
        <v>1</v>
      </c>
      <c r="N75">
        <f>PRODUCT(B75:L75)</f>
        <v>1</v>
      </c>
    </row>
    <row r="76" spans="1:16" hidden="1" x14ac:dyDescent="0.3">
      <c r="B76" s="2" t="s">
        <v>43</v>
      </c>
      <c r="C76" s="2" t="s">
        <v>44</v>
      </c>
      <c r="D76" s="2" t="s">
        <v>4</v>
      </c>
      <c r="E76" s="2" t="s">
        <v>5</v>
      </c>
      <c r="F76" s="2" t="s">
        <v>6</v>
      </c>
      <c r="G76" s="2" t="s">
        <v>7</v>
      </c>
      <c r="H76" s="2" t="s">
        <v>48</v>
      </c>
      <c r="I76" s="2" t="s">
        <v>47</v>
      </c>
      <c r="J76" s="2" t="s">
        <v>8</v>
      </c>
      <c r="K76" s="2" t="s">
        <v>9</v>
      </c>
      <c r="L76" s="2" t="s">
        <v>10</v>
      </c>
      <c r="M76" s="2"/>
      <c r="N76" s="2"/>
    </row>
    <row r="77" spans="1:16" hidden="1" x14ac:dyDescent="0.3">
      <c r="A77" s="2" t="s">
        <v>51</v>
      </c>
      <c r="J77" s="4"/>
    </row>
    <row r="78" spans="1:16" hidden="1" x14ac:dyDescent="0.3">
      <c r="A78" s="1" t="s">
        <v>0</v>
      </c>
      <c r="B78" s="4">
        <f>AVERAGE('Base de datos'!C314:C346)</f>
        <v>29.975041883609656</v>
      </c>
      <c r="C78" s="4">
        <f>AVERAGE('Base de datos'!D314:D346)</f>
        <v>23.630303030303033</v>
      </c>
      <c r="D78" s="4">
        <f>AVERAGE('Base de datos'!E314:E346)</f>
        <v>35.735141052549707</v>
      </c>
      <c r="E78" s="4">
        <f>AVERAGE('Base de datos'!F314:F346)</f>
        <v>43.75151515151515</v>
      </c>
      <c r="F78" s="4">
        <f>AVERAGE('Base de datos'!G314:G346)</f>
        <v>58.492816074141722</v>
      </c>
      <c r="G78" s="4">
        <f>AVERAGE('Base de datos'!H314:H346)</f>
        <v>39.830303030303014</v>
      </c>
      <c r="H78" s="4">
        <f>AVERAGE('Base de datos'!I314:I346)</f>
        <v>29.385270212841462</v>
      </c>
      <c r="I78" s="4">
        <f>AVERAGE('Base de datos'!J314:J346)</f>
        <v>47.593976829683832</v>
      </c>
      <c r="J78" s="4">
        <f>AVERAGE('Base de datos'!K314:K346)</f>
        <v>52.465592269299002</v>
      </c>
      <c r="K78" s="4">
        <f>AVERAGE('Base de datos'!L314:L346)</f>
        <v>60.109090909090895</v>
      </c>
      <c r="L78" s="4">
        <f>AVERAGE('Base de datos'!M314:M346)</f>
        <v>55.800000000000011</v>
      </c>
    </row>
    <row r="79" spans="1:16" hidden="1" x14ac:dyDescent="0.3">
      <c r="A79" s="5" t="s">
        <v>1</v>
      </c>
      <c r="B79" s="4">
        <f>STDEV('Base de datos'!C314:C346)</f>
        <v>1.199005052290171</v>
      </c>
      <c r="C79" s="4">
        <f>STDEV('Base de datos'!D314:D346)</f>
        <v>1.1192868400472822</v>
      </c>
      <c r="D79" s="4">
        <f>STDEV('Base de datos'!E314:E346)</f>
        <v>1.7529658968222073</v>
      </c>
      <c r="E79" s="4">
        <f>STDEV('Base de datos'!F314:F346)</f>
        <v>1.1942888082770253</v>
      </c>
      <c r="F79" s="4">
        <f>STDEV('Base de datos'!G314:G346)</f>
        <v>1.8358119103480035</v>
      </c>
      <c r="G79" s="4">
        <f>STDEV('Base de datos'!H314:H346)</f>
        <v>1.4364637239774034</v>
      </c>
      <c r="H79" s="4">
        <f>STDEV('Base de datos'!I314:I346)</f>
        <v>0.74581612624382865</v>
      </c>
      <c r="I79" s="4">
        <f>STDEV('Base de datos'!J314:J346)</f>
        <v>1.6837117996211159</v>
      </c>
      <c r="J79" s="4">
        <f>STDEV('Base de datos'!K314:K346)</f>
        <v>1.8427290969065404</v>
      </c>
      <c r="K79" s="4">
        <f>STDEV('Base de datos'!L314:L346)</f>
        <v>2.3457892643473488</v>
      </c>
      <c r="L79" s="4">
        <f>STDEV('Base de datos'!M314:M346)</f>
        <v>2.3417408054692994</v>
      </c>
    </row>
    <row r="80" spans="1:16" hidden="1" x14ac:dyDescent="0.3">
      <c r="A80" s="5" t="s">
        <v>41</v>
      </c>
      <c r="E80">
        <f t="shared" ref="E80:K80" si="67">_xlfn.NORM.DIST(E$2/1.02,E78,E79,TRUE)</f>
        <v>4.1216533339294903E-294</v>
      </c>
      <c r="G80">
        <f t="shared" si="67"/>
        <v>1.6039958925003265E-169</v>
      </c>
      <c r="K80">
        <f t="shared" si="67"/>
        <v>4.0949137794196893E-145</v>
      </c>
    </row>
    <row r="81" spans="1:16" hidden="1" x14ac:dyDescent="0.3">
      <c r="A81" s="5" t="s">
        <v>40</v>
      </c>
      <c r="E81">
        <f t="shared" ref="E81" si="68">_xlfn.NORM.DIST(E$2*1.02,E78,E79,TRUE)</f>
        <v>4.1216533339294903E-294</v>
      </c>
      <c r="G81">
        <f t="shared" ref="G81" si="69">_xlfn.NORM.DIST(G$2*1.02,G78,G79,TRUE)</f>
        <v>1.6039958925003265E-169</v>
      </c>
      <c r="K81">
        <f t="shared" ref="K81" si="70">_xlfn.NORM.DIST(K$2*1.02,K78,K79,TRUE)</f>
        <v>4.0949137794196893E-145</v>
      </c>
    </row>
    <row r="82" spans="1:16" hidden="1" x14ac:dyDescent="0.3">
      <c r="A82" s="5" t="s">
        <v>42</v>
      </c>
      <c r="E82">
        <f t="shared" ref="E82" si="71">IF(E$2=0,1,E81-E80)</f>
        <v>1</v>
      </c>
      <c r="G82">
        <f t="shared" ref="G82" si="72">IF(G$2=0,1,G81-G80)</f>
        <v>1</v>
      </c>
      <c r="K82">
        <f>IF(K$2=0,1,K81-K80)</f>
        <v>1</v>
      </c>
      <c r="N82">
        <f>$E82*$G82*$K82</f>
        <v>1</v>
      </c>
      <c r="O82">
        <f t="shared" si="18"/>
        <v>1</v>
      </c>
      <c r="P82">
        <f>O82/($O$213)</f>
        <v>3.8461538461538464E-2</v>
      </c>
    </row>
    <row r="83" spans="1:16" hidden="1" x14ac:dyDescent="0.3">
      <c r="A83" s="5" t="s">
        <v>38</v>
      </c>
      <c r="B83">
        <f>IF(OR(AND(B$2&gt;MIN('Base de datos'!C314:C346)/1.05,B$2&lt;MAX('Base de datos'!C314:C346)*1.05),B$2=0),1,0)</f>
        <v>1</v>
      </c>
      <c r="C83">
        <f>IF(OR(AND(C$2&gt;MIN('Base de datos'!D314:D346)/1.05,C$2&lt;MAX('Base de datos'!D314:D346)*1.05),C$2=0),1,0)</f>
        <v>1</v>
      </c>
      <c r="D83">
        <f>IF(OR(AND(D$2&gt;MIN('Base de datos'!E314:E346)/1.05,D$2&lt;MAX('Base de datos'!E314:E346)*1.05),D$2=0),1,0)</f>
        <v>1</v>
      </c>
      <c r="E83">
        <f>IF(OR(AND(E$2&gt;MIN('Base de datos'!F314:F346)/1.05,E$2&lt;MAX('Base de datos'!F314:F346)*1.05),E$2=0),1,0)</f>
        <v>1</v>
      </c>
      <c r="F83">
        <f>IF(OR(AND(F$2&gt;MIN('Base de datos'!G314:G346)/1.05,F$2&lt;MAX('Base de datos'!G314:G346)*1.05),F$2=0),1,0)</f>
        <v>1</v>
      </c>
      <c r="G83">
        <f>IF(OR(AND(G$2&gt;MIN('Base de datos'!H314:H346)/1.05,G$2&lt;MAX('Base de datos'!H314:H346)*1.05),G$2=0),1,0)</f>
        <v>1</v>
      </c>
      <c r="H83">
        <f>IF(OR(AND(H$2&gt;MIN('Base de datos'!I314:I346)/1.05,H$2&lt;MAX('Base de datos'!I314:I346)*1.05),H$2=0),1,0)</f>
        <v>1</v>
      </c>
      <c r="I83">
        <f>IF(OR(AND(I$2&gt;MIN('Base de datos'!J314:J346)/1.05,I$2&lt;MAX('Base de datos'!J314:J346)*1.05),I$2=0),1,0)</f>
        <v>1</v>
      </c>
      <c r="J83">
        <f>IF(OR(AND(J$2&gt;MIN('Base de datos'!K314:K346)/1.05,J$2&lt;MAX('Base de datos'!K314:K346)*1.05),J$2=0),1,0)</f>
        <v>1</v>
      </c>
      <c r="K83">
        <f>IF(OR(AND(K$2&gt;MIN('Base de datos'!L314:L346)/1.05,K$2&lt;MAX('Base de datos'!L314:L346)*1.05),K$2=0),1,0)</f>
        <v>1</v>
      </c>
      <c r="L83">
        <f>IF(OR(AND(L$2&gt;MIN('Base de datos'!M314:M346)/1.05,L$2&lt;MAX('Base de datos'!M314:M346)*1.05),L$2=0),1,0)</f>
        <v>1</v>
      </c>
      <c r="N83">
        <f>PRODUCT(B83:L83)</f>
        <v>1</v>
      </c>
    </row>
    <row r="84" spans="1:16" hidden="1" x14ac:dyDescent="0.3">
      <c r="B84" s="2" t="s">
        <v>43</v>
      </c>
      <c r="C84" s="2" t="s">
        <v>44</v>
      </c>
      <c r="D84" s="2" t="s">
        <v>4</v>
      </c>
      <c r="E84" s="2" t="s">
        <v>5</v>
      </c>
      <c r="F84" s="2" t="s">
        <v>6</v>
      </c>
      <c r="G84" s="2" t="s">
        <v>7</v>
      </c>
      <c r="H84" s="2" t="s">
        <v>48</v>
      </c>
      <c r="I84" s="2" t="s">
        <v>47</v>
      </c>
      <c r="J84" s="2" t="s">
        <v>8</v>
      </c>
      <c r="K84" s="2" t="s">
        <v>9</v>
      </c>
      <c r="L84" s="2" t="s">
        <v>10</v>
      </c>
      <c r="M84" s="2"/>
      <c r="N84" s="2"/>
    </row>
    <row r="85" spans="1:16" hidden="1" x14ac:dyDescent="0.3">
      <c r="A85" s="2" t="s">
        <v>52</v>
      </c>
      <c r="J85" s="4"/>
    </row>
    <row r="86" spans="1:16" hidden="1" x14ac:dyDescent="0.3">
      <c r="A86" s="1" t="s">
        <v>0</v>
      </c>
      <c r="B86" s="4">
        <f>AVERAGE('Base de datos'!C347:C377)</f>
        <v>52.340295313861013</v>
      </c>
      <c r="C86" s="4">
        <f>AVERAGE('Base de datos'!D347:D377)</f>
        <v>34.4110293199738</v>
      </c>
      <c r="D86" s="4">
        <f>AVERAGE('Base de datos'!E347:E377)</f>
        <v>60.867377102709717</v>
      </c>
      <c r="E86" s="4">
        <f>AVERAGE('Base de datos'!F347:F377)</f>
        <v>72.637527402848562</v>
      </c>
      <c r="F86" s="4">
        <f>AVERAGE('Base de datos'!G347:G377)</f>
        <v>109.11349844273046</v>
      </c>
      <c r="G86" s="4">
        <f>AVERAGE('Base de datos'!H347:H377)</f>
        <v>86.921239102090695</v>
      </c>
      <c r="H86" s="4">
        <f>AVERAGE('Base de datos'!I347:I377)</f>
        <v>40.196381983859602</v>
      </c>
      <c r="I86" s="4">
        <f>AVERAGE('Base de datos'!J347:J377)</f>
        <v>71.073911818363911</v>
      </c>
      <c r="J86" s="4">
        <f>AVERAGE('Base de datos'!K347:K377)</f>
        <v>106.14918008382124</v>
      </c>
      <c r="K86" s="4">
        <f>AVERAGE('Base de datos'!L347:L377)</f>
        <v>124.50353116651321</v>
      </c>
      <c r="L86" s="4">
        <f>AVERAGE('Base de datos'!M347:M377)</f>
        <v>118.29089523885379</v>
      </c>
    </row>
    <row r="87" spans="1:16" hidden="1" x14ac:dyDescent="0.3">
      <c r="A87" s="5" t="s">
        <v>1</v>
      </c>
      <c r="B87" s="4">
        <f>STDEV('Base de datos'!C347:C377)</f>
        <v>3.082106875004675</v>
      </c>
      <c r="C87" s="4">
        <f>STDEV('Base de datos'!D347:D377)</f>
        <v>1.9142118379999529</v>
      </c>
      <c r="D87" s="4">
        <f>STDEV('Base de datos'!E347:E377)</f>
        <v>3.9869445434266106</v>
      </c>
      <c r="E87" s="4">
        <f>STDEV('Base de datos'!F347:F377)</f>
        <v>3.4930642925289681</v>
      </c>
      <c r="F87" s="4">
        <f>STDEV('Base de datos'!G347:G377)</f>
        <v>5.0410870681735895</v>
      </c>
      <c r="G87" s="4">
        <f>STDEV('Base de datos'!H347:H377)</f>
        <v>3.6544242024875229</v>
      </c>
      <c r="H87" s="4">
        <f>STDEV('Base de datos'!I347:I377)</f>
        <v>1.100817917689547</v>
      </c>
      <c r="I87" s="4">
        <f>STDEV('Base de datos'!J347:J377)</f>
        <v>3.4700334385486</v>
      </c>
      <c r="J87" s="4">
        <f>STDEV('Base de datos'!K347:K377)</f>
        <v>4.9660978096918047</v>
      </c>
      <c r="K87" s="4">
        <f>STDEV('Base de datos'!L347:L377)</f>
        <v>5.4983773349890779</v>
      </c>
      <c r="L87" s="4">
        <f>STDEV('Base de datos'!M347:M377)</f>
        <v>5.2296989129416387</v>
      </c>
    </row>
    <row r="88" spans="1:16" hidden="1" x14ac:dyDescent="0.3">
      <c r="A88" s="5" t="s">
        <v>41</v>
      </c>
      <c r="E88">
        <f t="shared" ref="E88" si="73">_xlfn.NORM.DIST(E$2/1.02,E86,E87,TRUE)</f>
        <v>2.4124642949895582E-96</v>
      </c>
      <c r="G88">
        <f t="shared" ref="G88" si="74">_xlfn.NORM.DIST(G$2/1.02,G86,G87,TRUE)</f>
        <v>2.3757637064217179E-125</v>
      </c>
      <c r="K88">
        <f t="shared" ref="K88" si="75">_xlfn.NORM.DIST(K$2/1.02,K86,K87,TRUE)</f>
        <v>8.0500394268510772E-114</v>
      </c>
    </row>
    <row r="89" spans="1:16" hidden="1" x14ac:dyDescent="0.3">
      <c r="A89" s="5" t="s">
        <v>40</v>
      </c>
      <c r="E89">
        <f t="shared" ref="E89" si="76">_xlfn.NORM.DIST(E$2*1.02,E86,E87,TRUE)</f>
        <v>2.4124642949895582E-96</v>
      </c>
      <c r="G89">
        <f t="shared" ref="G89" si="77">_xlfn.NORM.DIST(G$2*1.02,G86,G87,TRUE)</f>
        <v>2.3757637064217179E-125</v>
      </c>
      <c r="K89">
        <f t="shared" ref="K89" si="78">_xlfn.NORM.DIST(K$2*1.02,K86,K87,TRUE)</f>
        <v>8.0500394268510772E-114</v>
      </c>
    </row>
    <row r="90" spans="1:16" hidden="1" x14ac:dyDescent="0.3">
      <c r="A90" s="5" t="s">
        <v>42</v>
      </c>
      <c r="E90">
        <f t="shared" ref="E90" si="79">IF(E$2=0,1,E89-E88)</f>
        <v>1</v>
      </c>
      <c r="G90">
        <f t="shared" ref="G90" si="80">IF(G$2=0,1,G89-G88)</f>
        <v>1</v>
      </c>
      <c r="K90">
        <f>IF(K$2=0,1,K89-K88)</f>
        <v>1</v>
      </c>
      <c r="N90">
        <f>$E90*$G90*$K90</f>
        <v>1</v>
      </c>
      <c r="O90">
        <f t="shared" ref="O90:O146" si="81">N90*N91</f>
        <v>1</v>
      </c>
      <c r="P90">
        <f>O90/($O$213)</f>
        <v>3.8461538461538464E-2</v>
      </c>
    </row>
    <row r="91" spans="1:16" hidden="1" x14ac:dyDescent="0.3">
      <c r="A91" s="5" t="s">
        <v>38</v>
      </c>
      <c r="B91">
        <f>IF(OR(AND(B$2&gt;MIN('Base de datos'!C347:C377)/1.05,B$2&lt;MAX('Base de datos'!C347:C377)*1.05),B$2=0),1,0)</f>
        <v>1</v>
      </c>
      <c r="C91">
        <f>IF(OR(AND(C$2&gt;MIN('Base de datos'!D347:D377)/1.05,C$2&lt;MAX('Base de datos'!D347:D377)*1.05),C$2=0),1,0)</f>
        <v>1</v>
      </c>
      <c r="D91">
        <f>IF(OR(AND(D$2&gt;MIN('Base de datos'!E347:E377)/1.05,D$2&lt;MAX('Base de datos'!E347:E377)*1.05),D$2=0),1,0)</f>
        <v>1</v>
      </c>
      <c r="E91">
        <f>IF(OR(AND(E$2&gt;MIN('Base de datos'!F347:F377)/1.05,E$2&lt;MAX('Base de datos'!F347:F377)*1.05),E$2=0),1,0)</f>
        <v>1</v>
      </c>
      <c r="F91">
        <f>IF(OR(AND(F$2&gt;MIN('Base de datos'!G347:G377)/1.05,F$2&lt;MAX('Base de datos'!G347:G377)*1.05),F$2=0),1,0)</f>
        <v>1</v>
      </c>
      <c r="G91">
        <f>IF(OR(AND(G$2&gt;MIN('Base de datos'!H347:H377)/1.05,G$2&lt;MAX('Base de datos'!H347:H377)*1.05),G$2=0),1,0)</f>
        <v>1</v>
      </c>
      <c r="H91">
        <f>IF(OR(AND(H$2&gt;MIN('Base de datos'!I347:I377)/1.05,H$2&lt;MAX('Base de datos'!I347:I377)*1.05),H$2=0),1,0)</f>
        <v>1</v>
      </c>
      <c r="I91">
        <f>IF(OR(AND(I$2&gt;MIN('Base de datos'!J347:J377)/1.05,I$2&lt;MAX('Base de datos'!J347:J377)*1.05),I$2=0),1,0)</f>
        <v>1</v>
      </c>
      <c r="J91">
        <f>IF(OR(AND(J$2&gt;MIN('Base de datos'!K347:K377)/1.05,J$2&lt;MAX('Base de datos'!K347:K377)*1.05),J$2=0),1,0)</f>
        <v>1</v>
      </c>
      <c r="K91">
        <f>IF(OR(AND(K$2&gt;MIN('Base de datos'!L347:L377)/1.05,K$2&lt;MAX('Base de datos'!L347:L377)*1.05),K$2=0),1,0)</f>
        <v>1</v>
      </c>
      <c r="L91">
        <f>IF(OR(AND(L$2&gt;MIN('Base de datos'!M347:M377)/1.05,L$2&lt;MAX('Base de datos'!M347:M377)*1.05),L$2=0),1,0)</f>
        <v>1</v>
      </c>
      <c r="N91">
        <f>PRODUCT(B91:L91)</f>
        <v>1</v>
      </c>
    </row>
    <row r="92" spans="1:16" hidden="1" x14ac:dyDescent="0.3">
      <c r="B92" s="2" t="s">
        <v>43</v>
      </c>
      <c r="C92" s="2" t="s">
        <v>44</v>
      </c>
      <c r="D92" s="2" t="s">
        <v>4</v>
      </c>
      <c r="E92" s="2" t="s">
        <v>5</v>
      </c>
      <c r="F92" s="2" t="s">
        <v>6</v>
      </c>
      <c r="G92" s="2" t="s">
        <v>7</v>
      </c>
      <c r="H92" s="2" t="s">
        <v>48</v>
      </c>
      <c r="I92" s="2" t="s">
        <v>47</v>
      </c>
      <c r="J92" s="2" t="s">
        <v>8</v>
      </c>
      <c r="K92" s="2" t="s">
        <v>9</v>
      </c>
      <c r="L92" s="2" t="s">
        <v>10</v>
      </c>
      <c r="M92" s="2"/>
      <c r="N92" s="2"/>
    </row>
    <row r="93" spans="1:16" hidden="1" x14ac:dyDescent="0.3">
      <c r="A93" s="2" t="s">
        <v>22</v>
      </c>
      <c r="J93" s="4"/>
    </row>
    <row r="94" spans="1:16" hidden="1" x14ac:dyDescent="0.3">
      <c r="A94" s="1" t="s">
        <v>0</v>
      </c>
      <c r="B94" s="4">
        <f>AVERAGE('Base de datos'!C378:C388)</f>
        <v>46.509090909090908</v>
      </c>
      <c r="C94" s="4">
        <f>AVERAGE('Base de datos'!D378:D388)</f>
        <v>30.981818181818184</v>
      </c>
      <c r="D94" s="4">
        <f>AVERAGE('Base de datos'!E378:E388)</f>
        <v>52.448262389759812</v>
      </c>
      <c r="E94" s="4">
        <f>AVERAGE('Base de datos'!F378:F388)</f>
        <v>66.090909090909093</v>
      </c>
      <c r="F94" s="4">
        <f>AVERAGE('Base de datos'!G378:G388)</f>
        <v>92.628396457891384</v>
      </c>
      <c r="G94" s="4">
        <f>AVERAGE('Base de datos'!H378:H388)</f>
        <v>70.822571776488516</v>
      </c>
      <c r="H94" s="4">
        <f>AVERAGE('Base de datos'!I378:I388)</f>
        <v>35.943600358637802</v>
      </c>
      <c r="I94" s="4">
        <f>AVERAGE('Base de datos'!J378:J388)</f>
        <v>59.927543621804283</v>
      </c>
      <c r="J94" s="4">
        <f>AVERAGE('Base de datos'!K378:K388)</f>
        <v>85.840623037977224</v>
      </c>
      <c r="K94" s="4">
        <f>AVERAGE('Base de datos'!L378:L388)</f>
        <v>100.31195524915407</v>
      </c>
      <c r="L94" s="4">
        <f>AVERAGE('Base de datos'!M378:M388)</f>
        <v>93.828289416728367</v>
      </c>
    </row>
    <row r="95" spans="1:16" hidden="1" x14ac:dyDescent="0.3">
      <c r="A95" s="5" t="s">
        <v>1</v>
      </c>
      <c r="B95" s="4">
        <f>STDEV('Base de datos'!C378:C388)</f>
        <v>3.2943753718890463</v>
      </c>
      <c r="C95" s="4">
        <f>STDEV('Base de datos'!D378:D388)</f>
        <v>2.3150888457327872</v>
      </c>
      <c r="D95" s="4">
        <f>STDEV('Base de datos'!E378:E388)</f>
        <v>3.1892971780804351</v>
      </c>
      <c r="E95" s="4">
        <f>STDEV('Base de datos'!F378:F388)</f>
        <v>5.0375499095204095</v>
      </c>
      <c r="F95" s="4">
        <f>STDEV('Base de datos'!G378:G388)</f>
        <v>6.4068069013132334</v>
      </c>
      <c r="G95" s="4">
        <f>STDEV('Base de datos'!H378:H388)</f>
        <v>4.0658657967022025</v>
      </c>
      <c r="H95" s="4">
        <f>STDEV('Base de datos'!I378:I388)</f>
        <v>1.7517975504708065</v>
      </c>
      <c r="I95" s="4">
        <f>STDEV('Base de datos'!J378:J388)</f>
        <v>4.0094989221692439</v>
      </c>
      <c r="J95" s="4">
        <f>STDEV('Base de datos'!K378:K388)</f>
        <v>6.1353704588380236</v>
      </c>
      <c r="K95" s="4">
        <f>STDEV('Base de datos'!L378:L388)</f>
        <v>7.2096303880239914</v>
      </c>
      <c r="L95" s="4">
        <f>STDEV('Base de datos'!M378:M388)</f>
        <v>6.9497012315893958</v>
      </c>
    </row>
    <row r="96" spans="1:16" hidden="1" x14ac:dyDescent="0.3">
      <c r="A96" s="5" t="s">
        <v>41</v>
      </c>
      <c r="E96">
        <f t="shared" ref="E96" si="82">_xlfn.NORM.DIST(E$2/1.02,E94,E95,TRUE)</f>
        <v>1.270470915298287E-39</v>
      </c>
      <c r="G96">
        <f t="shared" ref="G96" si="83">_xlfn.NORM.DIST(G$2/1.02,G94,G95,TRUE)</f>
        <v>2.9696285505878883E-68</v>
      </c>
      <c r="K96">
        <f t="shared" ref="K96" si="84">_xlfn.NORM.DIST(K$2/1.02,K94,K95,TRUE)</f>
        <v>2.6185599394007796E-44</v>
      </c>
    </row>
    <row r="97" spans="1:16" hidden="1" x14ac:dyDescent="0.3">
      <c r="A97" s="5" t="s">
        <v>40</v>
      </c>
      <c r="E97">
        <f t="shared" ref="E97" si="85">_xlfn.NORM.DIST(E$2*1.02,E94,E95,TRUE)</f>
        <v>1.270470915298287E-39</v>
      </c>
      <c r="G97">
        <f t="shared" ref="G97" si="86">_xlfn.NORM.DIST(G$2*1.02,G94,G95,TRUE)</f>
        <v>2.9696285505878883E-68</v>
      </c>
      <c r="K97">
        <f t="shared" ref="K97" si="87">_xlfn.NORM.DIST(K$2*1.02,K94,K95,TRUE)</f>
        <v>2.6185599394007796E-44</v>
      </c>
    </row>
    <row r="98" spans="1:16" hidden="1" x14ac:dyDescent="0.3">
      <c r="A98" s="5" t="s">
        <v>42</v>
      </c>
      <c r="E98">
        <f t="shared" ref="E98" si="88">IF(E$2=0,1,E97-E96)</f>
        <v>1</v>
      </c>
      <c r="G98">
        <f t="shared" ref="G98" si="89">IF(G$2=0,1,G97-G96)</f>
        <v>1</v>
      </c>
      <c r="K98">
        <f>IF(K$2=0,1,K97-K96)</f>
        <v>1</v>
      </c>
      <c r="N98">
        <f>$E98*$G98*$K98</f>
        <v>1</v>
      </c>
      <c r="O98">
        <f t="shared" si="81"/>
        <v>1</v>
      </c>
      <c r="P98">
        <f>O98/($O$213)</f>
        <v>3.8461538461538464E-2</v>
      </c>
    </row>
    <row r="99" spans="1:16" hidden="1" x14ac:dyDescent="0.3">
      <c r="A99" s="5" t="s">
        <v>38</v>
      </c>
      <c r="B99">
        <f>IF(OR(AND(B$2&gt;MIN('Base de datos'!C378:C388)/1.05,B$2&lt;MAX('Base de datos'!C378:C388)*1.05),B$2=0),1,0)</f>
        <v>1</v>
      </c>
      <c r="C99">
        <f>IF(OR(AND(C$2&gt;MIN('Base de datos'!D378:D388)/1.05,C$2&lt;MAX('Base de datos'!D378:D388)*1.05),C$2=0),1,0)</f>
        <v>1</v>
      </c>
      <c r="D99">
        <f>IF(OR(AND(D$2&gt;MIN('Base de datos'!E378:E388)/1.05,D$2&lt;MAX('Base de datos'!E378:E388)*1.05),D$2=0),1,0)</f>
        <v>1</v>
      </c>
      <c r="E99">
        <f>IF(OR(AND(E$2&gt;MIN('Base de datos'!F378:F388)/1.05,E$2&lt;MAX('Base de datos'!F378:F388)*1.05),E$2=0),1,0)</f>
        <v>1</v>
      </c>
      <c r="F99">
        <f>IF(OR(AND(F$2&gt;MIN('Base de datos'!G378:G388)/1.05,F$2&lt;MAX('Base de datos'!G378:G388)*1.05),F$2=0),1,0)</f>
        <v>1</v>
      </c>
      <c r="G99">
        <f>IF(OR(AND(G$2&gt;MIN('Base de datos'!H378:H388)/1.05,G$2&lt;MAX('Base de datos'!H378:H388)*1.05),G$2=0),1,0)</f>
        <v>1</v>
      </c>
      <c r="H99">
        <f>IF(OR(AND(H$2&gt;MIN('Base de datos'!I378:I388)/1.05,H$2&lt;MAX('Base de datos'!I378:I388)*1.05),H$2=0),1,0)</f>
        <v>1</v>
      </c>
      <c r="I99">
        <f>IF(OR(AND(I$2&gt;MIN('Base de datos'!J378:J388)/1.05,I$2&lt;MAX('Base de datos'!J378:J388)*1.05),I$2=0),1,0)</f>
        <v>1</v>
      </c>
      <c r="J99">
        <f>IF(OR(AND(J$2&gt;MIN('Base de datos'!K378:K388)/1.05,J$2&lt;MAX('Base de datos'!K378:K388)*1.05),J$2=0),1,0)</f>
        <v>1</v>
      </c>
      <c r="K99">
        <f>IF(OR(AND(K$2&gt;MIN('Base de datos'!L378:L388)/1.05,K$2&lt;MAX('Base de datos'!L378:L388)*1.05),K$2=0),1,0)</f>
        <v>1</v>
      </c>
      <c r="L99">
        <f>IF(OR(AND(L$2&gt;MIN('Base de datos'!M378:M388)/1.05,L$2&lt;MAX('Base de datos'!M378:M388)*1.05),L$2=0),1,0)</f>
        <v>1</v>
      </c>
      <c r="N99">
        <f>PRODUCT(B99:L99)</f>
        <v>1</v>
      </c>
    </row>
    <row r="100" spans="1:16" hidden="1" x14ac:dyDescent="0.3">
      <c r="B100" s="2" t="s">
        <v>43</v>
      </c>
      <c r="C100" s="2" t="s">
        <v>44</v>
      </c>
      <c r="D100" s="2" t="s">
        <v>4</v>
      </c>
      <c r="E100" s="2" t="s">
        <v>5</v>
      </c>
      <c r="F100" s="2" t="s">
        <v>6</v>
      </c>
      <c r="G100" s="2" t="s">
        <v>7</v>
      </c>
      <c r="H100" s="2" t="s">
        <v>48</v>
      </c>
      <c r="I100" s="2" t="s">
        <v>47</v>
      </c>
      <c r="J100" s="2" t="s">
        <v>8</v>
      </c>
      <c r="K100" s="2" t="s">
        <v>9</v>
      </c>
      <c r="L100" s="2" t="s">
        <v>10</v>
      </c>
      <c r="M100" s="2"/>
      <c r="N100" s="2"/>
    </row>
    <row r="101" spans="1:16" hidden="1" x14ac:dyDescent="0.3">
      <c r="A101" s="2" t="s">
        <v>23</v>
      </c>
      <c r="J101" s="4"/>
    </row>
    <row r="102" spans="1:16" hidden="1" x14ac:dyDescent="0.3">
      <c r="A102" s="1" t="s">
        <v>0</v>
      </c>
      <c r="B102" s="4">
        <f>AVERAGE('Base de datos'!C389:C416)</f>
        <v>38.10668273497101</v>
      </c>
      <c r="C102" s="4">
        <f>AVERAGE('Base de datos'!D389:D416)</f>
        <v>27.356310379538964</v>
      </c>
      <c r="D102" s="4">
        <f>AVERAGE('Base de datos'!E389:E416)</f>
        <v>45.718680688661131</v>
      </c>
      <c r="E102" s="4">
        <f>AVERAGE('Base de datos'!F389:F416)</f>
        <v>52.217857142857142</v>
      </c>
      <c r="F102" s="4">
        <f>AVERAGE('Base de datos'!G389:G416)</f>
        <v>77.172879378981875</v>
      </c>
      <c r="G102" s="4">
        <f>AVERAGE('Base de datos'!H389:H416)</f>
        <v>59.055435120052337</v>
      </c>
      <c r="H102" s="4">
        <f>AVERAGE('Base de datos'!I389:I416)</f>
        <v>32.998534528586212</v>
      </c>
      <c r="I102" s="4">
        <f>AVERAGE('Base de datos'!J389:J416)</f>
        <v>56.945307085581724</v>
      </c>
      <c r="J102" s="4">
        <f>AVERAGE('Base de datos'!K389:K416)</f>
        <v>82.242684818735498</v>
      </c>
      <c r="K102" s="4">
        <f>AVERAGE('Base de datos'!L389:L416)</f>
        <v>99.429150885113842</v>
      </c>
      <c r="L102" s="4">
        <f>AVERAGE('Base de datos'!M389:M416)</f>
        <v>93.980698830419428</v>
      </c>
    </row>
    <row r="103" spans="1:16" hidden="1" x14ac:dyDescent="0.3">
      <c r="A103" s="5" t="s">
        <v>1</v>
      </c>
      <c r="B103" s="4">
        <f>STDEV('Base de datos'!C389:C416)</f>
        <v>2.0511448087689854</v>
      </c>
      <c r="C103" s="4">
        <f>STDEV('Base de datos'!D389:D416)</f>
        <v>1.3080964410232014</v>
      </c>
      <c r="D103" s="4">
        <f>STDEV('Base de datos'!E389:E416)</f>
        <v>2.1418958564043851</v>
      </c>
      <c r="E103" s="4">
        <f>STDEV('Base de datos'!F389:F416)</f>
        <v>1.4917187629459068</v>
      </c>
      <c r="F103" s="4">
        <f>STDEV('Base de datos'!G389:G416)</f>
        <v>2.4476068451728343</v>
      </c>
      <c r="G103" s="4">
        <f>STDEV('Base de datos'!H389:H416)</f>
        <v>1.6100666488693258</v>
      </c>
      <c r="H103" s="4">
        <f>STDEV('Base de datos'!I389:I416)</f>
        <v>0.83779038522292626</v>
      </c>
      <c r="I103" s="4">
        <f>STDEV('Base de datos'!J389:J416)</f>
        <v>1.5419478067967916</v>
      </c>
      <c r="J103" s="4">
        <f>STDEV('Base de datos'!K389:K416)</f>
        <v>2.5484447605044065</v>
      </c>
      <c r="K103" s="4">
        <f>STDEV('Base de datos'!L389:L416)</f>
        <v>3.5548291214879395</v>
      </c>
      <c r="L103" s="4">
        <f>STDEV('Base de datos'!M389:M416)</f>
        <v>3.4652226947550751</v>
      </c>
    </row>
    <row r="104" spans="1:16" hidden="1" x14ac:dyDescent="0.3">
      <c r="A104" s="5" t="s">
        <v>41</v>
      </c>
      <c r="E104">
        <f t="shared" ref="E104" si="90">_xlfn.NORM.DIST(E$2/1.02,E102,E103,TRUE)</f>
        <v>9.3882019742849529E-269</v>
      </c>
      <c r="G104">
        <f t="shared" ref="G104" si="91">_xlfn.NORM.DIST(G$2/1.02,G102,G103,TRUE)</f>
        <v>7.9307303706065537E-295</v>
      </c>
      <c r="K104">
        <f t="shared" ref="K104" si="92">_xlfn.NORM.DIST(K$2/1.02,K102,K103,TRUE)</f>
        <v>1.8743624637337835E-172</v>
      </c>
    </row>
    <row r="105" spans="1:16" hidden="1" x14ac:dyDescent="0.3">
      <c r="A105" s="5" t="s">
        <v>40</v>
      </c>
      <c r="E105">
        <f t="shared" ref="E105" si="93">_xlfn.NORM.DIST(E$2*1.02,E102,E103,TRUE)</f>
        <v>9.3882019742849529E-269</v>
      </c>
      <c r="G105">
        <f t="shared" ref="G105" si="94">_xlfn.NORM.DIST(G$2*1.02,G102,G103,TRUE)</f>
        <v>7.9307303706065537E-295</v>
      </c>
      <c r="K105">
        <f t="shared" ref="K105" si="95">_xlfn.NORM.DIST(K$2*1.02,K102,K103,TRUE)</f>
        <v>1.8743624637337835E-172</v>
      </c>
    </row>
    <row r="106" spans="1:16" hidden="1" x14ac:dyDescent="0.3">
      <c r="A106" s="5" t="s">
        <v>42</v>
      </c>
      <c r="E106">
        <f t="shared" ref="E106" si="96">IF(E$2=0,1,E105-E104)</f>
        <v>1</v>
      </c>
      <c r="G106">
        <f t="shared" ref="G106" si="97">IF(G$2=0,1,G105-G104)</f>
        <v>1</v>
      </c>
      <c r="K106">
        <f>IF(K$2=0,1,K105-K104)</f>
        <v>1</v>
      </c>
      <c r="N106">
        <f>$E106*$G106*$K106</f>
        <v>1</v>
      </c>
      <c r="O106">
        <f t="shared" si="81"/>
        <v>1</v>
      </c>
      <c r="P106">
        <f>O106/($O$213)</f>
        <v>3.8461538461538464E-2</v>
      </c>
    </row>
    <row r="107" spans="1:16" hidden="1" x14ac:dyDescent="0.3">
      <c r="A107" s="5" t="s">
        <v>38</v>
      </c>
      <c r="B107">
        <f>IF(OR(AND(B$2&gt;MIN('Base de datos'!C389:C416)/1.05,B$2&lt;MAX('Base de datos'!C389:C416)*1.05),B$2=0),1,0)</f>
        <v>1</v>
      </c>
      <c r="C107">
        <f>IF(OR(AND(C$2&gt;MIN('Base de datos'!D389:D416)/1.05,C$2&lt;MAX('Base de datos'!D389:D416)*1.05),C$2=0),1,0)</f>
        <v>1</v>
      </c>
      <c r="D107">
        <f>IF(OR(AND(D$2&gt;MIN('Base de datos'!E389:E416)/1.05,D$2&lt;MAX('Base de datos'!E389:E416)*1.05),D$2=0),1,0)</f>
        <v>1</v>
      </c>
      <c r="E107">
        <f>IF(OR(AND(E$2&gt;MIN('Base de datos'!F389:F416)/1.05,E$2&lt;MAX('Base de datos'!F389:F416)*1.05),E$2=0),1,0)</f>
        <v>1</v>
      </c>
      <c r="F107">
        <f>IF(OR(AND(F$2&gt;MIN('Base de datos'!G389:G416)/1.05,F$2&lt;MAX('Base de datos'!G389:G416)*1.05),F$2=0),1,0)</f>
        <v>1</v>
      </c>
      <c r="G107">
        <f>IF(OR(AND(G$2&gt;MIN('Base de datos'!H389:H416)/1.05,G$2&lt;MAX('Base de datos'!H389:H416)*1.05),G$2=0),1,0)</f>
        <v>1</v>
      </c>
      <c r="H107">
        <f>IF(OR(AND(H$2&gt;MIN('Base de datos'!I389:I416)/1.05,H$2&lt;MAX('Base de datos'!I389:I416)*1.05),H$2=0),1,0)</f>
        <v>1</v>
      </c>
      <c r="I107">
        <f>IF(OR(AND(I$2&gt;MIN('Base de datos'!J389:J416)/1.05,I$2&lt;MAX('Base de datos'!J389:J416)*1.05),I$2=0),1,0)</f>
        <v>1</v>
      </c>
      <c r="J107">
        <f>IF(OR(AND(J$2&gt;MIN('Base de datos'!K389:K416)/1.05,J$2&lt;MAX('Base de datos'!K389:K416)*1.05),J$2=0),1,0)</f>
        <v>1</v>
      </c>
      <c r="K107">
        <f>IF(OR(AND(K$2&gt;MIN('Base de datos'!L389:L416)/1.05,K$2&lt;MAX('Base de datos'!L389:L416)*1.05),K$2=0),1,0)</f>
        <v>1</v>
      </c>
      <c r="L107">
        <f>IF(OR(AND(L$2&gt;MIN('Base de datos'!M389:M416)/1.05,L$2&lt;MAX('Base de datos'!M389:M416)*1.05),L$2=0),1,0)</f>
        <v>1</v>
      </c>
      <c r="N107">
        <f>PRODUCT(B107:L107)</f>
        <v>1</v>
      </c>
    </row>
    <row r="108" spans="1:16" hidden="1" x14ac:dyDescent="0.3">
      <c r="B108" s="2" t="s">
        <v>43</v>
      </c>
      <c r="C108" s="2" t="s">
        <v>44</v>
      </c>
      <c r="D108" s="2" t="s">
        <v>4</v>
      </c>
      <c r="E108" s="2" t="s">
        <v>5</v>
      </c>
      <c r="F108" s="2" t="s">
        <v>6</v>
      </c>
      <c r="G108" s="2" t="s">
        <v>7</v>
      </c>
      <c r="H108" s="2" t="s">
        <v>48</v>
      </c>
      <c r="I108" s="2" t="s">
        <v>47</v>
      </c>
      <c r="J108" s="2" t="s">
        <v>8</v>
      </c>
      <c r="K108" s="2" t="s">
        <v>9</v>
      </c>
      <c r="L108" s="2" t="s">
        <v>10</v>
      </c>
      <c r="M108" s="2"/>
      <c r="N108" s="2"/>
    </row>
    <row r="109" spans="1:16" hidden="1" x14ac:dyDescent="0.3">
      <c r="A109" s="2" t="s">
        <v>24</v>
      </c>
      <c r="J109" s="4"/>
    </row>
    <row r="110" spans="1:16" hidden="1" x14ac:dyDescent="0.3">
      <c r="A110" s="1" t="s">
        <v>0</v>
      </c>
      <c r="B110" s="4">
        <f>AVERAGE('Base de datos'!C417:C438)</f>
        <v>78.560719277880153</v>
      </c>
      <c r="C110" s="4">
        <f>AVERAGE('Base de datos'!D417:D438)</f>
        <v>45.544700823762604</v>
      </c>
      <c r="D110" s="4">
        <f>AVERAGE('Base de datos'!E417:E438)</f>
        <v>88.401488957453367</v>
      </c>
      <c r="E110" s="4">
        <f>AVERAGE('Base de datos'!F417:F438)</f>
        <v>83.124817575296191</v>
      </c>
      <c r="F110" s="4">
        <f>AVERAGE('Base de datos'!G417:G438)</f>
        <v>131.04200548682073</v>
      </c>
      <c r="G110" s="4">
        <f>AVERAGE('Base de datos'!H417:H438)</f>
        <v>94.05422663226274</v>
      </c>
      <c r="H110" s="4">
        <f>AVERAGE('Base de datos'!I417:I438)</f>
        <v>65.623669894021546</v>
      </c>
      <c r="I110" s="4">
        <f>AVERAGE('Base de datos'!J417:J438)</f>
        <v>102.59349300963973</v>
      </c>
      <c r="J110" s="4">
        <f>AVERAGE('Base de datos'!K417:K438)</f>
        <v>166.74065893294843</v>
      </c>
      <c r="K110" s="4">
        <f>AVERAGE('Base de datos'!L417:L438)</f>
        <v>196.70433434341001</v>
      </c>
      <c r="L110" s="4">
        <f>AVERAGE('Base de datos'!M417:M438)</f>
        <v>190.00666944759976</v>
      </c>
    </row>
    <row r="111" spans="1:16" hidden="1" x14ac:dyDescent="0.3">
      <c r="A111" s="5" t="s">
        <v>1</v>
      </c>
      <c r="B111" s="4">
        <f>STDEV('Base de datos'!C417:C438)</f>
        <v>4.0391604111035466</v>
      </c>
      <c r="C111" s="4">
        <f>STDEV('Base de datos'!D417:D438)</f>
        <v>2.42834460504266</v>
      </c>
      <c r="D111" s="4">
        <f>STDEV('Base de datos'!E417:E438)</f>
        <v>4.0239575085168617</v>
      </c>
      <c r="E111" s="4">
        <f>STDEV('Base de datos'!F417:F438)</f>
        <v>3.2680539822304446</v>
      </c>
      <c r="F111" s="4">
        <f>STDEV('Base de datos'!G417:G438)</f>
        <v>3.8852938973642379</v>
      </c>
      <c r="G111" s="4">
        <f>STDEV('Base de datos'!H417:H438)</f>
        <v>2.723485446630773</v>
      </c>
      <c r="H111" s="4">
        <f>STDEV('Base de datos'!I417:I438)</f>
        <v>1.9393959649895378</v>
      </c>
      <c r="I111" s="4">
        <f>STDEV('Base de datos'!J417:J438)</f>
        <v>2.939431984101271</v>
      </c>
      <c r="J111" s="4">
        <f>STDEV('Base de datos'!K417:K438)</f>
        <v>4.6295501038204456</v>
      </c>
      <c r="K111" s="4">
        <f>STDEV('Base de datos'!L417:L438)</f>
        <v>5.6592742127779694</v>
      </c>
      <c r="L111" s="4">
        <f>STDEV('Base de datos'!M417:M438)</f>
        <v>4.4658355100421616</v>
      </c>
    </row>
    <row r="112" spans="1:16" hidden="1" x14ac:dyDescent="0.3">
      <c r="A112" s="5" t="s">
        <v>41</v>
      </c>
      <c r="E112">
        <f t="shared" ref="E112" si="98">_xlfn.NORM.DIST(E$2/1.02,E110,E111,TRUE)</f>
        <v>5.0983512698981483E-143</v>
      </c>
      <c r="G112">
        <f t="shared" ref="G112" si="99">_xlfn.NORM.DIST(G$2/1.02,G110,G111,TRUE)</f>
        <v>1.2176168978470883E-261</v>
      </c>
      <c r="K112">
        <f t="shared" ref="K112" si="100">_xlfn.NORM.DIST(K$2/1.02,K110,K111,TRUE)</f>
        <v>5.2698996922075884E-265</v>
      </c>
    </row>
    <row r="113" spans="1:16" hidden="1" x14ac:dyDescent="0.3">
      <c r="A113" s="5" t="s">
        <v>40</v>
      </c>
      <c r="E113">
        <f t="shared" ref="E113" si="101">_xlfn.NORM.DIST(E$2*1.02,E110,E111,TRUE)</f>
        <v>5.0983512698981483E-143</v>
      </c>
      <c r="G113">
        <f t="shared" ref="G113" si="102">_xlfn.NORM.DIST(G$2*1.02,G110,G111,TRUE)</f>
        <v>1.2176168978470883E-261</v>
      </c>
      <c r="K113">
        <f t="shared" ref="K113" si="103">_xlfn.NORM.DIST(K$2*1.02,K110,K111,TRUE)</f>
        <v>5.2698996922075884E-265</v>
      </c>
    </row>
    <row r="114" spans="1:16" hidden="1" x14ac:dyDescent="0.3">
      <c r="A114" s="5" t="s">
        <v>42</v>
      </c>
      <c r="E114">
        <f t="shared" ref="E114" si="104">IF(E$2=0,1,E113-E112)</f>
        <v>1</v>
      </c>
      <c r="G114">
        <f t="shared" ref="G114" si="105">IF(G$2=0,1,G113-G112)</f>
        <v>1</v>
      </c>
      <c r="K114">
        <f>IF(K$2=0,1,K113-K112)</f>
        <v>1</v>
      </c>
      <c r="N114">
        <f>$E114*$G114*$K114</f>
        <v>1</v>
      </c>
      <c r="O114">
        <f t="shared" si="81"/>
        <v>1</v>
      </c>
      <c r="P114">
        <f>O114/($O$213)</f>
        <v>3.8461538461538464E-2</v>
      </c>
    </row>
    <row r="115" spans="1:16" hidden="1" x14ac:dyDescent="0.3">
      <c r="A115" s="5" t="s">
        <v>38</v>
      </c>
      <c r="B115">
        <f>IF(OR(AND(B$2&gt;MIN('Base de datos'!C417:C438)/1.05,B$2&lt;MAX('Base de datos'!C417:C438)*1.05),B$2=0),1,0)</f>
        <v>1</v>
      </c>
      <c r="C115">
        <f>IF(OR(AND(C$2&gt;MIN('Base de datos'!D417:D438)/1.05,C$2&lt;MAX('Base de datos'!D417:D438)*1.05),C$2=0),1,0)</f>
        <v>1</v>
      </c>
      <c r="D115">
        <f>IF(OR(AND(D$2&gt;MIN('Base de datos'!E417:E438)/1.05,D$2&lt;MAX('Base de datos'!E417:E438)*1.05),D$2=0),1,0)</f>
        <v>1</v>
      </c>
      <c r="E115">
        <f>IF(OR(AND(E$2&gt;MIN('Base de datos'!F417:F438)/1.05,E$2&lt;MAX('Base de datos'!F417:F438)*1.05),E$2=0),1,0)</f>
        <v>1</v>
      </c>
      <c r="F115">
        <f>IF(OR(AND(F$2&gt;MIN('Base de datos'!G417:G438)/1.05,F$2&lt;MAX('Base de datos'!G417:G438)*1.05),F$2=0),1,0)</f>
        <v>1</v>
      </c>
      <c r="G115">
        <f>IF(OR(AND(G$2&gt;MIN('Base de datos'!H417:H438)/1.05,G$2&lt;MAX('Base de datos'!H417:H438)*1.05),G$2=0),1,0)</f>
        <v>1</v>
      </c>
      <c r="H115">
        <f>IF(OR(AND(H$2&gt;MIN('Base de datos'!I417:I438)/1.05,H$2&lt;MAX('Base de datos'!I417:I438)*1.05),H$2=0),1,0)</f>
        <v>1</v>
      </c>
      <c r="I115">
        <f>IF(OR(AND(I$2&gt;MIN('Base de datos'!J417:J438)/1.05,I$2&lt;MAX('Base de datos'!J417:J438)*1.05),I$2=0),1,0)</f>
        <v>1</v>
      </c>
      <c r="J115">
        <f>IF(OR(AND(J$2&gt;MIN('Base de datos'!K417:K438)/1.05,J$2&lt;MAX('Base de datos'!K417:K438)*1.05),J$2=0),1,0)</f>
        <v>1</v>
      </c>
      <c r="K115">
        <f>IF(OR(AND(K$2&gt;MIN('Base de datos'!L417:L438)/1.05,K$2&lt;MAX('Base de datos'!L417:L438)*1.05),K$2=0),1,0)</f>
        <v>1</v>
      </c>
      <c r="L115">
        <f>IF(OR(AND(L$2&gt;MIN('Base de datos'!M417:M438)/1.05,L$2&lt;MAX('Base de datos'!M417:M438)*1.05),L$2=0),1,0)</f>
        <v>1</v>
      </c>
      <c r="N115">
        <f>PRODUCT(B115:L115)</f>
        <v>1</v>
      </c>
    </row>
    <row r="116" spans="1:16" hidden="1" x14ac:dyDescent="0.3">
      <c r="B116" s="2" t="s">
        <v>43</v>
      </c>
      <c r="C116" s="2" t="s">
        <v>44</v>
      </c>
      <c r="D116" s="2" t="s">
        <v>4</v>
      </c>
      <c r="E116" s="2" t="s">
        <v>5</v>
      </c>
      <c r="F116" s="2" t="s">
        <v>6</v>
      </c>
      <c r="G116" s="2" t="s">
        <v>7</v>
      </c>
      <c r="H116" s="2" t="s">
        <v>48</v>
      </c>
      <c r="I116" s="2" t="s">
        <v>47</v>
      </c>
      <c r="J116" s="2" t="s">
        <v>8</v>
      </c>
      <c r="K116" s="2" t="s">
        <v>9</v>
      </c>
      <c r="L116" s="2" t="s">
        <v>10</v>
      </c>
      <c r="M116" s="2"/>
      <c r="N116" s="2"/>
    </row>
    <row r="117" spans="1:16" hidden="1" x14ac:dyDescent="0.3">
      <c r="A117" s="2" t="s">
        <v>25</v>
      </c>
      <c r="J117" s="4"/>
    </row>
    <row r="118" spans="1:16" hidden="1" x14ac:dyDescent="0.3">
      <c r="A118" s="1" t="s">
        <v>0</v>
      </c>
      <c r="B118" s="4">
        <f>AVERAGE('Base de datos'!C439:C453)</f>
        <v>33.909224299332585</v>
      </c>
      <c r="C118" s="4">
        <f>AVERAGE('Base de datos'!D439:D453)</f>
        <v>24.681698652886666</v>
      </c>
      <c r="D118" s="4">
        <f>AVERAGE('Base de datos'!E439:E453)</f>
        <v>39.201995683064744</v>
      </c>
      <c r="E118" s="4">
        <f>AVERAGE('Base de datos'!F439:F453)</f>
        <v>46.718576577355932</v>
      </c>
      <c r="F118" s="4">
        <f>AVERAGE('Base de datos'!G439:G453)</f>
        <v>60.098629200020362</v>
      </c>
      <c r="G118" s="4">
        <f>AVERAGE('Base de datos'!H439:H453)</f>
        <v>32.303147405628451</v>
      </c>
      <c r="H118" s="4">
        <f>AVERAGE('Base de datos'!I439:I453)</f>
        <v>31.547345137953705</v>
      </c>
      <c r="I118" s="4">
        <f>AVERAGE('Base de datos'!J439:J453)</f>
        <v>53.255109574356553</v>
      </c>
      <c r="J118" s="4">
        <f>AVERAGE('Base de datos'!K439:K453)</f>
        <v>68.888386150425873</v>
      </c>
      <c r="K118" s="4">
        <f>AVERAGE('Base de datos'!L439:L453)</f>
        <v>79.862976835295441</v>
      </c>
      <c r="L118" s="4">
        <f>AVERAGE('Base de datos'!M439:M453)</f>
        <v>76.214634027996169</v>
      </c>
    </row>
    <row r="119" spans="1:16" hidden="1" x14ac:dyDescent="0.3">
      <c r="A119" s="5" t="s">
        <v>1</v>
      </c>
      <c r="B119" s="4">
        <f>STDEV('Base de datos'!C439:C453)</f>
        <v>1.4198061358104519</v>
      </c>
      <c r="C119" s="4">
        <f>STDEV('Base de datos'!D439:D453)</f>
        <v>0.87316821234481445</v>
      </c>
      <c r="D119" s="4">
        <f>STDEV('Base de datos'!E439:E453)</f>
        <v>2.1147703129587687</v>
      </c>
      <c r="E119" s="4">
        <f>STDEV('Base de datos'!F439:F453)</f>
        <v>0.8058993790184753</v>
      </c>
      <c r="F119" s="4">
        <f>STDEV('Base de datos'!G439:G453)</f>
        <v>0.99275938270735786</v>
      </c>
      <c r="G119" s="4">
        <f>STDEV('Base de datos'!H439:H453)</f>
        <v>0.70668509164362914</v>
      </c>
      <c r="H119" s="4">
        <f>STDEV('Base de datos'!I439:I453)</f>
        <v>0.70668722759879887</v>
      </c>
      <c r="I119" s="4">
        <f>STDEV('Base de datos'!J439:J453)</f>
        <v>2.3621673687609719</v>
      </c>
      <c r="J119" s="4">
        <f>STDEV('Base de datos'!K439:K453)</f>
        <v>0.92697838901582608</v>
      </c>
      <c r="K119" s="4">
        <f>STDEV('Base de datos'!L439:L453)</f>
        <v>0.95442827941831121</v>
      </c>
      <c r="L119" s="4">
        <f>STDEV('Base de datos'!M439:M453)</f>
        <v>0.84253031526443989</v>
      </c>
    </row>
    <row r="120" spans="1:16" hidden="1" x14ac:dyDescent="0.3">
      <c r="A120" s="5" t="s">
        <v>41</v>
      </c>
      <c r="E120">
        <f t="shared" ref="E120" si="106">_xlfn.NORM.DIST(E$2/1.02,E118,E119,TRUE)</f>
        <v>0</v>
      </c>
      <c r="G120">
        <f t="shared" ref="G120" si="107">_xlfn.NORM.DIST(G$2/1.02,G118,G119,TRUE)</f>
        <v>0</v>
      </c>
      <c r="K120">
        <f t="shared" ref="K120" si="108">_xlfn.NORM.DIST(K$2/1.02,K118,K119,TRUE)</f>
        <v>0</v>
      </c>
    </row>
    <row r="121" spans="1:16" hidden="1" x14ac:dyDescent="0.3">
      <c r="A121" s="5" t="s">
        <v>40</v>
      </c>
      <c r="E121">
        <f t="shared" ref="E121" si="109">_xlfn.NORM.DIST(E$2*1.02,E118,E119,TRUE)</f>
        <v>0</v>
      </c>
      <c r="G121">
        <f t="shared" ref="G121" si="110">_xlfn.NORM.DIST(G$2*1.02,G118,G119,TRUE)</f>
        <v>0</v>
      </c>
      <c r="K121">
        <f t="shared" ref="K121" si="111">_xlfn.NORM.DIST(K$2*1.02,K118,K119,TRUE)</f>
        <v>0</v>
      </c>
    </row>
    <row r="122" spans="1:16" hidden="1" x14ac:dyDescent="0.3">
      <c r="A122" s="5" t="s">
        <v>42</v>
      </c>
      <c r="E122">
        <f t="shared" ref="E122" si="112">IF(E$2=0,1,E121-E120)</f>
        <v>1</v>
      </c>
      <c r="G122">
        <f t="shared" ref="G122" si="113">IF(G$2=0,1,G121-G120)</f>
        <v>1</v>
      </c>
      <c r="K122">
        <f>IF(K$2=0,1,K121-K120)</f>
        <v>1</v>
      </c>
      <c r="N122">
        <f>$E122*$G122*$K122</f>
        <v>1</v>
      </c>
      <c r="O122">
        <f t="shared" si="81"/>
        <v>1</v>
      </c>
      <c r="P122">
        <f>O122/($O$213)</f>
        <v>3.8461538461538464E-2</v>
      </c>
    </row>
    <row r="123" spans="1:16" hidden="1" x14ac:dyDescent="0.3">
      <c r="A123" s="5" t="s">
        <v>38</v>
      </c>
      <c r="B123">
        <f>IF(OR(AND(B$2&gt;MIN('Base de datos'!C439:C453)/1.05,B$2&lt;MAX('Base de datos'!C439:C453)*1.05),B$2=0),1,0)</f>
        <v>1</v>
      </c>
      <c r="C123">
        <f>IF(OR(AND(C$2&gt;MIN('Base de datos'!D439:D453)/1.05,C$2&lt;MAX('Base de datos'!D439:D453)*1.05),C$2=0),1,0)</f>
        <v>1</v>
      </c>
      <c r="D123">
        <f>IF(OR(AND(D$2&gt;MIN('Base de datos'!E439:E453)/1.05,D$2&lt;MAX('Base de datos'!E439:E453)*1.05),D$2=0),1,0)</f>
        <v>1</v>
      </c>
      <c r="E123">
        <f>IF(OR(AND(E$2&gt;MIN('Base de datos'!F439:F453)/1.05,E$2&lt;MAX('Base de datos'!F439:F453)*1.05),E$2=0),1,0)</f>
        <v>1</v>
      </c>
      <c r="F123">
        <f>IF(OR(AND(F$2&gt;MIN('Base de datos'!G439:G453)/1.05,F$2&lt;MAX('Base de datos'!G439:G453)*1.05),F$2=0),1,0)</f>
        <v>1</v>
      </c>
      <c r="G123">
        <f>IF(OR(AND(G$2&gt;MIN('Base de datos'!H439:H453)/1.05,G$2&lt;MAX('Base de datos'!H439:H453)*1.05),G$2=0),1,0)</f>
        <v>1</v>
      </c>
      <c r="H123">
        <f>IF(OR(AND(H$2&gt;MIN('Base de datos'!I439:I453)/1.05,H$2&lt;MAX('Base de datos'!I439:I453)*1.05),H$2=0),1,0)</f>
        <v>1</v>
      </c>
      <c r="I123">
        <f>IF(OR(AND(I$2&gt;MIN('Base de datos'!J439:J453)/1.05,I$2&lt;MAX('Base de datos'!J439:J453)*1.05),I$2=0),1,0)</f>
        <v>1</v>
      </c>
      <c r="J123">
        <f>IF(OR(AND(J$2&gt;MIN('Base de datos'!K439:K453)/1.05,J$2&lt;MAX('Base de datos'!K439:K453)*1.05),J$2=0),1,0)</f>
        <v>1</v>
      </c>
      <c r="K123">
        <f>IF(OR(AND(K$2&gt;MIN('Base de datos'!L439:L453)/1.05,K$2&lt;MAX('Base de datos'!L439:L453)*1.05),K$2=0),1,0)</f>
        <v>1</v>
      </c>
      <c r="L123">
        <f>IF(OR(AND(L$2&gt;MIN('Base de datos'!M439:M453)/1.05,L$2&lt;MAX('Base de datos'!M439:M453)*1.05),L$2=0),1,0)</f>
        <v>1</v>
      </c>
      <c r="N123">
        <f>PRODUCT(B123:L123)</f>
        <v>1</v>
      </c>
    </row>
    <row r="124" spans="1:16" hidden="1" x14ac:dyDescent="0.3">
      <c r="B124" s="2" t="s">
        <v>43</v>
      </c>
      <c r="C124" s="2" t="s">
        <v>44</v>
      </c>
      <c r="D124" s="2" t="s">
        <v>4</v>
      </c>
      <c r="E124" s="2" t="s">
        <v>5</v>
      </c>
      <c r="F124" s="2" t="s">
        <v>6</v>
      </c>
      <c r="G124" s="2" t="s">
        <v>7</v>
      </c>
      <c r="H124" s="2" t="s">
        <v>48</v>
      </c>
      <c r="I124" s="2" t="s">
        <v>47</v>
      </c>
      <c r="J124" s="2" t="s">
        <v>8</v>
      </c>
      <c r="K124" s="2" t="s">
        <v>9</v>
      </c>
      <c r="L124" s="2" t="s">
        <v>10</v>
      </c>
      <c r="M124" s="2"/>
      <c r="N124" s="2"/>
    </row>
    <row r="125" spans="1:16" hidden="1" x14ac:dyDescent="0.3">
      <c r="A125" s="2" t="s">
        <v>26</v>
      </c>
      <c r="J125" s="4"/>
    </row>
    <row r="126" spans="1:16" hidden="1" x14ac:dyDescent="0.3">
      <c r="A126" s="1" t="s">
        <v>0</v>
      </c>
      <c r="B126" s="4">
        <f>AVERAGE('Base de datos'!C454:C470)</f>
        <v>29.393817563387799</v>
      </c>
      <c r="C126" s="4">
        <f>AVERAGE('Base de datos'!D454:D470)</f>
        <v>23.351117529403027</v>
      </c>
      <c r="D126" s="4">
        <f>AVERAGE('Base de datos'!E454:E470)</f>
        <v>39.5</v>
      </c>
      <c r="E126" s="4">
        <f>AVERAGE('Base de datos'!F454:F470)</f>
        <v>44.787412072476357</v>
      </c>
      <c r="F126" s="4">
        <f>AVERAGE('Base de datos'!G454:G470)</f>
        <v>56.416397107839458</v>
      </c>
      <c r="G126" s="4">
        <f>AVERAGE('Base de datos'!H454:H470)</f>
        <v>36.743131281295398</v>
      </c>
      <c r="H126" s="4">
        <f>AVERAGE('Base de datos'!I454:I470)</f>
        <v>27.343179912638995</v>
      </c>
      <c r="I126" s="4">
        <f>AVERAGE('Base de datos'!J454:J470)</f>
        <v>46.10082232811002</v>
      </c>
      <c r="J126" s="4">
        <f>AVERAGE('Base de datos'!K454:K470)</f>
        <v>47.541360588316195</v>
      </c>
      <c r="K126" s="4">
        <f>AVERAGE('Base de datos'!L454:L470)</f>
        <v>54.301916273444036</v>
      </c>
      <c r="L126" s="4">
        <f>AVERAGE('Base de datos'!M454:M470)</f>
        <v>49.802257470974553</v>
      </c>
    </row>
    <row r="127" spans="1:16" hidden="1" x14ac:dyDescent="0.3">
      <c r="A127" s="5" t="s">
        <v>1</v>
      </c>
      <c r="B127" s="4">
        <f>STDEV('Base de datos'!C454:C470)</f>
        <v>1.6843931279853042</v>
      </c>
      <c r="C127" s="4">
        <f>STDEV('Base de datos'!D454:D470)</f>
        <v>1.0960650782767718</v>
      </c>
      <c r="D127" s="4">
        <f>STDEV('Base de datos'!E454:E470)</f>
        <v>2.5379617806420964</v>
      </c>
      <c r="E127" s="4">
        <f>STDEV('Base de datos'!F454:F470)</f>
        <v>1.6979527731436874</v>
      </c>
      <c r="F127" s="4">
        <f>STDEV('Base de datos'!G454:G470)</f>
        <v>2.5253243510165513</v>
      </c>
      <c r="G127" s="4">
        <f>STDEV('Base de datos'!H454:H470)</f>
        <v>1.411783860676435</v>
      </c>
      <c r="H127" s="4">
        <f>STDEV('Base de datos'!I454:I470)</f>
        <v>0.87585971316489974</v>
      </c>
      <c r="I127" s="4">
        <f>STDEV('Base de datos'!J454:J470)</f>
        <v>1.92234738050359</v>
      </c>
      <c r="J127" s="4">
        <f>STDEV('Base de datos'!K454:K470)</f>
        <v>2.3003424887712973</v>
      </c>
      <c r="K127" s="4">
        <f>STDEV('Base de datos'!L454:L470)</f>
        <v>2.7514455594767857</v>
      </c>
      <c r="L127" s="4">
        <f>STDEV('Base de datos'!M454:M470)</f>
        <v>2.5723001780039634</v>
      </c>
    </row>
    <row r="128" spans="1:16" hidden="1" x14ac:dyDescent="0.3">
      <c r="A128" s="5" t="s">
        <v>41</v>
      </c>
      <c r="E128">
        <f t="shared" ref="E128" si="114">_xlfn.NORM.DIST(E$2/1.02,E126,E127,TRUE)</f>
        <v>1.2481094177280745E-153</v>
      </c>
      <c r="G128">
        <f t="shared" ref="G128" si="115">_xlfn.NORM.DIST(G$2/1.02,G126,G127,TRUE)</f>
        <v>1.2567303269300109E-149</v>
      </c>
      <c r="K128">
        <f t="shared" ref="K128" si="116">_xlfn.NORM.DIST(K$2/1.02,K126,K127,TRUE)</f>
        <v>5.3149915600643487E-87</v>
      </c>
    </row>
    <row r="129" spans="1:16" hidden="1" x14ac:dyDescent="0.3">
      <c r="A129" s="5" t="s">
        <v>40</v>
      </c>
      <c r="E129">
        <f t="shared" ref="E129" si="117">_xlfn.NORM.DIST(E$2*1.02,E126,E127,TRUE)</f>
        <v>1.2481094177280745E-153</v>
      </c>
      <c r="G129">
        <f t="shared" ref="G129" si="118">_xlfn.NORM.DIST(G$2*1.02,G126,G127,TRUE)</f>
        <v>1.2567303269300109E-149</v>
      </c>
      <c r="K129">
        <f t="shared" ref="K129" si="119">_xlfn.NORM.DIST(K$2*1.02,K126,K127,TRUE)</f>
        <v>5.3149915600643487E-87</v>
      </c>
    </row>
    <row r="130" spans="1:16" hidden="1" x14ac:dyDescent="0.3">
      <c r="A130" s="5" t="s">
        <v>42</v>
      </c>
      <c r="E130">
        <f t="shared" ref="E130" si="120">IF(E$2=0,1,E129-E128)</f>
        <v>1</v>
      </c>
      <c r="G130">
        <f t="shared" ref="G130" si="121">IF(G$2=0,1,G129-G128)</f>
        <v>1</v>
      </c>
      <c r="K130">
        <f>IF(K$2=0,1,K129-K128)</f>
        <v>1</v>
      </c>
      <c r="N130">
        <f>$E130*$G130*$K130</f>
        <v>1</v>
      </c>
      <c r="O130">
        <f t="shared" si="81"/>
        <v>1</v>
      </c>
      <c r="P130">
        <f>O130/($O$213)</f>
        <v>3.8461538461538464E-2</v>
      </c>
    </row>
    <row r="131" spans="1:16" hidden="1" x14ac:dyDescent="0.3">
      <c r="A131" s="5" t="s">
        <v>38</v>
      </c>
      <c r="B131">
        <f>IF(OR(AND(B$2&gt;MIN('Base de datos'!C454:C470)/1.05,B$2&lt;MAX('Base de datos'!C454:C470)*1.05),B$2=0),1,0)</f>
        <v>1</v>
      </c>
      <c r="C131">
        <f>IF(OR(AND(C$2&gt;MIN('Base de datos'!D454:D470)/1.05,C$2&lt;MAX('Base de datos'!D454:D470)*1.05),C$2=0),1,0)</f>
        <v>1</v>
      </c>
      <c r="D131">
        <f>IF(OR(AND(D$2&gt;MIN('Base de datos'!E454:E470)/1.05,D$2&lt;MAX('Base de datos'!E454:E470)*1.05),D$2=0),1,0)</f>
        <v>1</v>
      </c>
      <c r="E131">
        <f>IF(OR(AND(E$2&gt;MIN('Base de datos'!F454:F470)/1.05,E$2&lt;MAX('Base de datos'!F454:F470)*1.05),E$2=0),1,0)</f>
        <v>1</v>
      </c>
      <c r="F131">
        <f>IF(OR(AND(F$2&gt;MIN('Base de datos'!G454:G470)/1.05,F$2&lt;MAX('Base de datos'!G454:G470)*1.05),F$2=0),1,0)</f>
        <v>1</v>
      </c>
      <c r="G131">
        <f>IF(OR(AND(G$2&gt;MIN('Base de datos'!H454:H470)/1.05,G$2&lt;MAX('Base de datos'!H454:H470)*1.05),G$2=0),1,0)</f>
        <v>1</v>
      </c>
      <c r="H131">
        <f>IF(OR(AND(H$2&gt;MIN('Base de datos'!I454:I470)/1.05,H$2&lt;MAX('Base de datos'!I454:I470)*1.05),H$2=0),1,0)</f>
        <v>1</v>
      </c>
      <c r="I131">
        <f>IF(OR(AND(I$2&gt;MIN('Base de datos'!J454:J470)/1.05,I$2&lt;MAX('Base de datos'!J454:J470)*1.05),I$2=0),1,0)</f>
        <v>1</v>
      </c>
      <c r="J131">
        <f>IF(OR(AND(J$2&gt;MIN('Base de datos'!K454:K470)/1.05,J$2&lt;MAX('Base de datos'!K454:K470)*1.05),J$2=0),1,0)</f>
        <v>1</v>
      </c>
      <c r="K131">
        <f>IF(OR(AND(K$2&gt;MIN('Base de datos'!L454:L470)/1.05,K$2&lt;MAX('Base de datos'!L454:L470)*1.05),K$2=0),1,0)</f>
        <v>1</v>
      </c>
      <c r="L131">
        <f>IF(OR(AND(L$2&gt;MIN('Base de datos'!M454:M470)/1.05,L$2&lt;MAX('Base de datos'!M454:M470)*1.05),L$2=0),1,0)</f>
        <v>1</v>
      </c>
      <c r="N131">
        <f>PRODUCT(B131:L131)</f>
        <v>1</v>
      </c>
    </row>
    <row r="132" spans="1:16" hidden="1" x14ac:dyDescent="0.3">
      <c r="B132" s="2" t="s">
        <v>43</v>
      </c>
      <c r="C132" s="2" t="s">
        <v>44</v>
      </c>
      <c r="D132" s="2" t="s">
        <v>4</v>
      </c>
      <c r="E132" s="2" t="s">
        <v>5</v>
      </c>
      <c r="F132" s="2" t="s">
        <v>6</v>
      </c>
      <c r="G132" s="2" t="s">
        <v>7</v>
      </c>
      <c r="H132" s="2" t="s">
        <v>48</v>
      </c>
      <c r="I132" s="2" t="s">
        <v>47</v>
      </c>
      <c r="J132" s="2" t="s">
        <v>8</v>
      </c>
      <c r="K132" s="2" t="s">
        <v>9</v>
      </c>
      <c r="L132" s="2" t="s">
        <v>10</v>
      </c>
      <c r="M132" s="2"/>
      <c r="N132" s="2"/>
    </row>
    <row r="133" spans="1:16" hidden="1" x14ac:dyDescent="0.3">
      <c r="A133" s="2" t="s">
        <v>27</v>
      </c>
      <c r="J133" s="4"/>
    </row>
    <row r="134" spans="1:16" hidden="1" x14ac:dyDescent="0.3">
      <c r="A134" s="1" t="s">
        <v>0</v>
      </c>
      <c r="B134" s="4">
        <f>AVERAGE('Base de datos'!C471:C503)</f>
        <v>45.43333333333333</v>
      </c>
      <c r="C134" s="4">
        <f>AVERAGE('Base de datos'!D471:D503)</f>
        <v>36.02121212121213</v>
      </c>
      <c r="D134" s="4">
        <f>AVERAGE('Base de datos'!E471:E503)</f>
        <v>68.053886009695134</v>
      </c>
      <c r="E134" s="4">
        <f>AVERAGE('Base de datos'!F471:F503)</f>
        <v>64.078787878787878</v>
      </c>
      <c r="F134" s="4">
        <f>AVERAGE('Base de datos'!G471:G503)</f>
        <v>80.512566178030269</v>
      </c>
      <c r="G134" s="4">
        <f>AVERAGE('Base de datos'!H471:H503)</f>
        <v>48.872000310289188</v>
      </c>
      <c r="H134" s="4">
        <f>AVERAGE('Base de datos'!I471:I503)</f>
        <v>37.857632278990309</v>
      </c>
      <c r="I134" s="4">
        <f>AVERAGE('Base de datos'!J471:J503)</f>
        <v>65.216293062140636</v>
      </c>
      <c r="J134" s="4">
        <f>AVERAGE('Base de datos'!K471:K503)</f>
        <v>77.551051321398603</v>
      </c>
      <c r="K134" s="4">
        <f>AVERAGE('Base de datos'!L471:L503)</f>
        <v>88.283977604931124</v>
      </c>
      <c r="L134" s="4">
        <f>AVERAGE('Base de datos'!M471:M503)</f>
        <v>81.365835015186676</v>
      </c>
    </row>
    <row r="135" spans="1:16" hidden="1" x14ac:dyDescent="0.3">
      <c r="A135" s="5" t="s">
        <v>1</v>
      </c>
      <c r="B135" s="4">
        <f>STDEV('Base de datos'!C471:C503)</f>
        <v>2.8774627133408117</v>
      </c>
      <c r="C135" s="4">
        <f>STDEV('Base de datos'!D471:D503)</f>
        <v>2.2920729667374222</v>
      </c>
      <c r="D135" s="4">
        <f>STDEV('Base de datos'!E471:E503)</f>
        <v>4.7345925072122119</v>
      </c>
      <c r="E135" s="4">
        <f>STDEV('Base de datos'!F471:F503)</f>
        <v>4.6229561413503033</v>
      </c>
      <c r="F135" s="4">
        <f>STDEV('Base de datos'!G471:G503)</f>
        <v>5.9675579285949754</v>
      </c>
      <c r="G135" s="4">
        <f>STDEV('Base de datos'!H471:H503)</f>
        <v>3.1798507513316618</v>
      </c>
      <c r="H135" s="4">
        <f>STDEV('Base de datos'!I471:I503)</f>
        <v>1.8035439553567607</v>
      </c>
      <c r="I135" s="4">
        <f>STDEV('Base de datos'!J471:J503)</f>
        <v>3.8846256214710984</v>
      </c>
      <c r="J135" s="4">
        <f>STDEV('Base de datos'!K471:K503)</f>
        <v>6.2587401568764349</v>
      </c>
      <c r="K135" s="4">
        <f>STDEV('Base de datos'!L471:L503)</f>
        <v>7.0866456770775814</v>
      </c>
      <c r="L135" s="4">
        <f>STDEV('Base de datos'!M471:M503)</f>
        <v>6.5516422487160151</v>
      </c>
    </row>
    <row r="136" spans="1:16" hidden="1" x14ac:dyDescent="0.3">
      <c r="A136" s="5" t="s">
        <v>41</v>
      </c>
      <c r="E136">
        <f t="shared" ref="E136" si="122">_xlfn.NORM.DIST(E$2/1.02,E134,E135,TRUE)</f>
        <v>5.4572705939956336E-44</v>
      </c>
      <c r="G136">
        <f t="shared" ref="G136" si="123">_xlfn.NORM.DIST(G$2/1.02,G134,G135,TRUE)</f>
        <v>1.3154859394089498E-53</v>
      </c>
      <c r="K136">
        <f t="shared" ref="K136" si="124">_xlfn.NORM.DIST(K$2/1.02,K134,K135,TRUE)</f>
        <v>6.3414659724082617E-36</v>
      </c>
    </row>
    <row r="137" spans="1:16" hidden="1" x14ac:dyDescent="0.3">
      <c r="A137" s="5" t="s">
        <v>40</v>
      </c>
      <c r="E137">
        <f t="shared" ref="E137" si="125">_xlfn.NORM.DIST(E$2*1.02,E134,E135,TRUE)</f>
        <v>5.4572705939956336E-44</v>
      </c>
      <c r="G137">
        <f t="shared" ref="G137" si="126">_xlfn.NORM.DIST(G$2*1.02,G134,G135,TRUE)</f>
        <v>1.3154859394089498E-53</v>
      </c>
      <c r="K137">
        <f t="shared" ref="K137" si="127">_xlfn.NORM.DIST(K$2*1.02,K134,K135,TRUE)</f>
        <v>6.3414659724082617E-36</v>
      </c>
    </row>
    <row r="138" spans="1:16" hidden="1" x14ac:dyDescent="0.3">
      <c r="A138" s="5" t="s">
        <v>42</v>
      </c>
      <c r="E138">
        <f t="shared" ref="E138" si="128">IF(E$2=0,1,E137-E136)</f>
        <v>1</v>
      </c>
      <c r="G138">
        <f t="shared" ref="G138" si="129">IF(G$2=0,1,G137-G136)</f>
        <v>1</v>
      </c>
      <c r="K138">
        <f>IF(K$2=0,1,K137-K136)</f>
        <v>1</v>
      </c>
      <c r="N138">
        <f>$E138*$G138*$K138</f>
        <v>1</v>
      </c>
      <c r="O138">
        <f t="shared" si="81"/>
        <v>1</v>
      </c>
      <c r="P138">
        <f>O138/($O$213)</f>
        <v>3.8461538461538464E-2</v>
      </c>
    </row>
    <row r="139" spans="1:16" hidden="1" x14ac:dyDescent="0.3">
      <c r="A139" s="5" t="s">
        <v>38</v>
      </c>
      <c r="B139">
        <f>IF(OR(AND(B$2&gt;MIN('Base de datos'!C471:C503)/1.05,B$2&lt;MAX('Base de datos'!C471:C503)*1.05),B$2=0),1,0)</f>
        <v>1</v>
      </c>
      <c r="C139">
        <f>IF(OR(AND(C$2&gt;MIN('Base de datos'!D471:D503)/1.05,C$2&lt;MAX('Base de datos'!D471:D503)*1.05),C$2=0),1,0)</f>
        <v>1</v>
      </c>
      <c r="D139">
        <f>IF(OR(AND(D$2&gt;MIN('Base de datos'!E471:E503)/1.05,D$2&lt;MAX('Base de datos'!E471:E503)*1.05),D$2=0),1,0)</f>
        <v>1</v>
      </c>
      <c r="E139">
        <f>IF(OR(AND(E$2&gt;MIN('Base de datos'!F471:F503)/1.05,E$2&lt;MAX('Base de datos'!F471:F503)*1.05),E$2=0),1,0)</f>
        <v>1</v>
      </c>
      <c r="F139">
        <f>IF(OR(AND(F$2&gt;MIN('Base de datos'!G471:G503)/1.05,F$2&lt;MAX('Base de datos'!G471:G503)*1.05),F$2=0),1,0)</f>
        <v>1</v>
      </c>
      <c r="G139">
        <f>IF(OR(AND(G$2&gt;MIN('Base de datos'!H471:H503)/1.05,G$2&lt;MAX('Base de datos'!H471:H503)*1.05),G$2=0),1,0)</f>
        <v>1</v>
      </c>
      <c r="H139">
        <f>IF(OR(AND(H$2&gt;MIN('Base de datos'!I471:I503)/1.05,H$2&lt;MAX('Base de datos'!I471:I503)*1.05),H$2=0),1,0)</f>
        <v>1</v>
      </c>
      <c r="I139">
        <f>IF(OR(AND(I$2&gt;MIN('Base de datos'!J471:J503)/1.05,I$2&lt;MAX('Base de datos'!J471:J503)*1.05),I$2=0),1,0)</f>
        <v>1</v>
      </c>
      <c r="J139">
        <f>IF(OR(AND(J$2&gt;MIN('Base de datos'!K471:K503)/1.05,J$2&lt;MAX('Base de datos'!K471:K503)*1.05),J$2=0),1,0)</f>
        <v>1</v>
      </c>
      <c r="K139">
        <f>IF(OR(AND(K$2&gt;MIN('Base de datos'!L471:L503)/1.05,K$2&lt;MAX('Base de datos'!L471:L503)*1.05),K$2=0),1,0)</f>
        <v>1</v>
      </c>
      <c r="L139">
        <f>IF(OR(AND(L$2&gt;MIN('Base de datos'!M471:M503)/1.05,L$2&lt;MAX('Base de datos'!M471:M503)*1.05),L$2=0),1,0)</f>
        <v>1</v>
      </c>
      <c r="N139">
        <f>PRODUCT(B139:L139)</f>
        <v>1</v>
      </c>
    </row>
    <row r="140" spans="1:16" hidden="1" x14ac:dyDescent="0.3">
      <c r="B140" s="2" t="s">
        <v>43</v>
      </c>
      <c r="C140" s="2" t="s">
        <v>44</v>
      </c>
      <c r="D140" s="2" t="s">
        <v>4</v>
      </c>
      <c r="E140" s="2" t="s">
        <v>5</v>
      </c>
      <c r="F140" s="2" t="s">
        <v>6</v>
      </c>
      <c r="G140" s="2" t="s">
        <v>7</v>
      </c>
      <c r="H140" s="2" t="s">
        <v>48</v>
      </c>
      <c r="I140" s="2" t="s">
        <v>47</v>
      </c>
      <c r="J140" s="2" t="s">
        <v>8</v>
      </c>
      <c r="K140" s="2" t="s">
        <v>9</v>
      </c>
      <c r="L140" s="2" t="s">
        <v>10</v>
      </c>
      <c r="M140" s="2"/>
      <c r="N140" s="2"/>
    </row>
    <row r="141" spans="1:16" hidden="1" x14ac:dyDescent="0.3">
      <c r="A141" s="2" t="s">
        <v>28</v>
      </c>
      <c r="J141" s="4"/>
    </row>
    <row r="142" spans="1:16" hidden="1" x14ac:dyDescent="0.3">
      <c r="A142" s="1" t="s">
        <v>0</v>
      </c>
      <c r="B142" s="4">
        <f>AVERAGE('Base de datos'!C504:C537)</f>
        <v>33.250000000000007</v>
      </c>
      <c r="C142" s="4">
        <f>AVERAGE('Base de datos'!D504:D537)</f>
        <v>26.464705882352945</v>
      </c>
      <c r="D142" s="4">
        <f>AVERAGE('Base de datos'!E504:E537)</f>
        <v>50.476470588235287</v>
      </c>
      <c r="E142" s="4">
        <f>AVERAGE('Base de datos'!F504:F537)</f>
        <v>50.507185642784059</v>
      </c>
      <c r="F142" s="4">
        <f>AVERAGE('Base de datos'!G504:G537)</f>
        <v>68.194117647058803</v>
      </c>
      <c r="G142" s="4">
        <f>AVERAGE('Base de datos'!H504:H537)</f>
        <v>58.676470588235304</v>
      </c>
      <c r="H142" s="4">
        <f>AVERAGE('Base de datos'!I504:I537)</f>
        <v>27.058823529411764</v>
      </c>
      <c r="I142" s="4">
        <f>AVERAGE('Base de datos'!J504:J537)</f>
        <v>47.661764705882341</v>
      </c>
      <c r="J142" s="4">
        <f>AVERAGE('Base de datos'!K504:K537)</f>
        <v>57.02463627396758</v>
      </c>
      <c r="K142" s="4">
        <f>AVERAGE('Base de datos'!L504:L537)</f>
        <v>67.567961834626814</v>
      </c>
      <c r="L142" s="4">
        <f>AVERAGE('Base de datos'!M504:M537)</f>
        <v>62.340596758220634</v>
      </c>
    </row>
    <row r="143" spans="1:16" hidden="1" x14ac:dyDescent="0.3">
      <c r="A143" s="5" t="s">
        <v>1</v>
      </c>
      <c r="B143" s="4">
        <f>STDEV('Base de datos'!C504:C537)</f>
        <v>3.1746390870984591</v>
      </c>
      <c r="C143" s="4">
        <f>STDEV('Base de datos'!D504:D537)</f>
        <v>2.2632615715326572</v>
      </c>
      <c r="D143" s="4">
        <f>STDEV('Base de datos'!E504:E537)</f>
        <v>4.5073716606230194</v>
      </c>
      <c r="E143" s="4">
        <f>STDEV('Base de datos'!F504:F537)</f>
        <v>3.6636605804887736</v>
      </c>
      <c r="F143" s="4">
        <f>STDEV('Base de datos'!G504:G537)</f>
        <v>5.1160437589328245</v>
      </c>
      <c r="G143" s="4">
        <f>STDEV('Base de datos'!H504:H537)</f>
        <v>3.5590310924871886</v>
      </c>
      <c r="H143" s="4">
        <f>STDEV('Base de datos'!I504:I537)</f>
        <v>1.4043477181129267</v>
      </c>
      <c r="I143" s="4">
        <f>STDEV('Base de datos'!J504:J537)</f>
        <v>2.730080996232402</v>
      </c>
      <c r="J143" s="4">
        <f>STDEV('Base de datos'!K504:K537)</f>
        <v>4.6315588284887879</v>
      </c>
      <c r="K143" s="4">
        <f>STDEV('Base de datos'!L504:L537)</f>
        <v>5.0675230784424361</v>
      </c>
      <c r="L143" s="4">
        <f>STDEV('Base de datos'!M504:M537)</f>
        <v>4.6697356919901383</v>
      </c>
    </row>
    <row r="144" spans="1:16" hidden="1" x14ac:dyDescent="0.3">
      <c r="A144" s="5" t="s">
        <v>41</v>
      </c>
      <c r="E144">
        <f t="shared" ref="E144:G144" si="130">_xlfn.NORM.DIST(E$2/1.02,E142,E143,TRUE)</f>
        <v>1.5474720506622876E-43</v>
      </c>
      <c r="G144">
        <f t="shared" si="130"/>
        <v>2.2884570689656741E-61</v>
      </c>
      <c r="K144">
        <f t="shared" ref="K144" si="131">_xlfn.NORM.DIST(K$2/1.02,K142,K143,TRUE)</f>
        <v>7.3870880250584773E-41</v>
      </c>
    </row>
    <row r="145" spans="1:16" hidden="1" x14ac:dyDescent="0.3">
      <c r="A145" s="5" t="s">
        <v>40</v>
      </c>
      <c r="E145">
        <f t="shared" ref="E145" si="132">_xlfn.NORM.DIST(E$2*1.02,E142,E143,TRUE)</f>
        <v>1.5474720506622876E-43</v>
      </c>
      <c r="G145">
        <f t="shared" ref="G145" si="133">_xlfn.NORM.DIST(G$2*1.02,G142,G143,TRUE)</f>
        <v>2.2884570689656741E-61</v>
      </c>
      <c r="K145">
        <f t="shared" ref="K145" si="134">_xlfn.NORM.DIST(K$2*1.02,K142,K143,TRUE)</f>
        <v>7.3870880250584773E-41</v>
      </c>
    </row>
    <row r="146" spans="1:16" hidden="1" x14ac:dyDescent="0.3">
      <c r="A146" s="5" t="s">
        <v>42</v>
      </c>
      <c r="E146">
        <f t="shared" ref="E146" si="135">IF(E$2=0,1,E145-E144)</f>
        <v>1</v>
      </c>
      <c r="G146">
        <f t="shared" ref="G146" si="136">IF(G$2=0,1,G145-G144)</f>
        <v>1</v>
      </c>
      <c r="K146">
        <f>IF(K$2=0,1,K145-K144)</f>
        <v>1</v>
      </c>
      <c r="N146">
        <f>$E146*$G146*$K146</f>
        <v>1</v>
      </c>
      <c r="O146">
        <f t="shared" si="81"/>
        <v>1</v>
      </c>
      <c r="P146">
        <f>O146/($O$213)</f>
        <v>3.8461538461538464E-2</v>
      </c>
    </row>
    <row r="147" spans="1:16" hidden="1" x14ac:dyDescent="0.3">
      <c r="A147" s="5" t="s">
        <v>38</v>
      </c>
      <c r="B147">
        <f>IF(OR(AND(B$2&gt;MIN('Base de datos'!C504:C537)/1.05,B$2&lt;MAX('Base de datos'!C504:C537)*1.05),B$2=0),1,0)</f>
        <v>1</v>
      </c>
      <c r="C147">
        <f>IF(OR(AND(C$2&gt;MIN('Base de datos'!D504:D537)/1.05,C$2&lt;MAX('Base de datos'!D504:D537)*1.05),C$2=0),1,0)</f>
        <v>1</v>
      </c>
      <c r="D147">
        <f>IF(OR(AND(D$2&gt;MIN('Base de datos'!E504:E537)/1.05,D$2&lt;MAX('Base de datos'!E504:E537)*1.05),D$2=0),1,0)</f>
        <v>1</v>
      </c>
      <c r="E147">
        <f>IF(OR(AND(E$2&gt;MIN('Base de datos'!F504:F537)/1.05,E$2&lt;MAX('Base de datos'!F504:F537)*1.05),E$2=0),1,0)</f>
        <v>1</v>
      </c>
      <c r="F147">
        <f>IF(OR(AND(F$2&gt;MIN('Base de datos'!G504:G537)/1.05,F$2&lt;MAX('Base de datos'!G504:G537)*1.05),F$2=0),1,0)</f>
        <v>1</v>
      </c>
      <c r="G147">
        <f>IF(OR(AND(G$2&gt;MIN('Base de datos'!H504:H537)/1.05,G$2&lt;MAX('Base de datos'!H504:H537)*1.05),G$2=0),1,0)</f>
        <v>1</v>
      </c>
      <c r="H147">
        <f>IF(OR(AND(H$2&gt;MIN('Base de datos'!I504:I537)/1.05,H$2&lt;MAX('Base de datos'!I504:I537)*1.05),H$2=0),1,0)</f>
        <v>1</v>
      </c>
      <c r="I147">
        <f>IF(OR(AND(I$2&gt;MIN('Base de datos'!J504:J537)/1.05,I$2&lt;MAX('Base de datos'!J504:J537)*1.05),I$2=0),1,0)</f>
        <v>1</v>
      </c>
      <c r="J147">
        <f>IF(OR(AND(J$2&gt;MIN('Base de datos'!K504:K537)/1.05,J$2&lt;MAX('Base de datos'!K504:K537)*1.05),J$2=0),1,0)</f>
        <v>1</v>
      </c>
      <c r="K147">
        <f>IF(OR(AND(K$2&gt;MIN('Base de datos'!L504:L537)/1.05,K$2&lt;MAX('Base de datos'!L504:L537)*1.05),K$2=0),1,0)</f>
        <v>1</v>
      </c>
      <c r="L147">
        <f>IF(OR(AND(L$2&gt;MIN('Base de datos'!M504:M537)/1.05,L$2&lt;MAX('Base de datos'!M504:M537)*1.05),L$2=0),1,0)</f>
        <v>1</v>
      </c>
      <c r="N147">
        <f>PRODUCT(B147:L147)</f>
        <v>1</v>
      </c>
    </row>
    <row r="148" spans="1:16" hidden="1" x14ac:dyDescent="0.3">
      <c r="B148" s="2" t="s">
        <v>43</v>
      </c>
      <c r="C148" s="2" t="s">
        <v>44</v>
      </c>
      <c r="D148" s="2" t="s">
        <v>4</v>
      </c>
      <c r="E148" s="2" t="s">
        <v>5</v>
      </c>
      <c r="F148" s="2" t="s">
        <v>6</v>
      </c>
      <c r="G148" s="2" t="s">
        <v>7</v>
      </c>
      <c r="H148" s="2" t="s">
        <v>48</v>
      </c>
      <c r="I148" s="2" t="s">
        <v>47</v>
      </c>
      <c r="J148" s="2" t="s">
        <v>8</v>
      </c>
      <c r="K148" s="2" t="s">
        <v>9</v>
      </c>
      <c r="L148" s="2" t="s">
        <v>10</v>
      </c>
      <c r="M148" s="2"/>
      <c r="N148" s="2"/>
    </row>
    <row r="149" spans="1:16" hidden="1" x14ac:dyDescent="0.3">
      <c r="A149" s="2" t="s">
        <v>29</v>
      </c>
      <c r="J149" s="4"/>
    </row>
    <row r="150" spans="1:16" hidden="1" x14ac:dyDescent="0.3">
      <c r="A150" s="1" t="s">
        <v>0</v>
      </c>
      <c r="B150" s="4">
        <f>AVERAGE('Base de datos'!C538:C583)</f>
        <v>87.890011640176652</v>
      </c>
      <c r="C150" s="4">
        <f>AVERAGE('Base de datos'!D538:D583)</f>
        <v>53.485944690427843</v>
      </c>
      <c r="D150" s="4">
        <f>AVERAGE('Base de datos'!E538:E583)</f>
        <v>117.45982694357757</v>
      </c>
      <c r="E150" s="4">
        <f>AVERAGE('Base de datos'!F538:F583)</f>
        <v>109.59947363268425</v>
      </c>
      <c r="F150" s="4">
        <f>AVERAGE('Base de datos'!G538:G583)</f>
        <v>151.80200137629419</v>
      </c>
      <c r="G150" s="4">
        <f>AVERAGE('Base de datos'!H538:H583)</f>
        <v>95.063378994768854</v>
      </c>
      <c r="H150" s="4">
        <f>AVERAGE('Base de datos'!I538:I583)</f>
        <v>62.595442490879456</v>
      </c>
      <c r="I150" s="4">
        <f>AVERAGE('Base de datos'!J538:J583)</f>
        <v>113.58085018473942</v>
      </c>
      <c r="J150" s="4">
        <f>AVERAGE('Base de datos'!K538:K583)</f>
        <v>186.39165763803715</v>
      </c>
      <c r="K150" s="4">
        <f>AVERAGE('Base de datos'!L538:L583)</f>
        <v>218.24944306029988</v>
      </c>
      <c r="L150" s="4">
        <f>AVERAGE('Base de datos'!M538:M583)</f>
        <v>207.14480880394808</v>
      </c>
    </row>
    <row r="151" spans="1:16" hidden="1" x14ac:dyDescent="0.3">
      <c r="A151" s="5" t="s">
        <v>1</v>
      </c>
      <c r="B151" s="4">
        <f>STDEV('Base de datos'!C538:C583)</f>
        <v>4.141907201174873</v>
      </c>
      <c r="C151" s="4">
        <f>STDEV('Base de datos'!D538:D583)</f>
        <v>2.6404864707264637</v>
      </c>
      <c r="D151" s="4">
        <f>STDEV('Base de datos'!E538:E583)</f>
        <v>4.5017872821338969</v>
      </c>
      <c r="E151" s="4">
        <f>STDEV('Base de datos'!F538:F583)</f>
        <v>3.6513884673951922</v>
      </c>
      <c r="F151" s="4">
        <f>STDEV('Base de datos'!G538:G583)</f>
        <v>4.4970862015891599</v>
      </c>
      <c r="G151" s="4">
        <f>STDEV('Base de datos'!H538:H583)</f>
        <v>2.1260508724127352</v>
      </c>
      <c r="H151" s="4">
        <f>STDEV('Base de datos'!I538:I583)</f>
        <v>2.1770738946845851</v>
      </c>
      <c r="I151" s="4">
        <f>STDEV('Base de datos'!J538:J583)</f>
        <v>4.1614136584673007</v>
      </c>
      <c r="J151" s="4">
        <f>STDEV('Base de datos'!K538:K583)</f>
        <v>8.8961664498192867</v>
      </c>
      <c r="K151" s="4">
        <f>STDEV('Base de datos'!L538:L583)</f>
        <v>7.2579569003563149</v>
      </c>
      <c r="L151" s="4">
        <f>STDEV('Base de datos'!M538:M583)</f>
        <v>7.5172857180511183</v>
      </c>
    </row>
    <row r="152" spans="1:16" hidden="1" x14ac:dyDescent="0.3">
      <c r="A152" s="5" t="s">
        <v>41</v>
      </c>
      <c r="E152">
        <f t="shared" ref="E152" si="137">_xlfn.NORM.DIST(E$2/1.02,E150,E151,TRUE)</f>
        <v>3.0492741771754913E-198</v>
      </c>
      <c r="G152">
        <f t="shared" ref="G152" si="138">_xlfn.NORM.DIST(G$2/1.02,G150,G151,TRUE)</f>
        <v>0</v>
      </c>
      <c r="K152">
        <f t="shared" ref="K152" si="139">_xlfn.NORM.DIST(K$2/1.02,K150,K151,TRUE)</f>
        <v>5.913880875731195E-199</v>
      </c>
    </row>
    <row r="153" spans="1:16" hidden="1" x14ac:dyDescent="0.3">
      <c r="A153" s="5" t="s">
        <v>40</v>
      </c>
      <c r="E153">
        <f t="shared" ref="E153" si="140">_xlfn.NORM.DIST(E$2*1.02,E150,E151,TRUE)</f>
        <v>3.0492741771754913E-198</v>
      </c>
      <c r="G153">
        <f t="shared" ref="G153" si="141">_xlfn.NORM.DIST(G$2*1.02,G150,G151,TRUE)</f>
        <v>0</v>
      </c>
      <c r="K153">
        <f t="shared" ref="K153" si="142">_xlfn.NORM.DIST(K$2*1.02,K150,K151,TRUE)</f>
        <v>5.913880875731195E-199</v>
      </c>
    </row>
    <row r="154" spans="1:16" hidden="1" x14ac:dyDescent="0.3">
      <c r="A154" s="5" t="s">
        <v>42</v>
      </c>
      <c r="E154">
        <f t="shared" ref="E154" si="143">IF(E$2=0,1,E153-E152)</f>
        <v>1</v>
      </c>
      <c r="G154">
        <f t="shared" ref="G154" si="144">IF(G$2=0,1,G153-G152)</f>
        <v>1</v>
      </c>
      <c r="K154">
        <f>IF(K$2=0,1,K153-K152)</f>
        <v>1</v>
      </c>
      <c r="N154">
        <f>$E154*$G154*$K154</f>
        <v>1</v>
      </c>
      <c r="O154">
        <f t="shared" ref="O154:O210" si="145">N154*N155</f>
        <v>1</v>
      </c>
      <c r="P154">
        <f>O154/($O$213)</f>
        <v>3.8461538461538464E-2</v>
      </c>
    </row>
    <row r="155" spans="1:16" hidden="1" x14ac:dyDescent="0.3">
      <c r="A155" s="5" t="s">
        <v>38</v>
      </c>
      <c r="B155">
        <f>IF(OR(AND(B$2&gt;MIN('Base de datos'!C538:C583)/1.05,B$2&lt;MAX('Base de datos'!C538:C583)*1.05),B$2=0),1,0)</f>
        <v>1</v>
      </c>
      <c r="C155">
        <f>IF(OR(AND(C$2&gt;MIN('Base de datos'!D538:D583)/1.05,C$2&lt;MAX('Base de datos'!D538:D583)*1.05),C$2=0),1,0)</f>
        <v>1</v>
      </c>
      <c r="D155">
        <f>IF(OR(AND(D$2&gt;MIN('Base de datos'!E538:E583)/1.05,D$2&lt;MAX('Base de datos'!E538:E583)*1.05),D$2=0),1,0)</f>
        <v>1</v>
      </c>
      <c r="E155">
        <f>IF(OR(AND(E$2&gt;MIN('Base de datos'!F538:F583)/1.05,E$2&lt;MAX('Base de datos'!F538:F583)*1.05),E$2=0),1,0)</f>
        <v>1</v>
      </c>
      <c r="F155">
        <f>IF(OR(AND(F$2&gt;MIN('Base de datos'!G538:G583)/1.05,F$2&lt;MAX('Base de datos'!G538:G583)*1.05),F$2=0),1,0)</f>
        <v>1</v>
      </c>
      <c r="G155">
        <f>IF(OR(AND(G$2&gt;MIN('Base de datos'!H538:H583)/1.05,G$2&lt;MAX('Base de datos'!H538:H583)*1.05),G$2=0),1,0)</f>
        <v>1</v>
      </c>
      <c r="H155">
        <f>IF(OR(AND(H$2&gt;MIN('Base de datos'!I538:I583)/1.05,H$2&lt;MAX('Base de datos'!I538:I583)*1.05),H$2=0),1,0)</f>
        <v>1</v>
      </c>
      <c r="I155">
        <f>IF(OR(AND(I$2&gt;MIN('Base de datos'!J538:J583)/1.05,I$2&lt;MAX('Base de datos'!J538:J583)*1.05),I$2=0),1,0)</f>
        <v>1</v>
      </c>
      <c r="J155">
        <f>IF(OR(AND(J$2&gt;MIN('Base de datos'!K538:K583)/1.05,J$2&lt;MAX('Base de datos'!K538:K583)*1.05),J$2=0),1,0)</f>
        <v>1</v>
      </c>
      <c r="K155">
        <f>IF(OR(AND(K$2&gt;MIN('Base de datos'!L538:L583)/1.05,K$2&lt;MAX('Base de datos'!L538:L583)*1.05),K$2=0),1,0)</f>
        <v>1</v>
      </c>
      <c r="L155">
        <f>IF(OR(AND(L$2&gt;MIN('Base de datos'!M538:M583)/1.05,L$2&lt;MAX('Base de datos'!M538:M583)*1.05),L$2=0),1,0)</f>
        <v>1</v>
      </c>
      <c r="N155">
        <f>PRODUCT(B155:L155)</f>
        <v>1</v>
      </c>
    </row>
    <row r="156" spans="1:16" hidden="1" x14ac:dyDescent="0.3">
      <c r="B156" s="2" t="s">
        <v>43</v>
      </c>
      <c r="C156" s="2" t="s">
        <v>44</v>
      </c>
      <c r="D156" s="2" t="s">
        <v>4</v>
      </c>
      <c r="E156" s="2" t="s">
        <v>5</v>
      </c>
      <c r="F156" s="2" t="s">
        <v>6</v>
      </c>
      <c r="G156" s="2" t="s">
        <v>7</v>
      </c>
      <c r="H156" s="2" t="s">
        <v>48</v>
      </c>
      <c r="I156" s="2" t="s">
        <v>47</v>
      </c>
      <c r="J156" s="2" t="s">
        <v>8</v>
      </c>
      <c r="K156" s="2" t="s">
        <v>9</v>
      </c>
      <c r="L156" s="2" t="s">
        <v>10</v>
      </c>
      <c r="M156" s="2"/>
      <c r="N156" s="2"/>
    </row>
    <row r="157" spans="1:16" hidden="1" x14ac:dyDescent="0.3">
      <c r="A157" s="2" t="s">
        <v>30</v>
      </c>
      <c r="J157" s="4"/>
    </row>
    <row r="158" spans="1:16" hidden="1" x14ac:dyDescent="0.3">
      <c r="A158" s="1" t="s">
        <v>0</v>
      </c>
      <c r="B158" s="4">
        <f>AVERAGE('Base de datos'!C584:C634)</f>
        <v>53.357773792642199</v>
      </c>
      <c r="C158" s="4">
        <f>AVERAGE('Base de datos'!D584:D634)</f>
        <v>35.610846068601688</v>
      </c>
      <c r="D158" s="4">
        <f>AVERAGE('Base de datos'!E584:E634)</f>
        <v>64.291181755465374</v>
      </c>
      <c r="E158" s="4">
        <f>AVERAGE('Base de datos'!F584:F634)</f>
        <v>63.824834171689126</v>
      </c>
      <c r="F158" s="4">
        <f>AVERAGE('Base de datos'!G584:G634)</f>
        <v>84.092670115038288</v>
      </c>
      <c r="G158" s="4">
        <f>AVERAGE('Base de datos'!H584:H634)</f>
        <v>55.938496008999003</v>
      </c>
      <c r="H158" s="4">
        <f>AVERAGE('Base de datos'!I584:I634)</f>
        <v>39.262778169242814</v>
      </c>
      <c r="I158" s="4">
        <f>AVERAGE('Base de datos'!J584:J634)</f>
        <v>74.104037814350633</v>
      </c>
      <c r="J158" s="4">
        <f>AVERAGE('Base de datos'!K584:K634)</f>
        <v>116.71880512440551</v>
      </c>
      <c r="K158" s="4">
        <f>AVERAGE('Base de datos'!L584:L634)</f>
        <v>135.77254901960782</v>
      </c>
      <c r="L158" s="4">
        <f>AVERAGE('Base de datos'!M584:M634)</f>
        <v>129.65070511088601</v>
      </c>
    </row>
    <row r="159" spans="1:16" hidden="1" x14ac:dyDescent="0.3">
      <c r="A159" s="5" t="s">
        <v>1</v>
      </c>
      <c r="B159" s="4">
        <f>STDEV('Base de datos'!C584:C634)</f>
        <v>2.1280601467655598</v>
      </c>
      <c r="C159" s="4">
        <f>STDEV('Base de datos'!D584:D634)</f>
        <v>1.6603048200268808</v>
      </c>
      <c r="D159" s="4">
        <f>STDEV('Base de datos'!E584:E634)</f>
        <v>3.0233949884159586</v>
      </c>
      <c r="E159" s="4">
        <f>STDEV('Base de datos'!F584:F634)</f>
        <v>1.5441923843116525</v>
      </c>
      <c r="F159" s="4">
        <f>STDEV('Base de datos'!G584:G634)</f>
        <v>2.4675781101440166</v>
      </c>
      <c r="G159" s="4">
        <f>STDEV('Base de datos'!H584:H634)</f>
        <v>1.3201542498856655</v>
      </c>
      <c r="H159" s="4">
        <f>STDEV('Base de datos'!I584:I634)</f>
        <v>1.3643905134095935</v>
      </c>
      <c r="I159" s="4">
        <f>STDEV('Base de datos'!J584:J634)</f>
        <v>2.0979681205260619</v>
      </c>
      <c r="J159" s="4">
        <f>STDEV('Base de datos'!K584:K634)</f>
        <v>3.0573876261378663</v>
      </c>
      <c r="K159" s="4">
        <f>STDEV('Base de datos'!L584:L634)</f>
        <v>4.3699463809695658</v>
      </c>
      <c r="L159" s="4">
        <f>STDEV('Base de datos'!M584:M634)</f>
        <v>3.9331411760369788</v>
      </c>
    </row>
    <row r="160" spans="1:16" hidden="1" x14ac:dyDescent="0.3">
      <c r="A160" s="5" t="s">
        <v>41</v>
      </c>
      <c r="E160">
        <f t="shared" ref="E160" si="146">_xlfn.NORM.DIST(E$2/1.02,E158,E159,TRUE)</f>
        <v>0</v>
      </c>
      <c r="G160">
        <f t="shared" ref="G160" si="147">_xlfn.NORM.DIST(G$2/1.02,G158,G159,TRUE)</f>
        <v>0</v>
      </c>
      <c r="K160">
        <f t="shared" ref="K160" si="148">_xlfn.NORM.DIST(K$2/1.02,K158,K159,TRUE)</f>
        <v>3.0998943484474466E-212</v>
      </c>
    </row>
    <row r="161" spans="1:16" hidden="1" x14ac:dyDescent="0.3">
      <c r="A161" s="5" t="s">
        <v>40</v>
      </c>
      <c r="E161">
        <f t="shared" ref="E161" si="149">_xlfn.NORM.DIST(E$2*1.02,E158,E159,TRUE)</f>
        <v>0</v>
      </c>
      <c r="G161">
        <f t="shared" ref="G161" si="150">_xlfn.NORM.DIST(G$2*1.02,G158,G159,TRUE)</f>
        <v>0</v>
      </c>
      <c r="K161">
        <f t="shared" ref="K161" si="151">_xlfn.NORM.DIST(K$2*1.02,K158,K159,TRUE)</f>
        <v>3.0998943484474466E-212</v>
      </c>
    </row>
    <row r="162" spans="1:16" hidden="1" x14ac:dyDescent="0.3">
      <c r="A162" s="5" t="s">
        <v>42</v>
      </c>
      <c r="E162">
        <f t="shared" ref="E162" si="152">IF(E$2=0,1,E161-E160)</f>
        <v>1</v>
      </c>
      <c r="G162">
        <f t="shared" ref="G162" si="153">IF(G$2=0,1,G161-G160)</f>
        <v>1</v>
      </c>
      <c r="K162">
        <f>IF(K$2=0,1,K161-K160)</f>
        <v>1</v>
      </c>
      <c r="N162">
        <f>$E162*$G162*$K162</f>
        <v>1</v>
      </c>
      <c r="O162">
        <f t="shared" si="145"/>
        <v>1</v>
      </c>
      <c r="P162">
        <f>O162/($O$213)</f>
        <v>3.8461538461538464E-2</v>
      </c>
    </row>
    <row r="163" spans="1:16" hidden="1" x14ac:dyDescent="0.3">
      <c r="A163" s="5" t="s">
        <v>38</v>
      </c>
      <c r="B163">
        <f>IF(OR(AND(B$2&gt;MIN('Base de datos'!C584:C634)/1.05,B$2&lt;MAX('Base de datos'!C584:C634)*1.05),B$2=0),1,0)</f>
        <v>1</v>
      </c>
      <c r="C163">
        <f>IF(OR(AND(C$2&gt;MIN('Base de datos'!D584:D634)/1.05,C$2&lt;MAX('Base de datos'!D584:D634)*1.05),C$2=0),1,0)</f>
        <v>1</v>
      </c>
      <c r="D163">
        <f>IF(OR(AND(D$2&gt;MIN('Base de datos'!E584:E634)/1.05,D$2&lt;MAX('Base de datos'!E584:E634)*1.05),D$2=0),1,0)</f>
        <v>1</v>
      </c>
      <c r="E163">
        <f>IF(OR(AND(E$2&gt;MIN('Base de datos'!F584:F634)/1.05,E$2&lt;MAX('Base de datos'!F584:F634)*1.05),E$2=0),1,0)</f>
        <v>1</v>
      </c>
      <c r="F163">
        <f>IF(OR(AND(F$2&gt;MIN('Base de datos'!G584:G634)/1.05,F$2&lt;MAX('Base de datos'!G584:G634)*1.05),F$2=0),1,0)</f>
        <v>1</v>
      </c>
      <c r="G163">
        <f>IF(OR(AND(G$2&gt;MIN('Base de datos'!H584:H634)/1.05,G$2&lt;MAX('Base de datos'!H584:H634)*1.05),G$2=0),1,0)</f>
        <v>1</v>
      </c>
      <c r="H163">
        <f>IF(OR(AND(H$2&gt;MIN('Base de datos'!I584:I634)/1.05,H$2&lt;MAX('Base de datos'!I584:I634)*1.05),H$2=0),1,0)</f>
        <v>1</v>
      </c>
      <c r="I163">
        <f>IF(OR(AND(I$2&gt;MIN('Base de datos'!J584:J634)/1.05,I$2&lt;MAX('Base de datos'!J584:J634)*1.05),I$2=0),1,0)</f>
        <v>1</v>
      </c>
      <c r="J163">
        <f>IF(OR(AND(J$2&gt;MIN('Base de datos'!K584:K634)/1.05,J$2&lt;MAX('Base de datos'!K584:K634)*1.05),J$2=0),1,0)</f>
        <v>1</v>
      </c>
      <c r="K163">
        <f>IF(OR(AND(K$2&gt;MIN('Base de datos'!L584:L634)/1.05,K$2&lt;MAX('Base de datos'!L584:L634)*1.05),K$2=0),1,0)</f>
        <v>1</v>
      </c>
      <c r="L163">
        <f>IF(OR(AND(L$2&gt;MIN('Base de datos'!M584:M634)/1.05,L$2&lt;MAX('Base de datos'!M584:M634)*1.05),L$2=0),1,0)</f>
        <v>1</v>
      </c>
      <c r="N163">
        <f>PRODUCT(B163:L163)</f>
        <v>1</v>
      </c>
    </row>
    <row r="164" spans="1:16" hidden="1" x14ac:dyDescent="0.3">
      <c r="B164" s="2" t="s">
        <v>43</v>
      </c>
      <c r="C164" s="2" t="s">
        <v>44</v>
      </c>
      <c r="D164" s="2" t="s">
        <v>4</v>
      </c>
      <c r="E164" s="2" t="s">
        <v>5</v>
      </c>
      <c r="F164" s="2" t="s">
        <v>6</v>
      </c>
      <c r="G164" s="2" t="s">
        <v>7</v>
      </c>
      <c r="H164" s="2" t="s">
        <v>48</v>
      </c>
      <c r="I164" s="2" t="s">
        <v>47</v>
      </c>
      <c r="J164" s="2" t="s">
        <v>8</v>
      </c>
      <c r="K164" s="2" t="s">
        <v>9</v>
      </c>
      <c r="L164" s="2" t="s">
        <v>10</v>
      </c>
      <c r="M164" s="2"/>
      <c r="N164" s="2"/>
    </row>
    <row r="165" spans="1:16" hidden="1" x14ac:dyDescent="0.3">
      <c r="A165" s="2" t="s">
        <v>31</v>
      </c>
      <c r="J165" s="4"/>
    </row>
    <row r="166" spans="1:16" hidden="1" x14ac:dyDescent="0.3">
      <c r="A166" s="1" t="s">
        <v>0</v>
      </c>
      <c r="B166" s="4">
        <f>AVERAGE('Base de datos'!C635:C672)</f>
        <v>57.221135672911764</v>
      </c>
      <c r="C166" s="4">
        <f>AVERAGE('Base de datos'!D635:D672)</f>
        <v>40.743398063792483</v>
      </c>
      <c r="D166" s="4">
        <f>AVERAGE('Base de datos'!E635:E672)</f>
        <v>69.935946719970275</v>
      </c>
      <c r="E166" s="4">
        <f>AVERAGE('Base de datos'!F635:F672)</f>
        <v>67.613157894736844</v>
      </c>
      <c r="F166" s="4">
        <f>AVERAGE('Base de datos'!G635:G672)</f>
        <v>85.389007837095463</v>
      </c>
      <c r="G166" s="4">
        <f>AVERAGE('Base de datos'!H635:H672)</f>
        <v>54.265005725247178</v>
      </c>
      <c r="H166" s="4">
        <f>AVERAGE('Base de datos'!I635:I672)</f>
        <v>44.110526315789471</v>
      </c>
      <c r="I166" s="4">
        <f>AVERAGE('Base de datos'!J635:J672)</f>
        <v>79.024971774018013</v>
      </c>
      <c r="J166" s="4">
        <f>AVERAGE('Base de datos'!K635:K672)</f>
        <v>122.94988538729606</v>
      </c>
      <c r="K166" s="4">
        <f>AVERAGE('Base de datos'!L635:L672)</f>
        <v>141.56205805066176</v>
      </c>
      <c r="L166" s="4">
        <f>AVERAGE('Base de datos'!M635:M672)</f>
        <v>134.28049683965273</v>
      </c>
    </row>
    <row r="167" spans="1:16" hidden="1" x14ac:dyDescent="0.3">
      <c r="A167" s="5" t="s">
        <v>1</v>
      </c>
      <c r="B167" s="4">
        <f>STDEV('Base de datos'!C635:C672)</f>
        <v>2.2764093428184666</v>
      </c>
      <c r="C167" s="4">
        <f>STDEV('Base de datos'!D635:D672)</f>
        <v>1.1844911941505689</v>
      </c>
      <c r="D167" s="4">
        <f>STDEV('Base de datos'!E635:E672)</f>
        <v>1.9605062340950705</v>
      </c>
      <c r="E167" s="4">
        <f>STDEV('Base de datos'!F635:F672)</f>
        <v>1.6306475338959223</v>
      </c>
      <c r="F167" s="4">
        <f>STDEV('Base de datos'!G635:G672)</f>
        <v>2.5188605796326802</v>
      </c>
      <c r="G167" s="4">
        <f>STDEV('Base de datos'!H635:H672)</f>
        <v>1.7538006981209966</v>
      </c>
      <c r="H167" s="4">
        <f>STDEV('Base de datos'!I635:I672)</f>
        <v>0.87573582147728346</v>
      </c>
      <c r="I167" s="4">
        <f>STDEV('Base de datos'!J635:J672)</f>
        <v>2.4838439124795064</v>
      </c>
      <c r="J167" s="4">
        <f>STDEV('Base de datos'!K635:K672)</f>
        <v>2.9208308673277927</v>
      </c>
      <c r="K167" s="4">
        <f>STDEV('Base de datos'!L635:L672)</f>
        <v>3.4980472214766563</v>
      </c>
      <c r="L167" s="4">
        <f>STDEV('Base de datos'!M635:M672)</f>
        <v>3.555395827595456</v>
      </c>
    </row>
    <row r="168" spans="1:16" hidden="1" x14ac:dyDescent="0.3">
      <c r="A168" s="5" t="s">
        <v>41</v>
      </c>
      <c r="E168">
        <f t="shared" ref="E168" si="154">_xlfn.NORM.DIST(E$2/1.02,E166,E167,TRUE)</f>
        <v>0</v>
      </c>
      <c r="G168">
        <f t="shared" ref="G168" si="155">_xlfn.NORM.DIST(G$2/1.02,G166,G167,TRUE)</f>
        <v>1.6593732649202805E-210</v>
      </c>
      <c r="K168">
        <f t="shared" ref="K168" si="156">_xlfn.NORM.DIST(K$2/1.02,K166,K167,TRUE)</f>
        <v>0</v>
      </c>
    </row>
    <row r="169" spans="1:16" hidden="1" x14ac:dyDescent="0.3">
      <c r="A169" s="5" t="s">
        <v>40</v>
      </c>
      <c r="E169">
        <f t="shared" ref="E169" si="157">_xlfn.NORM.DIST(E$2*1.02,E166,E167,TRUE)</f>
        <v>0</v>
      </c>
      <c r="G169">
        <f t="shared" ref="G169" si="158">_xlfn.NORM.DIST(G$2*1.02,G166,G167,TRUE)</f>
        <v>1.6593732649202805E-210</v>
      </c>
      <c r="K169">
        <f t="shared" ref="K169" si="159">_xlfn.NORM.DIST(K$2*1.02,K166,K167,TRUE)</f>
        <v>0</v>
      </c>
    </row>
    <row r="170" spans="1:16" hidden="1" x14ac:dyDescent="0.3">
      <c r="A170" s="5" t="s">
        <v>42</v>
      </c>
      <c r="E170">
        <f t="shared" ref="E170" si="160">IF(E$2=0,1,E169-E168)</f>
        <v>1</v>
      </c>
      <c r="G170">
        <f t="shared" ref="G170" si="161">IF(G$2=0,1,G169-G168)</f>
        <v>1</v>
      </c>
      <c r="K170">
        <f>IF(K$2=0,1,K169-K168)</f>
        <v>1</v>
      </c>
      <c r="N170">
        <f>$E170*$G170*$K170</f>
        <v>1</v>
      </c>
      <c r="O170">
        <f t="shared" si="145"/>
        <v>1</v>
      </c>
      <c r="P170">
        <f>O170/($O$213)</f>
        <v>3.8461538461538464E-2</v>
      </c>
    </row>
    <row r="171" spans="1:16" hidden="1" x14ac:dyDescent="0.3">
      <c r="A171" s="5" t="s">
        <v>38</v>
      </c>
      <c r="B171">
        <f>IF(OR(AND(B$2&gt;MIN('Base de datos'!C635:C672)/1.05,B$2&lt;MAX('Base de datos'!C635:C672)*1.05),B$2=0),1,0)</f>
        <v>1</v>
      </c>
      <c r="C171">
        <f>IF(OR(AND(C$2&gt;MIN('Base de datos'!D635:D672)/1.05,C$2&lt;MAX('Base de datos'!D635:D672)*1.05),C$2=0),1,0)</f>
        <v>1</v>
      </c>
      <c r="D171">
        <f>IF(OR(AND(D$2&gt;MIN('Base de datos'!E635:E672)/1.05,D$2&lt;MAX('Base de datos'!E635:E672)*1.05),D$2=0),1,0)</f>
        <v>1</v>
      </c>
      <c r="E171">
        <f>IF(OR(AND(E$2&gt;MIN('Base de datos'!F635:F672)/1.05,E$2&lt;MAX('Base de datos'!F635:F672)*1.05),E$2=0),1,0)</f>
        <v>1</v>
      </c>
      <c r="F171">
        <f>IF(OR(AND(F$2&gt;MIN('Base de datos'!G635:G672)/1.05,F$2&lt;MAX('Base de datos'!G635:G672)*1.05),F$2=0),1,0)</f>
        <v>1</v>
      </c>
      <c r="G171">
        <f>IF(OR(AND(G$2&gt;MIN('Base de datos'!H635:H672)/1.05,G$2&lt;MAX('Base de datos'!H635:H672)*1.05),G$2=0),1,0)</f>
        <v>1</v>
      </c>
      <c r="H171">
        <f>IF(OR(AND(H$2&gt;MIN('Base de datos'!I635:I672)/1.05,H$2&lt;MAX('Base de datos'!I635:I672)*1.05),H$2=0),1,0)</f>
        <v>1</v>
      </c>
      <c r="I171">
        <f>IF(OR(AND(I$2&gt;MIN('Base de datos'!J635:J672)/1.05,I$2&lt;MAX('Base de datos'!J635:J672)*1.05),I$2=0),1,0)</f>
        <v>1</v>
      </c>
      <c r="J171">
        <f>IF(OR(AND(J$2&gt;MIN('Base de datos'!K635:K672)/1.05,J$2&lt;MAX('Base de datos'!K635:K672)*1.05),J$2=0),1,0)</f>
        <v>1</v>
      </c>
      <c r="K171">
        <f>IF(OR(AND(K$2&gt;MIN('Base de datos'!L635:L672)/1.05,K$2&lt;MAX('Base de datos'!L635:L672)*1.05),K$2=0),1,0)</f>
        <v>1</v>
      </c>
      <c r="L171">
        <f>IF(OR(AND(L$2&gt;MIN('Base de datos'!M635:M672)/1.05,L$2&lt;MAX('Base de datos'!M635:M672)*1.05),L$2=0),1,0)</f>
        <v>1</v>
      </c>
      <c r="N171">
        <f>PRODUCT(B171:L171)</f>
        <v>1</v>
      </c>
    </row>
    <row r="172" spans="1:16" hidden="1" x14ac:dyDescent="0.3">
      <c r="B172" s="2" t="s">
        <v>43</v>
      </c>
      <c r="C172" s="2" t="s">
        <v>44</v>
      </c>
      <c r="D172" s="2" t="s">
        <v>4</v>
      </c>
      <c r="E172" s="2" t="s">
        <v>5</v>
      </c>
      <c r="F172" s="2" t="s">
        <v>6</v>
      </c>
      <c r="G172" s="2" t="s">
        <v>7</v>
      </c>
      <c r="H172" s="2" t="s">
        <v>48</v>
      </c>
      <c r="I172" s="2" t="s">
        <v>47</v>
      </c>
      <c r="J172" s="2" t="s">
        <v>8</v>
      </c>
      <c r="K172" s="2" t="s">
        <v>9</v>
      </c>
      <c r="L172" s="2" t="s">
        <v>10</v>
      </c>
      <c r="M172" s="2"/>
      <c r="N172" s="2"/>
    </row>
    <row r="173" spans="1:16" hidden="1" x14ac:dyDescent="0.3">
      <c r="A173" s="2" t="s">
        <v>32</v>
      </c>
      <c r="J173" s="4"/>
    </row>
    <row r="174" spans="1:16" hidden="1" x14ac:dyDescent="0.3">
      <c r="A174" s="1" t="s">
        <v>0</v>
      </c>
      <c r="B174" s="4">
        <f>AVERAGE('Base de datos'!C673:C732)</f>
        <v>75.261573868727012</v>
      </c>
      <c r="C174" s="4">
        <f>AVERAGE('Base de datos'!D673:D732)</f>
        <v>48.352851978626838</v>
      </c>
      <c r="D174" s="4">
        <f>AVERAGE('Base de datos'!E673:E732)</f>
        <v>95.357178161419796</v>
      </c>
      <c r="E174" s="4">
        <f>AVERAGE('Base de datos'!F673:F732)</f>
        <v>103.05107188092585</v>
      </c>
      <c r="F174" s="4">
        <f>AVERAGE('Base de datos'!G673:G732)</f>
        <v>146.33571070758006</v>
      </c>
      <c r="G174" s="4">
        <f>AVERAGE('Base de datos'!H673:H732)</f>
        <v>100.70744140712169</v>
      </c>
      <c r="H174" s="4">
        <f>AVERAGE('Base de datos'!I673:I732)</f>
        <v>54.685447644108635</v>
      </c>
      <c r="I174" s="4">
        <f>AVERAGE('Base de datos'!J673:J732)</f>
        <v>96.571322257463393</v>
      </c>
      <c r="J174" s="4">
        <f>AVERAGE('Base de datos'!K673:K732)</f>
        <v>143.71490368170933</v>
      </c>
      <c r="K174" s="4">
        <f>AVERAGE('Base de datos'!L673:L732)</f>
        <v>172.69228806121657</v>
      </c>
      <c r="L174" s="4">
        <f>AVERAGE('Base de datos'!M673:M732)</f>
        <v>163.11373154707042</v>
      </c>
    </row>
    <row r="175" spans="1:16" hidden="1" x14ac:dyDescent="0.3">
      <c r="A175" s="5" t="s">
        <v>1</v>
      </c>
      <c r="B175" s="4">
        <f>STDEV('Base de datos'!C673:C732)</f>
        <v>3.8663740293079703</v>
      </c>
      <c r="C175" s="4">
        <f>STDEV('Base de datos'!D673:D732)</f>
        <v>2.0635806658851061</v>
      </c>
      <c r="D175" s="4">
        <f>STDEV('Base de datos'!E673:E732)</f>
        <v>4.7378343720036549</v>
      </c>
      <c r="E175" s="4">
        <f>STDEV('Base de datos'!F673:F732)</f>
        <v>3.5544080070062924</v>
      </c>
      <c r="F175" s="4">
        <f>STDEV('Base de datos'!G673:G732)</f>
        <v>4.3845632278381208</v>
      </c>
      <c r="G175" s="4">
        <f>STDEV('Base de datos'!H673:H732)</f>
        <v>2.8321594570985837</v>
      </c>
      <c r="H175" s="4">
        <f>STDEV('Base de datos'!I673:I732)</f>
        <v>1.1640151898022981</v>
      </c>
      <c r="I175" s="4">
        <f>STDEV('Base de datos'!J673:J732)</f>
        <v>3.2269694669172213</v>
      </c>
      <c r="J175" s="4">
        <f>STDEV('Base de datos'!K673:K732)</f>
        <v>5.7639729782601687</v>
      </c>
      <c r="K175" s="4">
        <f>STDEV('Base de datos'!L673:L732)</f>
        <v>6.3728793362907838</v>
      </c>
      <c r="L175" s="4">
        <f>STDEV('Base de datos'!M673:M732)</f>
        <v>6.5811658900007046</v>
      </c>
    </row>
    <row r="176" spans="1:16" hidden="1" x14ac:dyDescent="0.3">
      <c r="A176" s="5" t="s">
        <v>41</v>
      </c>
      <c r="E176">
        <f t="shared" ref="E176" si="162">_xlfn.NORM.DIST(E$2/1.02,E174,E175,TRUE)</f>
        <v>4.0934467071457812E-185</v>
      </c>
      <c r="G176">
        <f t="shared" ref="G176" si="163">_xlfn.NORM.DIST(G$2/1.02,G174,G175,TRUE)</f>
        <v>3.0662464913261336E-277</v>
      </c>
      <c r="K176">
        <f t="shared" ref="K176" si="164">_xlfn.NORM.DIST(K$2/1.02,K174,K175,TRUE)</f>
        <v>5.197673739416652E-162</v>
      </c>
    </row>
    <row r="177" spans="1:16" hidden="1" x14ac:dyDescent="0.3">
      <c r="A177" s="5" t="s">
        <v>40</v>
      </c>
      <c r="E177">
        <f t="shared" ref="E177" si="165">_xlfn.NORM.DIST(E$2*1.02,E174,E175,TRUE)</f>
        <v>4.0934467071457812E-185</v>
      </c>
      <c r="G177">
        <f t="shared" ref="G177" si="166">_xlfn.NORM.DIST(G$2*1.02,G174,G175,TRUE)</f>
        <v>3.0662464913261336E-277</v>
      </c>
      <c r="K177">
        <f t="shared" ref="K177" si="167">_xlfn.NORM.DIST(K$2*1.02,K174,K175,TRUE)</f>
        <v>5.197673739416652E-162</v>
      </c>
    </row>
    <row r="178" spans="1:16" hidden="1" x14ac:dyDescent="0.3">
      <c r="A178" s="5" t="s">
        <v>42</v>
      </c>
      <c r="E178">
        <f t="shared" ref="E178" si="168">IF(E$2=0,1,E177-E176)</f>
        <v>1</v>
      </c>
      <c r="G178">
        <f t="shared" ref="G178" si="169">IF(G$2=0,1,G177-G176)</f>
        <v>1</v>
      </c>
      <c r="K178">
        <f>IF(K$2=0,1,K177-K176)</f>
        <v>1</v>
      </c>
      <c r="N178">
        <f>$E178*$G178*$K178</f>
        <v>1</v>
      </c>
      <c r="O178">
        <f t="shared" si="145"/>
        <v>1</v>
      </c>
      <c r="P178">
        <f>O178/($O$213)</f>
        <v>3.8461538461538464E-2</v>
      </c>
    </row>
    <row r="179" spans="1:16" hidden="1" x14ac:dyDescent="0.3">
      <c r="A179" s="5" t="s">
        <v>38</v>
      </c>
      <c r="B179">
        <f>IF(OR(AND(B$2&gt;MIN('Base de datos'!C673:C732)/1.05,B$2&lt;MAX('Base de datos'!C673:C732)*1.05),B$2=0),1,0)</f>
        <v>1</v>
      </c>
      <c r="C179">
        <f>IF(OR(AND(C$2&gt;MIN('Base de datos'!D673:D732)/1.05,C$2&lt;MAX('Base de datos'!D673:D732)*1.05),C$2=0),1,0)</f>
        <v>1</v>
      </c>
      <c r="D179">
        <f>IF(OR(AND(D$2&gt;MIN('Base de datos'!E673:E732)/1.05,D$2&lt;MAX('Base de datos'!E673:E732)*1.05),D$2=0),1,0)</f>
        <v>1</v>
      </c>
      <c r="E179">
        <f>IF(OR(AND(E$2&gt;MIN('Base de datos'!F673:F732)/1.05,E$2&lt;MAX('Base de datos'!F673:F732)*1.05),E$2=0),1,0)</f>
        <v>1</v>
      </c>
      <c r="F179">
        <f>IF(OR(AND(F$2&gt;MIN('Base de datos'!G673:G732)/1.05,F$2&lt;MAX('Base de datos'!G673:G732)*1.05),F$2=0),1,0)</f>
        <v>1</v>
      </c>
      <c r="G179">
        <f>IF(OR(AND(G$2&gt;MIN('Base de datos'!H673:H732)/1.05,G$2&lt;MAX('Base de datos'!H673:H732)*1.05),G$2=0),1,0)</f>
        <v>1</v>
      </c>
      <c r="H179">
        <f>IF(OR(AND(H$2&gt;MIN('Base de datos'!I673:I732)/1.05,H$2&lt;MAX('Base de datos'!I673:I732)*1.05),H$2=0),1,0)</f>
        <v>1</v>
      </c>
      <c r="I179">
        <f>IF(OR(AND(I$2&gt;MIN('Base de datos'!J673:J732)/1.05,I$2&lt;MAX('Base de datos'!J673:J732)*1.05),I$2=0),1,0)</f>
        <v>1</v>
      </c>
      <c r="J179">
        <f>IF(OR(AND(J$2&gt;MIN('Base de datos'!K673:K732)/1.05,J$2&lt;MAX('Base de datos'!K673:K732)*1.05),J$2=0),1,0)</f>
        <v>1</v>
      </c>
      <c r="K179">
        <f>IF(OR(AND(K$2&gt;MIN('Base de datos'!L673:L732)/1.05,K$2&lt;MAX('Base de datos'!L673:L732)*1.05),K$2=0),1,0)</f>
        <v>1</v>
      </c>
      <c r="L179">
        <f>IF(OR(AND(L$2&gt;MIN('Base de datos'!M673:M732)/1.05,L$2&lt;MAX('Base de datos'!M673:M732)*1.05),L$2=0),1,0)</f>
        <v>1</v>
      </c>
      <c r="N179">
        <f>PRODUCT(B179:L179)</f>
        <v>1</v>
      </c>
    </row>
    <row r="180" spans="1:16" hidden="1" x14ac:dyDescent="0.3">
      <c r="B180" s="2" t="s">
        <v>43</v>
      </c>
      <c r="C180" s="2" t="s">
        <v>44</v>
      </c>
      <c r="D180" s="2" t="s">
        <v>4</v>
      </c>
      <c r="E180" s="2" t="s">
        <v>5</v>
      </c>
      <c r="F180" s="2" t="s">
        <v>6</v>
      </c>
      <c r="G180" s="2" t="s">
        <v>7</v>
      </c>
      <c r="H180" s="2" t="s">
        <v>48</v>
      </c>
      <c r="I180" s="2" t="s">
        <v>47</v>
      </c>
      <c r="J180" s="2" t="s">
        <v>8</v>
      </c>
      <c r="K180" s="2" t="s">
        <v>9</v>
      </c>
      <c r="L180" s="2" t="s">
        <v>10</v>
      </c>
      <c r="M180" s="2"/>
      <c r="N180" s="2"/>
    </row>
    <row r="181" spans="1:16" hidden="1" x14ac:dyDescent="0.3">
      <c r="A181" s="2" t="s">
        <v>33</v>
      </c>
      <c r="J181" s="4"/>
    </row>
    <row r="182" spans="1:16" hidden="1" x14ac:dyDescent="0.3">
      <c r="A182" s="1" t="s">
        <v>0</v>
      </c>
      <c r="B182" s="4">
        <f>AVERAGE('Base de datos'!C733:C756)</f>
        <v>64.516666666666666</v>
      </c>
      <c r="C182" s="4">
        <f>AVERAGE('Base de datos'!D733:D756)</f>
        <v>60.150000000000006</v>
      </c>
      <c r="D182" s="4">
        <f>AVERAGE('Base de datos'!E733:E756)</f>
        <v>83.492109645795225</v>
      </c>
      <c r="E182" s="4">
        <f>AVERAGE('Base de datos'!F733:F756)</f>
        <v>76.883333333333326</v>
      </c>
      <c r="F182" s="4">
        <f>AVERAGE('Base de datos'!G733:G756)</f>
        <v>123.48632299403216</v>
      </c>
      <c r="G182" s="4">
        <f>AVERAGE('Base de datos'!H733:H756)</f>
        <v>52.916222720210186</v>
      </c>
      <c r="H182" s="4">
        <f>AVERAGE('Base de datos'!I733:I756)</f>
        <v>42.052039971842646</v>
      </c>
      <c r="I182" s="4">
        <f>AVERAGE('Base de datos'!J733:J756)</f>
        <v>78.818578568779358</v>
      </c>
      <c r="J182" s="4">
        <f>AVERAGE('Base de datos'!K733:K756)</f>
        <v>144.06332239272365</v>
      </c>
      <c r="K182" s="4">
        <f>AVERAGE('Base de datos'!L733:L756)</f>
        <v>182.2786891069079</v>
      </c>
      <c r="L182" s="4">
        <f>AVERAGE('Base de datos'!M733:M756)</f>
        <v>174.90880321861312</v>
      </c>
    </row>
    <row r="183" spans="1:16" hidden="1" x14ac:dyDescent="0.3">
      <c r="A183" s="5" t="s">
        <v>1</v>
      </c>
      <c r="B183" s="4">
        <f>STDEV('Base de datos'!C733:C756)</f>
        <v>4.0193733739030231</v>
      </c>
      <c r="C183" s="4">
        <f>STDEV('Base de datos'!D733:D756)</f>
        <v>2.3308889888325592</v>
      </c>
      <c r="D183" s="4">
        <f>STDEV('Base de datos'!E733:E756)</f>
        <v>3.8675659205862263</v>
      </c>
      <c r="E183" s="4">
        <f>STDEV('Base de datos'!F733:F756)</f>
        <v>2.1858570434712226</v>
      </c>
      <c r="F183" s="4">
        <f>STDEV('Base de datos'!G733:G756)</f>
        <v>4.0089308807527253</v>
      </c>
      <c r="G183" s="4">
        <f>STDEV('Base de datos'!H733:H756)</f>
        <v>1.179732624269658</v>
      </c>
      <c r="H183" s="4">
        <f>STDEV('Base de datos'!I733:I756)</f>
        <v>1.1848610428612874</v>
      </c>
      <c r="I183" s="4">
        <f>STDEV('Base de datos'!J733:J756)</f>
        <v>2.6876692719140758</v>
      </c>
      <c r="J183" s="4">
        <f>STDEV('Base de datos'!K733:K756)</f>
        <v>3.6410211867731692</v>
      </c>
      <c r="K183" s="4">
        <f>STDEV('Base de datos'!L733:L756)</f>
        <v>4.8691378868737409</v>
      </c>
      <c r="L183" s="4">
        <f>STDEV('Base de datos'!M733:M756)</f>
        <v>3.9801585000962505</v>
      </c>
    </row>
    <row r="184" spans="1:16" hidden="1" x14ac:dyDescent="0.3">
      <c r="A184" s="5" t="s">
        <v>41</v>
      </c>
      <c r="E184">
        <f t="shared" ref="E184" si="170">_xlfn.NORM.DIST(E$2/1.02,E182,E183,TRUE)</f>
        <v>2.5795524692282849E-271</v>
      </c>
      <c r="G184">
        <f t="shared" ref="G184" si="171">_xlfn.NORM.DIST(G$2/1.02,G182,G183,TRUE)</f>
        <v>0</v>
      </c>
      <c r="K184">
        <f t="shared" ref="K184" si="172">_xlfn.NORM.DIST(K$2/1.02,K182,K183,TRUE)</f>
        <v>5.1676859975381702E-307</v>
      </c>
    </row>
    <row r="185" spans="1:16" hidden="1" x14ac:dyDescent="0.3">
      <c r="A185" s="5" t="s">
        <v>40</v>
      </c>
      <c r="E185">
        <f t="shared" ref="E185" si="173">_xlfn.NORM.DIST(E$2*1.02,E182,E183,TRUE)</f>
        <v>2.5795524692282849E-271</v>
      </c>
      <c r="G185">
        <f t="shared" ref="G185" si="174">_xlfn.NORM.DIST(G$2*1.02,G182,G183,TRUE)</f>
        <v>0</v>
      </c>
      <c r="K185">
        <f t="shared" ref="K185" si="175">_xlfn.NORM.DIST(K$2*1.02,K182,K183,TRUE)</f>
        <v>5.1676859975381702E-307</v>
      </c>
    </row>
    <row r="186" spans="1:16" hidden="1" x14ac:dyDescent="0.3">
      <c r="A186" s="5" t="s">
        <v>42</v>
      </c>
      <c r="E186">
        <f t="shared" ref="E186" si="176">IF(E$2=0,1,E185-E184)</f>
        <v>1</v>
      </c>
      <c r="G186">
        <f t="shared" ref="G186" si="177">IF(G$2=0,1,G185-G184)</f>
        <v>1</v>
      </c>
      <c r="K186">
        <f>IF(K$2=0,1,K185-K184)</f>
        <v>1</v>
      </c>
      <c r="N186">
        <f>$E186*$G186*$K186</f>
        <v>1</v>
      </c>
      <c r="O186">
        <f t="shared" si="145"/>
        <v>1</v>
      </c>
      <c r="P186">
        <f>O186/($O$213)</f>
        <v>3.8461538461538464E-2</v>
      </c>
    </row>
    <row r="187" spans="1:16" hidden="1" x14ac:dyDescent="0.3">
      <c r="A187" s="5" t="s">
        <v>38</v>
      </c>
      <c r="B187">
        <f>IF(OR(AND(B$2&gt;MIN('Base de datos'!C733:C756)/1.05,B$2&lt;MAX('Base de datos'!C733:C756)*1.05),B$2=0),1,0)</f>
        <v>1</v>
      </c>
      <c r="C187">
        <f>IF(OR(AND(C$2&gt;MIN('Base de datos'!D733:D756)/1.05,C$2&lt;MAX('Base de datos'!D733:D756)*1.05),C$2=0),1,0)</f>
        <v>1</v>
      </c>
      <c r="D187">
        <f>IF(OR(AND(D$2&gt;MIN('Base de datos'!E733:E756)/1.05,D$2&lt;MAX('Base de datos'!E733:E756)*1.05),D$2=0),1,0)</f>
        <v>1</v>
      </c>
      <c r="E187">
        <f>IF(OR(AND(E$2&gt;MIN('Base de datos'!F733:F756)/1.05,E$2&lt;MAX('Base de datos'!F733:F756)*1.05),E$2=0),1,0)</f>
        <v>1</v>
      </c>
      <c r="F187">
        <f>IF(OR(AND(F$2&gt;MIN('Base de datos'!G733:G756)/1.05,F$2&lt;MAX('Base de datos'!G733:G756)*1.05),F$2=0),1,0)</f>
        <v>1</v>
      </c>
      <c r="G187">
        <f>IF(OR(AND(G$2&gt;MIN('Base de datos'!H733:H756)/1.05,G$2&lt;MAX('Base de datos'!H733:H756)*1.05),G$2=0),1,0)</f>
        <v>1</v>
      </c>
      <c r="H187">
        <f>IF(OR(AND(H$2&gt;MIN('Base de datos'!I733:I756)/1.05,H$2&lt;MAX('Base de datos'!I733:I756)*1.05),H$2=0),1,0)</f>
        <v>1</v>
      </c>
      <c r="I187">
        <f>IF(OR(AND(I$2&gt;MIN('Base de datos'!J733:J756)/1.05,I$2&lt;MAX('Base de datos'!J733:J756)*1.05),I$2=0),1,0)</f>
        <v>1</v>
      </c>
      <c r="J187">
        <f>IF(OR(AND(J$2&gt;MIN('Base de datos'!K733:K756)/1.05,J$2&lt;MAX('Base de datos'!K733:K756)*1.05),J$2=0),1,0)</f>
        <v>1</v>
      </c>
      <c r="K187">
        <f>IF(OR(AND(K$2&gt;MIN('Base de datos'!L733:L756)/1.05,K$2&lt;MAX('Base de datos'!L733:L756)*1.05),K$2=0),1,0)</f>
        <v>1</v>
      </c>
      <c r="L187">
        <f>IF(OR(AND(L$2&gt;MIN('Base de datos'!M733:M756)/1.05,L$2&lt;MAX('Base de datos'!M733:M756)*1.05),L$2=0),1,0)</f>
        <v>1</v>
      </c>
      <c r="N187">
        <f>PRODUCT(B187:L187)</f>
        <v>1</v>
      </c>
    </row>
    <row r="188" spans="1:16" hidden="1" x14ac:dyDescent="0.3">
      <c r="B188" s="2" t="s">
        <v>43</v>
      </c>
      <c r="C188" s="2" t="s">
        <v>44</v>
      </c>
      <c r="D188" s="2" t="s">
        <v>4</v>
      </c>
      <c r="E188" s="2" t="s">
        <v>5</v>
      </c>
      <c r="F188" s="2" t="s">
        <v>6</v>
      </c>
      <c r="G188" s="2" t="s">
        <v>7</v>
      </c>
      <c r="H188" s="2" t="s">
        <v>48</v>
      </c>
      <c r="I188" s="2" t="s">
        <v>47</v>
      </c>
      <c r="J188" s="2" t="s">
        <v>8</v>
      </c>
      <c r="K188" s="2" t="s">
        <v>9</v>
      </c>
      <c r="L188" s="2" t="s">
        <v>10</v>
      </c>
      <c r="M188" s="2"/>
      <c r="N188" s="2"/>
    </row>
    <row r="189" spans="1:16" hidden="1" x14ac:dyDescent="0.3">
      <c r="A189" s="2" t="s">
        <v>34</v>
      </c>
      <c r="J189" s="4"/>
    </row>
    <row r="190" spans="1:16" hidden="1" x14ac:dyDescent="0.3">
      <c r="A190" s="1" t="s">
        <v>0</v>
      </c>
      <c r="B190" s="4">
        <f>AVERAGE('Base de datos'!C757:C771)</f>
        <v>122.14666666666666</v>
      </c>
      <c r="C190" s="4">
        <f>AVERAGE('Base de datos'!D757:D771)</f>
        <v>65.546666666666681</v>
      </c>
      <c r="D190" s="4">
        <f>AVERAGE('Base de datos'!E757:E771)</f>
        <v>123.25944666140643</v>
      </c>
      <c r="E190" s="4">
        <f>AVERAGE('Base de datos'!F757:F771)</f>
        <v>119.42</v>
      </c>
      <c r="F190" s="4">
        <f>AVERAGE('Base de datos'!G757:G771)</f>
        <v>167.92031385697325</v>
      </c>
      <c r="G190" s="4">
        <f>AVERAGE('Base de datos'!H757:H771)</f>
        <v>94.756821225823316</v>
      </c>
      <c r="H190" s="4">
        <f>AVERAGE('Base de datos'!I757:I771)</f>
        <v>173.06351738198421</v>
      </c>
      <c r="I190" s="4">
        <f>AVERAGE('Base de datos'!J757:J771)</f>
        <v>-20.305169053549353</v>
      </c>
      <c r="J190" s="4">
        <f>AVERAGE('Base de datos'!K757:K771)</f>
        <v>227.52289406799665</v>
      </c>
      <c r="K190" s="4">
        <f>AVERAGE('Base de datos'!L757:L771)</f>
        <v>259.02993291293421</v>
      </c>
      <c r="L190" s="4">
        <f>AVERAGE('Base de datos'!M757:M771)</f>
        <v>255.83704237594486</v>
      </c>
    </row>
    <row r="191" spans="1:16" hidden="1" x14ac:dyDescent="0.3">
      <c r="A191" s="5" t="s">
        <v>1</v>
      </c>
      <c r="B191" s="4">
        <f>STDEV('Base de datos'!C757:C771)</f>
        <v>7.3008675283603566</v>
      </c>
      <c r="C191" s="4">
        <f>STDEV('Base de datos'!D757:D771)</f>
        <v>1.5179246483588174</v>
      </c>
      <c r="D191" s="4">
        <f>STDEV('Base de datos'!E757:E771)</f>
        <v>5.0692838363737129</v>
      </c>
      <c r="E191" s="4">
        <f>STDEV('Base de datos'!F757:F771)</f>
        <v>4.824964840730523</v>
      </c>
      <c r="F191" s="4">
        <f>STDEV('Base de datos'!G757:G771)</f>
        <v>4.8768701893969792</v>
      </c>
      <c r="G191" s="4">
        <f>STDEV('Base de datos'!H757:H771)</f>
        <v>2.848001978474068</v>
      </c>
      <c r="H191" s="4">
        <f>STDEV('Base de datos'!I757:I771)</f>
        <v>282.08725539607985</v>
      </c>
      <c r="I191" s="4">
        <f>STDEV('Base de datos'!J757:J771)</f>
        <v>456.11781772969658</v>
      </c>
      <c r="J191" s="4">
        <f>STDEV('Base de datos'!K757:K771)</f>
        <v>6.8567594963632734</v>
      </c>
      <c r="K191" s="4">
        <f>STDEV('Base de datos'!L757:L771)</f>
        <v>8.0979409250488352</v>
      </c>
      <c r="L191" s="4">
        <f>STDEV('Base de datos'!M757:M771)</f>
        <v>17.907526140037145</v>
      </c>
    </row>
    <row r="192" spans="1:16" hidden="1" x14ac:dyDescent="0.3">
      <c r="A192" s="5" t="s">
        <v>41</v>
      </c>
      <c r="E192">
        <f t="shared" ref="E192" si="178">_xlfn.NORM.DIST(E$2/1.02,E190,E191,TRUE)</f>
        <v>1.5333489301277013E-135</v>
      </c>
      <c r="G192">
        <f t="shared" ref="G192" si="179">_xlfn.NORM.DIST(G$2/1.02,G190,G191,TRUE)</f>
        <v>5.0171061212847417E-243</v>
      </c>
      <c r="K192">
        <f t="shared" ref="K192" si="180">_xlfn.NORM.DIST(K$2/1.02,K190,K191,TRUE)</f>
        <v>8.2316192225678888E-225</v>
      </c>
    </row>
    <row r="193" spans="1:16" hidden="1" x14ac:dyDescent="0.3">
      <c r="A193" s="5" t="s">
        <v>40</v>
      </c>
      <c r="E193">
        <f t="shared" ref="E193" si="181">_xlfn.NORM.DIST(E$2*1.02,E190,E191,TRUE)</f>
        <v>1.5333489301277013E-135</v>
      </c>
      <c r="G193">
        <f t="shared" ref="G193" si="182">_xlfn.NORM.DIST(G$2*1.02,G190,G191,TRUE)</f>
        <v>5.0171061212847417E-243</v>
      </c>
      <c r="K193">
        <f t="shared" ref="K193" si="183">_xlfn.NORM.DIST(K$2*1.02,K190,K191,TRUE)</f>
        <v>8.2316192225678888E-225</v>
      </c>
    </row>
    <row r="194" spans="1:16" hidden="1" x14ac:dyDescent="0.3">
      <c r="A194" s="5" t="s">
        <v>42</v>
      </c>
      <c r="E194">
        <f t="shared" ref="E194" si="184">IF(E$2=0,1,E193-E192)</f>
        <v>1</v>
      </c>
      <c r="G194">
        <f t="shared" ref="G194" si="185">IF(G$2=0,1,G193-G192)</f>
        <v>1</v>
      </c>
      <c r="K194">
        <f>IF(K$2=0,1,K193-K192)</f>
        <v>1</v>
      </c>
      <c r="N194">
        <f>$E194*$G194*$K194</f>
        <v>1</v>
      </c>
      <c r="O194">
        <f t="shared" si="145"/>
        <v>1</v>
      </c>
      <c r="P194">
        <f>O194/($O$213)</f>
        <v>3.8461538461538464E-2</v>
      </c>
    </row>
    <row r="195" spans="1:16" hidden="1" x14ac:dyDescent="0.3">
      <c r="A195" s="5" t="s">
        <v>38</v>
      </c>
      <c r="B195">
        <f>IF(OR(AND(B$2&gt;MIN('Base de datos'!C757:C771)/1.05,B$2&lt;MAX('Base de datos'!C757:C771)*1.05),B$2=0),1,0)</f>
        <v>1</v>
      </c>
      <c r="C195">
        <f>IF(OR(AND(C$2&gt;MIN('Base de datos'!D757:D771)/1.05,C$2&lt;MAX('Base de datos'!D757:D771)*1.05),C$2=0),1,0)</f>
        <v>1</v>
      </c>
      <c r="D195">
        <f>IF(OR(AND(D$2&gt;MIN('Base de datos'!E757:E771)/1.05,D$2&lt;MAX('Base de datos'!E757:E771)*1.05),D$2=0),1,0)</f>
        <v>1</v>
      </c>
      <c r="E195">
        <f>IF(OR(AND(E$2&gt;MIN('Base de datos'!F757:F771)/1.05,E$2&lt;MAX('Base de datos'!F757:F771)*1.05),E$2=0),1,0)</f>
        <v>1</v>
      </c>
      <c r="F195">
        <f>IF(OR(AND(F$2&gt;MIN('Base de datos'!G757:G771)/1.05,F$2&lt;MAX('Base de datos'!G757:G771)*1.05),F$2=0),1,0)</f>
        <v>1</v>
      </c>
      <c r="G195">
        <f>IF(OR(AND(G$2&gt;MIN('Base de datos'!H757:H771)/1.05,G$2&lt;MAX('Base de datos'!H757:H771)*1.05),G$2=0),1,0)</f>
        <v>1</v>
      </c>
      <c r="H195">
        <f>IF(OR(AND(H$2&gt;MIN('Base de datos'!I757:I771)/1.05,H$2&lt;MAX('Base de datos'!I757:I771)*1.05),H$2=0),1,0)</f>
        <v>1</v>
      </c>
      <c r="I195">
        <f>IF(OR(AND(I$2&gt;MIN('Base de datos'!J757:J771)/1.05,I$2&lt;MAX('Base de datos'!J757:J771)*1.05),I$2=0),1,0)</f>
        <v>1</v>
      </c>
      <c r="J195">
        <f>IF(OR(AND(J$2&gt;MIN('Base de datos'!K757:K771)/1.05,J$2&lt;MAX('Base de datos'!K757:K771)*1.05),J$2=0),1,0)</f>
        <v>1</v>
      </c>
      <c r="K195">
        <f>IF(OR(AND(K$2&gt;MIN('Base de datos'!L757:L771)/1.05,K$2&lt;MAX('Base de datos'!L757:L771)*1.05),K$2=0),1,0)</f>
        <v>1</v>
      </c>
      <c r="L195">
        <f>IF(OR(AND(L$2&gt;MIN('Base de datos'!M757:M771)/1.05,L$2&lt;MAX('Base de datos'!M757:M771)*1.05),L$2=0),1,0)</f>
        <v>1</v>
      </c>
      <c r="N195">
        <f>PRODUCT(B195:L195)</f>
        <v>1</v>
      </c>
    </row>
    <row r="196" spans="1:16" hidden="1" x14ac:dyDescent="0.3">
      <c r="B196" s="2" t="s">
        <v>43</v>
      </c>
      <c r="C196" s="2" t="s">
        <v>44</v>
      </c>
      <c r="D196" s="2" t="s">
        <v>4</v>
      </c>
      <c r="E196" s="2" t="s">
        <v>5</v>
      </c>
      <c r="F196" s="2" t="s">
        <v>6</v>
      </c>
      <c r="G196" s="2" t="s">
        <v>7</v>
      </c>
      <c r="H196" s="2" t="s">
        <v>48</v>
      </c>
      <c r="I196" s="2" t="s">
        <v>47</v>
      </c>
      <c r="J196" s="2" t="s">
        <v>8</v>
      </c>
      <c r="K196" s="2" t="s">
        <v>9</v>
      </c>
      <c r="L196" s="2" t="s">
        <v>10</v>
      </c>
      <c r="M196" s="2"/>
      <c r="N196" s="2"/>
    </row>
    <row r="197" spans="1:16" hidden="1" x14ac:dyDescent="0.3">
      <c r="A197" s="2" t="s">
        <v>35</v>
      </c>
      <c r="J197" s="4"/>
    </row>
    <row r="198" spans="1:16" hidden="1" x14ac:dyDescent="0.3">
      <c r="A198" s="1" t="s">
        <v>0</v>
      </c>
      <c r="B198" s="4">
        <f>AVERAGE('Base de datos'!C772:C805)</f>
        <v>51.150000000000013</v>
      </c>
      <c r="C198" s="4">
        <f>AVERAGE('Base de datos'!D772:D805)</f>
        <v>35.682899905688622</v>
      </c>
      <c r="D198" s="4">
        <f>AVERAGE('Base de datos'!E772:E805)</f>
        <v>61.416727333963777</v>
      </c>
      <c r="E198" s="4">
        <f>AVERAGE('Base de datos'!F772:F805)</f>
        <v>72.555882352941182</v>
      </c>
      <c r="F198" s="4">
        <f>AVERAGE('Base de datos'!G772:G805)</f>
        <v>98.773529411764684</v>
      </c>
      <c r="G198" s="4">
        <f>AVERAGE('Base de datos'!H772:H805)</f>
        <v>73.528692749803142</v>
      </c>
      <c r="H198" s="4">
        <f>AVERAGE('Base de datos'!I772:I805)</f>
        <v>44.211764705882352</v>
      </c>
      <c r="I198" s="4">
        <f>AVERAGE('Base de datos'!J772:J805)</f>
        <v>75.105668591827254</v>
      </c>
      <c r="J198" s="4">
        <f>AVERAGE('Base de datos'!K772:K805)</f>
        <v>100.79411764705883</v>
      </c>
      <c r="K198" s="4">
        <f>AVERAGE('Base de datos'!L772:L805)</f>
        <v>118.54330297495004</v>
      </c>
      <c r="L198" s="4">
        <f>AVERAGE('Base de datos'!M772:M805)</f>
        <v>112.62352941176471</v>
      </c>
    </row>
    <row r="199" spans="1:16" hidden="1" x14ac:dyDescent="0.3">
      <c r="A199" s="5" t="s">
        <v>1</v>
      </c>
      <c r="B199" s="4">
        <f>STDEV('Base de datos'!C772:C805)</f>
        <v>2.3476939039548284</v>
      </c>
      <c r="C199" s="4">
        <f>STDEV('Base de datos'!D772:D805)</f>
        <v>1.8193129275234237</v>
      </c>
      <c r="D199" s="4">
        <f>STDEV('Base de datos'!E772:E805)</f>
        <v>3.034019595443223</v>
      </c>
      <c r="E199" s="4">
        <f>STDEV('Base de datos'!F772:F805)</f>
        <v>2.1675556931044357</v>
      </c>
      <c r="F199" s="4">
        <f>STDEV('Base de datos'!G772:G805)</f>
        <v>2.9187283266113146</v>
      </c>
      <c r="G199" s="4">
        <f>STDEV('Base de datos'!H772:H805)</f>
        <v>2.4125523508760374</v>
      </c>
      <c r="H199" s="4">
        <f>STDEV('Base de datos'!I772:I805)</f>
        <v>1.2438368561741457</v>
      </c>
      <c r="I199" s="4">
        <f>STDEV('Base de datos'!J772:J805)</f>
        <v>3.1811136365772903</v>
      </c>
      <c r="J199" s="4">
        <f>STDEV('Base de datos'!K772:K805)</f>
        <v>3.5329566274148188</v>
      </c>
      <c r="K199" s="4">
        <f>STDEV('Base de datos'!L772:L805)</f>
        <v>3.9662349228321241</v>
      </c>
      <c r="L199" s="4">
        <f>STDEV('Base de datos'!M772:M805)</f>
        <v>4.0511920298530768</v>
      </c>
    </row>
    <row r="200" spans="1:16" hidden="1" x14ac:dyDescent="0.3">
      <c r="A200" s="5" t="s">
        <v>41</v>
      </c>
      <c r="E200">
        <f t="shared" ref="E200" si="186">_xlfn.NORM.DIST(E$2/1.02,E198,E199,TRUE)</f>
        <v>5.838951603751644E-246</v>
      </c>
      <c r="G200">
        <f t="shared" ref="G200" si="187">_xlfn.NORM.DIST(G$2/1.02,G198,G199,TRUE)</f>
        <v>2.5850120081957468E-204</v>
      </c>
      <c r="K200">
        <f t="shared" ref="K200" si="188">_xlfn.NORM.DIST(K$2/1.02,K198,K199,TRUE)</f>
        <v>1.4039945513192762E-196</v>
      </c>
    </row>
    <row r="201" spans="1:16" hidden="1" x14ac:dyDescent="0.3">
      <c r="A201" s="5" t="s">
        <v>40</v>
      </c>
      <c r="E201">
        <f t="shared" ref="E201" si="189">_xlfn.NORM.DIST(E$2*1.02,E198,E199,TRUE)</f>
        <v>5.838951603751644E-246</v>
      </c>
      <c r="G201">
        <f t="shared" ref="G201" si="190">_xlfn.NORM.DIST(G$2*1.02,G198,G199,TRUE)</f>
        <v>2.5850120081957468E-204</v>
      </c>
      <c r="K201">
        <f t="shared" ref="K201" si="191">_xlfn.NORM.DIST(K$2*1.02,K198,K199,TRUE)</f>
        <v>1.4039945513192762E-196</v>
      </c>
    </row>
    <row r="202" spans="1:16" hidden="1" x14ac:dyDescent="0.3">
      <c r="A202" s="5" t="s">
        <v>42</v>
      </c>
      <c r="E202">
        <f t="shared" ref="E202" si="192">IF(E$2=0,1,E201-E200)</f>
        <v>1</v>
      </c>
      <c r="G202">
        <f t="shared" ref="G202" si="193">IF(G$2=0,1,G201-G200)</f>
        <v>1</v>
      </c>
      <c r="K202">
        <f>IF(K$2=0,1,K201-K200)</f>
        <v>1</v>
      </c>
      <c r="N202">
        <f>$E202*$G202*$K202</f>
        <v>1</v>
      </c>
      <c r="O202">
        <f t="shared" si="145"/>
        <v>1</v>
      </c>
      <c r="P202">
        <f>O202/($O$213)</f>
        <v>3.8461538461538464E-2</v>
      </c>
    </row>
    <row r="203" spans="1:16" hidden="1" x14ac:dyDescent="0.3">
      <c r="A203" s="5" t="s">
        <v>38</v>
      </c>
      <c r="B203">
        <f>IF(OR(AND(B$2&gt;MIN('Base de datos'!C772:C805)/1.05,B$2&lt;MAX('Base de datos'!C772:C805)*1.05),B$2=0),1,0)</f>
        <v>1</v>
      </c>
      <c r="C203">
        <f>IF(OR(AND(C$2&gt;MIN('Base de datos'!D772:D805)/1.05,C$2&lt;MAX('Base de datos'!D772:D805)*1.05),C$2=0),1,0)</f>
        <v>1</v>
      </c>
      <c r="D203">
        <f>IF(OR(AND(D$2&gt;MIN('Base de datos'!E772:E805)/1.05,D$2&lt;MAX('Base de datos'!E772:E805)*1.05),D$2=0),1,0)</f>
        <v>1</v>
      </c>
      <c r="E203">
        <f>IF(OR(AND(E$2&gt;MIN('Base de datos'!F772:F805)/1.05,E$2&lt;MAX('Base de datos'!F772:F805)*1.05),E$2=0),1,0)</f>
        <v>1</v>
      </c>
      <c r="F203">
        <f>IF(OR(AND(F$2&gt;MIN('Base de datos'!G772:G805)/1.05,F$2&lt;MAX('Base de datos'!G772:G805)*1.05),F$2=0),1,0)</f>
        <v>1</v>
      </c>
      <c r="G203">
        <f>IF(OR(AND(G$2&gt;MIN('Base de datos'!H772:H805)/1.05,G$2&lt;MAX('Base de datos'!H772:H805)*1.05),G$2=0),1,0)</f>
        <v>1</v>
      </c>
      <c r="H203">
        <f>IF(OR(AND(H$2&gt;MIN('Base de datos'!I772:I805)/1.05,H$2&lt;MAX('Base de datos'!I772:I805)*1.05),H$2=0),1,0)</f>
        <v>1</v>
      </c>
      <c r="I203">
        <f>IF(OR(AND(I$2&gt;MIN('Base de datos'!J772:J805)/1.05,I$2&lt;MAX('Base de datos'!J772:J805)*1.05),I$2=0),1,0)</f>
        <v>1</v>
      </c>
      <c r="J203">
        <f>IF(OR(AND(J$2&gt;MIN('Base de datos'!K772:K805)/1.05,J$2&lt;MAX('Base de datos'!K772:K805)*1.05),J$2=0),1,0)</f>
        <v>1</v>
      </c>
      <c r="K203">
        <f>IF(OR(AND(K$2&gt;MIN('Base de datos'!L772:L805)/1.05,K$2&lt;MAX('Base de datos'!L772:L805)*1.05),K$2=0),1,0)</f>
        <v>1</v>
      </c>
      <c r="L203">
        <f>IF(OR(AND(L$2&gt;MIN('Base de datos'!M772:M805)/1.05,L$2&lt;MAX('Base de datos'!M772:M805)*1.05),L$2=0),1,0)</f>
        <v>1</v>
      </c>
      <c r="N203">
        <f>PRODUCT(B203:L203)</f>
        <v>1</v>
      </c>
    </row>
    <row r="204" spans="1:16" hidden="1" x14ac:dyDescent="0.3">
      <c r="B204" s="2" t="s">
        <v>43</v>
      </c>
      <c r="C204" s="2" t="s">
        <v>44</v>
      </c>
      <c r="D204" s="2" t="s">
        <v>4</v>
      </c>
      <c r="E204" s="2" t="s">
        <v>5</v>
      </c>
      <c r="F204" s="2" t="s">
        <v>6</v>
      </c>
      <c r="G204" s="2" t="s">
        <v>7</v>
      </c>
      <c r="H204" s="2" t="s">
        <v>48</v>
      </c>
      <c r="I204" s="2" t="s">
        <v>47</v>
      </c>
      <c r="J204" s="2" t="s">
        <v>8</v>
      </c>
      <c r="K204" s="2" t="s">
        <v>9</v>
      </c>
      <c r="L204" s="2" t="s">
        <v>10</v>
      </c>
      <c r="M204" s="2"/>
      <c r="N204" s="2"/>
    </row>
    <row r="205" spans="1:16" hidden="1" x14ac:dyDescent="0.3">
      <c r="A205" s="2" t="s">
        <v>36</v>
      </c>
      <c r="J205" s="4"/>
    </row>
    <row r="206" spans="1:16" hidden="1" x14ac:dyDescent="0.3">
      <c r="A206" s="1" t="s">
        <v>0</v>
      </c>
      <c r="B206" s="4">
        <f>AVERAGE('Base de datos'!C806:C852)</f>
        <v>92.046223315422154</v>
      </c>
      <c r="C206" s="4">
        <f>AVERAGE('Base de datos'!D806:D852)</f>
        <v>60.405459896023146</v>
      </c>
      <c r="D206" s="4">
        <f>AVERAGE('Base de datos'!E806:E852)</f>
        <v>118.4100040180175</v>
      </c>
      <c r="E206" s="4">
        <f>AVERAGE('Base de datos'!F806:F852)</f>
        <v>127.23779547311216</v>
      </c>
      <c r="F206" s="4">
        <f>AVERAGE('Base de datos'!G806:G852)</f>
        <v>172.53469068069853</v>
      </c>
      <c r="G206" s="4">
        <f>AVERAGE('Base de datos'!H806:H852)</f>
        <v>108.13190071633127</v>
      </c>
      <c r="H206" s="4">
        <f>AVERAGE('Base de datos'!I806:I852)</f>
        <v>62.733588336506301</v>
      </c>
      <c r="I206" s="4">
        <f>AVERAGE('Base de datos'!J806:J852)</f>
        <v>113.63685980185096</v>
      </c>
      <c r="J206" s="4">
        <f>AVERAGE('Base de datos'!K806:K852)</f>
        <v>186.28187642456098</v>
      </c>
      <c r="K206" s="4">
        <f>AVERAGE('Base de datos'!L806:L852)</f>
        <v>218.65227115205826</v>
      </c>
      <c r="L206" s="4">
        <f>AVERAGE('Base de datos'!M806:M852)</f>
        <v>205.53720272103183</v>
      </c>
    </row>
    <row r="207" spans="1:16" hidden="1" x14ac:dyDescent="0.3">
      <c r="A207" s="5" t="s">
        <v>1</v>
      </c>
      <c r="B207" s="4">
        <f>STDEV('Base de datos'!C806:C852)</f>
        <v>5.4708960654163397</v>
      </c>
      <c r="C207" s="4">
        <f>STDEV('Base de datos'!D806:D852)</f>
        <v>3.5474165091743517</v>
      </c>
      <c r="D207" s="4">
        <f>STDEV('Base de datos'!E806:E852)</f>
        <v>6.3860642736671549</v>
      </c>
      <c r="E207" s="4">
        <f>STDEV('Base de datos'!F806:F852)</f>
        <v>5.1697183803997495</v>
      </c>
      <c r="F207" s="4">
        <f>STDEV('Base de datos'!G806:G852)</f>
        <v>5.8407577016870782</v>
      </c>
      <c r="G207" s="4">
        <f>STDEV('Base de datos'!H806:H852)</f>
        <v>3.980571178343276</v>
      </c>
      <c r="H207" s="4">
        <f>STDEV('Base de datos'!I806:I852)</f>
        <v>1.9382231161465195</v>
      </c>
      <c r="I207" s="4">
        <f>STDEV('Base de datos'!J806:J852)</f>
        <v>3.632211942833548</v>
      </c>
      <c r="J207" s="4">
        <f>STDEV('Base de datos'!K806:K852)</f>
        <v>10.439733279796839</v>
      </c>
      <c r="K207" s="4">
        <f>STDEV('Base de datos'!L806:L852)</f>
        <v>9.9933787106940102</v>
      </c>
      <c r="L207" s="4">
        <f>STDEV('Base de datos'!M806:M852)</f>
        <v>9.9142704327055586</v>
      </c>
    </row>
    <row r="208" spans="1:16" hidden="1" x14ac:dyDescent="0.3">
      <c r="A208" s="5" t="s">
        <v>41</v>
      </c>
      <c r="E208">
        <f t="shared" ref="E208" si="194">_xlfn.NORM.DIST(E$2/1.02,E206,E207,TRUE)</f>
        <v>4.683469156114673E-134</v>
      </c>
      <c r="G208">
        <f t="shared" ref="G208" si="195">_xlfn.NORM.DIST(G$2/1.02,G206,G207,TRUE)</f>
        <v>8.4375679567114584E-163</v>
      </c>
      <c r="K208">
        <f t="shared" ref="K208" si="196">_xlfn.NORM.DIST(K$2/1.02,K206,K207,TRUE)</f>
        <v>2.0268730328763689E-106</v>
      </c>
    </row>
    <row r="209" spans="1:16" hidden="1" x14ac:dyDescent="0.3">
      <c r="A209" s="5" t="s">
        <v>40</v>
      </c>
      <c r="E209">
        <f t="shared" ref="E209" si="197">_xlfn.NORM.DIST(E$2*1.02,E206,E207,TRUE)</f>
        <v>4.683469156114673E-134</v>
      </c>
      <c r="G209">
        <f t="shared" ref="G209" si="198">_xlfn.NORM.DIST(G$2*1.02,G206,G207,TRUE)</f>
        <v>8.4375679567114584E-163</v>
      </c>
      <c r="K209">
        <f t="shared" ref="K209" si="199">_xlfn.NORM.DIST(K$2*1.02,K206,K207,TRUE)</f>
        <v>2.0268730328763689E-106</v>
      </c>
    </row>
    <row r="210" spans="1:16" hidden="1" x14ac:dyDescent="0.3">
      <c r="A210" s="5" t="s">
        <v>42</v>
      </c>
      <c r="E210">
        <f t="shared" ref="E210" si="200">IF(E$2=0,1,E209-E208)</f>
        <v>1</v>
      </c>
      <c r="G210">
        <f t="shared" ref="G210" si="201">IF(G$2=0,1,G209-G208)</f>
        <v>1</v>
      </c>
      <c r="K210">
        <f>IF(K$2=0,1,K209-K208)</f>
        <v>1</v>
      </c>
      <c r="N210">
        <f>$E210*$G210*$K210</f>
        <v>1</v>
      </c>
      <c r="O210">
        <f t="shared" si="145"/>
        <v>1</v>
      </c>
      <c r="P210">
        <f>O210/($O$213)</f>
        <v>3.8461538461538464E-2</v>
      </c>
    </row>
    <row r="211" spans="1:16" hidden="1" x14ac:dyDescent="0.3">
      <c r="A211" s="5" t="s">
        <v>38</v>
      </c>
      <c r="B211">
        <f>IF(OR(AND(B$2&gt;MIN('Base de datos'!C806:C852)/1.05,B$2&lt;MAX('Base de datos'!C806:C852)*1.05),B$2=0),1,0)</f>
        <v>1</v>
      </c>
      <c r="C211">
        <f>IF(OR(AND(C$2&gt;MIN('Base de datos'!D806:D852)/1.05,C$2&lt;MAX('Base de datos'!D806:D852)*1.05),C$2=0),1,0)</f>
        <v>1</v>
      </c>
      <c r="D211">
        <f>IF(OR(AND(D$2&gt;MIN('Base de datos'!E806:E852)/1.05,D$2&lt;MAX('Base de datos'!E806:E852)*1.05),D$2=0),1,0)</f>
        <v>1</v>
      </c>
      <c r="E211">
        <f>IF(OR(AND(E$2&gt;MIN('Base de datos'!F806:F852)/1.05,E$2&lt;MAX('Base de datos'!F806:F852)*1.05),E$2=0),1,0)</f>
        <v>1</v>
      </c>
      <c r="F211">
        <f>IF(OR(AND(F$2&gt;MIN('Base de datos'!G806:G852)/1.05,F$2&lt;MAX('Base de datos'!G806:G852)*1.05),F$2=0),1,0)</f>
        <v>1</v>
      </c>
      <c r="G211">
        <f>IF(OR(AND(G$2&gt;MIN('Base de datos'!H806:H852)/1.05,G$2&lt;MAX('Base de datos'!H806:H852)*1.05),G$2=0),1,0)</f>
        <v>1</v>
      </c>
      <c r="H211">
        <f>IF(OR(AND(H$2&gt;MIN('Base de datos'!I806:I852)/1.05,H$2&lt;MAX('Base de datos'!I806:I852)*1.05),H$2=0),1,0)</f>
        <v>1</v>
      </c>
      <c r="I211">
        <f>IF(OR(AND(I$2&gt;MIN('Base de datos'!J806:J852)/1.05,I$2&lt;MAX('Base de datos'!J806:J852)*1.05),I$2=0),1,0)</f>
        <v>1</v>
      </c>
      <c r="J211">
        <f>IF(OR(AND(J$2&gt;MIN('Base de datos'!K806:K852)/1.05,J$2&lt;MAX('Base de datos'!K806:K852)*1.05),J$2=0),1,0)</f>
        <v>1</v>
      </c>
      <c r="K211">
        <f>IF(OR(AND(K$2&gt;MIN('Base de datos'!L806:L852)/1.05,K$2&lt;MAX('Base de datos'!L806:L852)*1.05),K$2=0),1,0)</f>
        <v>1</v>
      </c>
      <c r="L211">
        <f>IF(OR(AND(L$2&gt;MIN('Base de datos'!M806:M852)/1.05,L$2&lt;MAX('Base de datos'!M806:M852)*1.05),L$2=0),1,0)</f>
        <v>1</v>
      </c>
      <c r="N211">
        <f>PRODUCT(B211:L211)</f>
        <v>1</v>
      </c>
    </row>
    <row r="212" spans="1:16" hidden="1" x14ac:dyDescent="0.3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6" hidden="1" x14ac:dyDescent="0.3">
      <c r="A213" s="2"/>
      <c r="J213" s="4"/>
      <c r="O213">
        <f>SUM(O10:O210)</f>
        <v>26</v>
      </c>
    </row>
    <row r="214" spans="1:16" x14ac:dyDescent="0.3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</row>
    <row r="215" spans="1:16" x14ac:dyDescent="0.3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</row>
    <row r="216" spans="1:16" x14ac:dyDescent="0.3">
      <c r="A216" s="5"/>
    </row>
    <row r="217" spans="1:16" x14ac:dyDescent="0.3">
      <c r="A217" s="5"/>
    </row>
    <row r="218" spans="1:16" x14ac:dyDescent="0.3">
      <c r="A218" s="5"/>
    </row>
    <row r="219" spans="1:16" x14ac:dyDescent="0.3">
      <c r="A219" s="5"/>
    </row>
    <row r="220" spans="1:16" x14ac:dyDescent="0.3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6" x14ac:dyDescent="0.3">
      <c r="A221" s="2"/>
      <c r="J221" s="4"/>
    </row>
    <row r="222" spans="1:16" x14ac:dyDescent="0.3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</row>
    <row r="223" spans="1:16" x14ac:dyDescent="0.3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</row>
    <row r="224" spans="1:16" x14ac:dyDescent="0.3">
      <c r="A224" s="5"/>
    </row>
    <row r="225" spans="1:14" x14ac:dyDescent="0.3">
      <c r="A225" s="5"/>
    </row>
    <row r="226" spans="1:14" x14ac:dyDescent="0.3">
      <c r="A226" s="5"/>
    </row>
    <row r="227" spans="1:14" x14ac:dyDescent="0.3">
      <c r="A227" s="5"/>
    </row>
    <row r="228" spans="1:14" x14ac:dyDescent="0.3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3">
      <c r="A229" s="2"/>
      <c r="J229" s="4"/>
    </row>
    <row r="230" spans="1:14" x14ac:dyDescent="0.3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</row>
    <row r="231" spans="1:14" x14ac:dyDescent="0.3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</row>
    <row r="232" spans="1:14" x14ac:dyDescent="0.3">
      <c r="A232" s="5"/>
    </row>
    <row r="233" spans="1:14" x14ac:dyDescent="0.3">
      <c r="A233" s="5"/>
    </row>
    <row r="234" spans="1:14" x14ac:dyDescent="0.3">
      <c r="A234" s="5"/>
    </row>
    <row r="235" spans="1:14" x14ac:dyDescent="0.3">
      <c r="A235" s="5"/>
    </row>
    <row r="236" spans="1:14" x14ac:dyDescent="0.3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3">
      <c r="A237" s="2"/>
      <c r="J237" s="4"/>
    </row>
    <row r="238" spans="1:14" x14ac:dyDescent="0.3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</row>
    <row r="239" spans="1:14" x14ac:dyDescent="0.3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</row>
    <row r="240" spans="1:14" x14ac:dyDescent="0.3">
      <c r="A240" s="5"/>
    </row>
    <row r="241" spans="1:14" x14ac:dyDescent="0.3">
      <c r="A241" s="5"/>
    </row>
    <row r="242" spans="1:14" x14ac:dyDescent="0.3">
      <c r="A242" s="5"/>
    </row>
    <row r="243" spans="1:14" x14ac:dyDescent="0.3">
      <c r="A243" s="5"/>
    </row>
    <row r="244" spans="1:14" x14ac:dyDescent="0.3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3">
      <c r="A245" s="2"/>
      <c r="J245" s="4"/>
    </row>
    <row r="246" spans="1:14" x14ac:dyDescent="0.3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</row>
    <row r="247" spans="1:14" x14ac:dyDescent="0.3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</row>
    <row r="248" spans="1:14" x14ac:dyDescent="0.3">
      <c r="A248" s="5"/>
    </row>
    <row r="249" spans="1:14" x14ac:dyDescent="0.3">
      <c r="A249" s="5"/>
    </row>
    <row r="250" spans="1:14" x14ac:dyDescent="0.3">
      <c r="A250" s="5"/>
    </row>
    <row r="251" spans="1:14" x14ac:dyDescent="0.3">
      <c r="A251" s="5"/>
    </row>
    <row r="252" spans="1:14" x14ac:dyDescent="0.3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3">
      <c r="A253" s="2"/>
      <c r="J253" s="4"/>
    </row>
    <row r="254" spans="1:14" x14ac:dyDescent="0.3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</row>
    <row r="255" spans="1:14" x14ac:dyDescent="0.3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</row>
    <row r="256" spans="1:14" x14ac:dyDescent="0.3">
      <c r="A256" s="5"/>
    </row>
    <row r="257" spans="1:14" x14ac:dyDescent="0.3">
      <c r="A257" s="5"/>
    </row>
    <row r="258" spans="1:14" x14ac:dyDescent="0.3">
      <c r="A258" s="5"/>
    </row>
    <row r="259" spans="1:14" x14ac:dyDescent="0.3">
      <c r="A259" s="5"/>
    </row>
    <row r="260" spans="1:14" x14ac:dyDescent="0.3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3">
      <c r="A261" s="2"/>
      <c r="J261" s="4"/>
    </row>
    <row r="262" spans="1:14" x14ac:dyDescent="0.3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</row>
    <row r="263" spans="1:14" x14ac:dyDescent="0.3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</row>
    <row r="264" spans="1:14" x14ac:dyDescent="0.3">
      <c r="A264" s="5"/>
    </row>
    <row r="265" spans="1:14" x14ac:dyDescent="0.3">
      <c r="A265" s="5"/>
    </row>
    <row r="266" spans="1:14" x14ac:dyDescent="0.3">
      <c r="A266" s="5"/>
    </row>
    <row r="267" spans="1:14" x14ac:dyDescent="0.3">
      <c r="A267" s="5"/>
    </row>
    <row r="268" spans="1:14" x14ac:dyDescent="0.3">
      <c r="A268" s="5"/>
    </row>
    <row r="269" spans="1:14" x14ac:dyDescent="0.3">
      <c r="J269" s="4"/>
    </row>
    <row r="270" spans="1:14" x14ac:dyDescent="0.3">
      <c r="J270" s="4"/>
    </row>
    <row r="271" spans="1:14" x14ac:dyDescent="0.3">
      <c r="J271" s="4"/>
    </row>
    <row r="272" spans="1:14" x14ac:dyDescent="0.3">
      <c r="J272" s="4"/>
    </row>
    <row r="273" spans="10:10" x14ac:dyDescent="0.3">
      <c r="J273" s="4"/>
    </row>
    <row r="274" spans="10:10" x14ac:dyDescent="0.3">
      <c r="J274" s="4"/>
    </row>
    <row r="275" spans="10:10" x14ac:dyDescent="0.3">
      <c r="J275" s="4"/>
    </row>
    <row r="276" spans="10:10" x14ac:dyDescent="0.3">
      <c r="J276" s="4"/>
    </row>
    <row r="277" spans="10:10" x14ac:dyDescent="0.3">
      <c r="J277" s="4"/>
    </row>
    <row r="278" spans="10:10" x14ac:dyDescent="0.3">
      <c r="J278" s="4"/>
    </row>
    <row r="279" spans="10:10" x14ac:dyDescent="0.3">
      <c r="J279" s="4"/>
    </row>
    <row r="280" spans="10:10" x14ac:dyDescent="0.3">
      <c r="J280" s="4"/>
    </row>
    <row r="281" spans="10:10" x14ac:dyDescent="0.3">
      <c r="J281" s="4"/>
    </row>
    <row r="282" spans="10:10" x14ac:dyDescent="0.3">
      <c r="J282" s="4"/>
    </row>
    <row r="283" spans="10:10" x14ac:dyDescent="0.3">
      <c r="J283" s="4"/>
    </row>
    <row r="284" spans="10:10" x14ac:dyDescent="0.3">
      <c r="J284" s="4"/>
    </row>
    <row r="285" spans="10:10" x14ac:dyDescent="0.3">
      <c r="J285" s="4"/>
    </row>
    <row r="286" spans="10:10" x14ac:dyDescent="0.3">
      <c r="J286" s="4"/>
    </row>
    <row r="287" spans="10:10" x14ac:dyDescent="0.3">
      <c r="J287" s="4"/>
    </row>
    <row r="288" spans="10:10" x14ac:dyDescent="0.3">
      <c r="J288" s="4"/>
    </row>
    <row r="289" spans="10:10" x14ac:dyDescent="0.3">
      <c r="J289" s="4"/>
    </row>
    <row r="290" spans="10:10" x14ac:dyDescent="0.3">
      <c r="J290" s="4"/>
    </row>
    <row r="291" spans="10:10" x14ac:dyDescent="0.3">
      <c r="J291" s="4"/>
    </row>
    <row r="292" spans="10:10" x14ac:dyDescent="0.3">
      <c r="J292" s="4"/>
    </row>
    <row r="293" spans="10:10" x14ac:dyDescent="0.3">
      <c r="J293" s="4"/>
    </row>
    <row r="294" spans="10:10" x14ac:dyDescent="0.3">
      <c r="J294" s="4"/>
    </row>
    <row r="295" spans="10:10" x14ac:dyDescent="0.3">
      <c r="J295" s="4"/>
    </row>
    <row r="296" spans="10:10" x14ac:dyDescent="0.3">
      <c r="J296" s="4"/>
    </row>
    <row r="297" spans="10:10" x14ac:dyDescent="0.3">
      <c r="J297" s="4"/>
    </row>
    <row r="298" spans="10:10" x14ac:dyDescent="0.3">
      <c r="J298" s="4"/>
    </row>
    <row r="299" spans="10:10" x14ac:dyDescent="0.3">
      <c r="J299" s="4"/>
    </row>
    <row r="300" spans="10:10" x14ac:dyDescent="0.3">
      <c r="J300" s="4"/>
    </row>
    <row r="301" spans="10:10" x14ac:dyDescent="0.3">
      <c r="J301" s="4"/>
    </row>
    <row r="302" spans="10:10" x14ac:dyDescent="0.3">
      <c r="J302" s="4"/>
    </row>
    <row r="303" spans="10:10" x14ac:dyDescent="0.3">
      <c r="J303" s="4"/>
    </row>
    <row r="304" spans="10:10" x14ac:dyDescent="0.3">
      <c r="J304" s="4"/>
    </row>
    <row r="305" spans="10:10" x14ac:dyDescent="0.3">
      <c r="J305" s="4"/>
    </row>
    <row r="306" spans="10:10" x14ac:dyDescent="0.3">
      <c r="J306" s="4"/>
    </row>
    <row r="307" spans="10:10" x14ac:dyDescent="0.3">
      <c r="J307" s="4"/>
    </row>
    <row r="308" spans="10:10" x14ac:dyDescent="0.3">
      <c r="J308" s="4"/>
    </row>
    <row r="309" spans="10:10" x14ac:dyDescent="0.3">
      <c r="J309" s="4"/>
    </row>
    <row r="310" spans="10:10" x14ac:dyDescent="0.3">
      <c r="J310" s="4"/>
    </row>
    <row r="311" spans="10:10" x14ac:dyDescent="0.3">
      <c r="J311" s="4"/>
    </row>
    <row r="312" spans="10:10" x14ac:dyDescent="0.3">
      <c r="J312" s="4"/>
    </row>
    <row r="313" spans="10:10" x14ac:dyDescent="0.3">
      <c r="J313" s="4"/>
    </row>
    <row r="314" spans="10:10" x14ac:dyDescent="0.3">
      <c r="J314" s="4"/>
    </row>
    <row r="315" spans="10:10" x14ac:dyDescent="0.3">
      <c r="J315" s="4"/>
    </row>
    <row r="316" spans="10:10" x14ac:dyDescent="0.3">
      <c r="J316" s="4"/>
    </row>
    <row r="317" spans="10:10" x14ac:dyDescent="0.3">
      <c r="J317" s="4"/>
    </row>
    <row r="318" spans="10:10" x14ac:dyDescent="0.3">
      <c r="J318" s="4"/>
    </row>
    <row r="319" spans="10:10" x14ac:dyDescent="0.3">
      <c r="J319" s="4"/>
    </row>
    <row r="320" spans="10:10" x14ac:dyDescent="0.3">
      <c r="J320" s="4"/>
    </row>
    <row r="321" spans="10:10" x14ac:dyDescent="0.3">
      <c r="J321" s="4"/>
    </row>
    <row r="322" spans="10:10" x14ac:dyDescent="0.3">
      <c r="J322" s="4"/>
    </row>
    <row r="323" spans="10:10" x14ac:dyDescent="0.3">
      <c r="J323" s="4"/>
    </row>
    <row r="324" spans="10:10" x14ac:dyDescent="0.3">
      <c r="J324" s="4"/>
    </row>
    <row r="325" spans="10:10" x14ac:dyDescent="0.3">
      <c r="J325" s="4"/>
    </row>
    <row r="326" spans="10:10" x14ac:dyDescent="0.3">
      <c r="J326" s="4"/>
    </row>
    <row r="327" spans="10:10" x14ac:dyDescent="0.3">
      <c r="J327" s="4"/>
    </row>
    <row r="328" spans="10:10" x14ac:dyDescent="0.3">
      <c r="J328" s="4"/>
    </row>
    <row r="329" spans="10:10" x14ac:dyDescent="0.3">
      <c r="J329" s="4"/>
    </row>
    <row r="330" spans="10:10" x14ac:dyDescent="0.3">
      <c r="J330" s="4"/>
    </row>
    <row r="331" spans="10:10" x14ac:dyDescent="0.3">
      <c r="J331" s="4"/>
    </row>
    <row r="332" spans="10:10" x14ac:dyDescent="0.3">
      <c r="J332" s="4"/>
    </row>
    <row r="333" spans="10:10" x14ac:dyDescent="0.3">
      <c r="J333" s="4"/>
    </row>
    <row r="334" spans="10:10" x14ac:dyDescent="0.3">
      <c r="J334" s="4"/>
    </row>
    <row r="335" spans="10:10" x14ac:dyDescent="0.3">
      <c r="J335" s="4"/>
    </row>
    <row r="336" spans="10:10" x14ac:dyDescent="0.3">
      <c r="J336" s="4"/>
    </row>
    <row r="337" spans="10:10" x14ac:dyDescent="0.3">
      <c r="J337" s="4"/>
    </row>
    <row r="338" spans="10:10" x14ac:dyDescent="0.3">
      <c r="J338" s="4"/>
    </row>
    <row r="339" spans="10:10" x14ac:dyDescent="0.3">
      <c r="J339" s="4"/>
    </row>
    <row r="340" spans="10:10" x14ac:dyDescent="0.3">
      <c r="J340" s="4"/>
    </row>
    <row r="341" spans="10:10" x14ac:dyDescent="0.3">
      <c r="J341" s="4"/>
    </row>
    <row r="342" spans="10:10" x14ac:dyDescent="0.3">
      <c r="J342" s="4"/>
    </row>
    <row r="343" spans="10:10" x14ac:dyDescent="0.3">
      <c r="J343" s="4"/>
    </row>
    <row r="344" spans="10:10" x14ac:dyDescent="0.3">
      <c r="J344" s="4"/>
    </row>
    <row r="345" spans="10:10" x14ac:dyDescent="0.3">
      <c r="J345" s="4"/>
    </row>
    <row r="346" spans="10:10" x14ac:dyDescent="0.3">
      <c r="J346" s="4"/>
    </row>
    <row r="347" spans="10:10" x14ac:dyDescent="0.3">
      <c r="J347" s="4"/>
    </row>
    <row r="348" spans="10:10" x14ac:dyDescent="0.3">
      <c r="J348" s="4"/>
    </row>
    <row r="349" spans="10:10" x14ac:dyDescent="0.3">
      <c r="J349" s="4"/>
    </row>
    <row r="350" spans="10:10" x14ac:dyDescent="0.3">
      <c r="J350" s="4"/>
    </row>
    <row r="351" spans="10:10" x14ac:dyDescent="0.3">
      <c r="J351" s="4"/>
    </row>
    <row r="352" spans="10:10" x14ac:dyDescent="0.3">
      <c r="J352" s="4"/>
    </row>
    <row r="353" spans="10:10" x14ac:dyDescent="0.3">
      <c r="J353" s="4"/>
    </row>
    <row r="354" spans="10:10" x14ac:dyDescent="0.3">
      <c r="J354" s="4"/>
    </row>
    <row r="355" spans="10:10" x14ac:dyDescent="0.3">
      <c r="J355" s="4"/>
    </row>
    <row r="356" spans="10:10" x14ac:dyDescent="0.3">
      <c r="J356" s="4"/>
    </row>
    <row r="357" spans="10:10" x14ac:dyDescent="0.3">
      <c r="J357" s="4"/>
    </row>
    <row r="358" spans="10:10" x14ac:dyDescent="0.3">
      <c r="J358" s="4"/>
    </row>
    <row r="359" spans="10:10" x14ac:dyDescent="0.3">
      <c r="J359" s="4"/>
    </row>
    <row r="360" spans="10:10" x14ac:dyDescent="0.3">
      <c r="J360" s="4"/>
    </row>
    <row r="361" spans="10:10" x14ac:dyDescent="0.3">
      <c r="J361" s="4"/>
    </row>
    <row r="362" spans="10:10" x14ac:dyDescent="0.3">
      <c r="J362" s="4"/>
    </row>
    <row r="363" spans="10:10" x14ac:dyDescent="0.3">
      <c r="J363" s="4"/>
    </row>
    <row r="364" spans="10:10" x14ac:dyDescent="0.3">
      <c r="J364" s="4"/>
    </row>
    <row r="365" spans="10:10" x14ac:dyDescent="0.3">
      <c r="J365" s="4"/>
    </row>
    <row r="366" spans="10:10" x14ac:dyDescent="0.3">
      <c r="J366" s="4"/>
    </row>
    <row r="367" spans="10:10" x14ac:dyDescent="0.3">
      <c r="J367" s="4"/>
    </row>
    <row r="368" spans="10:10" x14ac:dyDescent="0.3">
      <c r="J368" s="4"/>
    </row>
    <row r="369" spans="10:10" x14ac:dyDescent="0.3">
      <c r="J369" s="4"/>
    </row>
    <row r="370" spans="10:10" x14ac:dyDescent="0.3">
      <c r="J370" s="4"/>
    </row>
    <row r="371" spans="10:10" x14ac:dyDescent="0.3">
      <c r="J371" s="4"/>
    </row>
    <row r="372" spans="10:10" x14ac:dyDescent="0.3">
      <c r="J372" s="4"/>
    </row>
    <row r="373" spans="10:10" x14ac:dyDescent="0.3">
      <c r="J373" s="4"/>
    </row>
    <row r="374" spans="10:10" x14ac:dyDescent="0.3">
      <c r="J374" s="4"/>
    </row>
    <row r="375" spans="10:10" x14ac:dyDescent="0.3">
      <c r="J375" s="4"/>
    </row>
    <row r="376" spans="10:10" x14ac:dyDescent="0.3">
      <c r="J376" s="4"/>
    </row>
    <row r="377" spans="10:10" x14ac:dyDescent="0.3">
      <c r="J377" s="4"/>
    </row>
    <row r="378" spans="10:10" x14ac:dyDescent="0.3">
      <c r="J378" s="4"/>
    </row>
    <row r="379" spans="10:10" x14ac:dyDescent="0.3">
      <c r="J379" s="4"/>
    </row>
    <row r="380" spans="10:10" x14ac:dyDescent="0.3">
      <c r="J380" s="4"/>
    </row>
    <row r="381" spans="10:10" x14ac:dyDescent="0.3">
      <c r="J381" s="4"/>
    </row>
    <row r="382" spans="10:10" x14ac:dyDescent="0.3">
      <c r="J382" s="4"/>
    </row>
    <row r="383" spans="10:10" x14ac:dyDescent="0.3">
      <c r="J383" s="4"/>
    </row>
    <row r="384" spans="10:10" x14ac:dyDescent="0.3">
      <c r="J384" s="4"/>
    </row>
    <row r="385" spans="10:10" x14ac:dyDescent="0.3">
      <c r="J385" s="4"/>
    </row>
    <row r="386" spans="10:10" x14ac:dyDescent="0.3">
      <c r="J386" s="4"/>
    </row>
    <row r="387" spans="10:10" x14ac:dyDescent="0.3">
      <c r="J387" s="4"/>
    </row>
    <row r="388" spans="10:10" x14ac:dyDescent="0.3">
      <c r="J388" s="4"/>
    </row>
    <row r="389" spans="10:10" x14ac:dyDescent="0.3">
      <c r="J389" s="4"/>
    </row>
    <row r="390" spans="10:10" x14ac:dyDescent="0.3">
      <c r="J390" s="4"/>
    </row>
    <row r="391" spans="10:10" x14ac:dyDescent="0.3">
      <c r="J391" s="4"/>
    </row>
    <row r="392" spans="10:10" x14ac:dyDescent="0.3">
      <c r="J392" s="4"/>
    </row>
    <row r="393" spans="10:10" x14ac:dyDescent="0.3">
      <c r="J393" s="4"/>
    </row>
    <row r="394" spans="10:10" x14ac:dyDescent="0.3">
      <c r="J394" s="4"/>
    </row>
    <row r="395" spans="10:10" x14ac:dyDescent="0.3">
      <c r="J395" s="4"/>
    </row>
    <row r="396" spans="10:10" x14ac:dyDescent="0.3">
      <c r="J396" s="4"/>
    </row>
    <row r="397" spans="10:10" x14ac:dyDescent="0.3">
      <c r="J397" s="4"/>
    </row>
    <row r="398" spans="10:10" x14ac:dyDescent="0.3">
      <c r="J398" s="4"/>
    </row>
    <row r="399" spans="10:10" x14ac:dyDescent="0.3">
      <c r="J399" s="4"/>
    </row>
    <row r="400" spans="10:10" x14ac:dyDescent="0.3">
      <c r="J400" s="4"/>
    </row>
    <row r="401" spans="10:10" x14ac:dyDescent="0.3">
      <c r="J401" s="4"/>
    </row>
    <row r="402" spans="10:10" x14ac:dyDescent="0.3">
      <c r="J402" s="4"/>
    </row>
    <row r="403" spans="10:10" x14ac:dyDescent="0.3">
      <c r="J403" s="4"/>
    </row>
    <row r="404" spans="10:10" x14ac:dyDescent="0.3">
      <c r="J404" s="4"/>
    </row>
    <row r="405" spans="10:10" x14ac:dyDescent="0.3">
      <c r="J405" s="4"/>
    </row>
    <row r="406" spans="10:10" x14ac:dyDescent="0.3">
      <c r="J406" s="4"/>
    </row>
    <row r="407" spans="10:10" x14ac:dyDescent="0.3">
      <c r="J407" s="4"/>
    </row>
    <row r="408" spans="10:10" x14ac:dyDescent="0.3">
      <c r="J408" s="4"/>
    </row>
    <row r="409" spans="10:10" x14ac:dyDescent="0.3">
      <c r="J409" s="4"/>
    </row>
    <row r="410" spans="10:10" x14ac:dyDescent="0.3">
      <c r="J410" s="4"/>
    </row>
    <row r="411" spans="10:10" x14ac:dyDescent="0.3">
      <c r="J411" s="4"/>
    </row>
    <row r="412" spans="10:10" x14ac:dyDescent="0.3">
      <c r="J412" s="4"/>
    </row>
    <row r="413" spans="10:10" x14ac:dyDescent="0.3">
      <c r="J413" s="4"/>
    </row>
    <row r="414" spans="10:10" x14ac:dyDescent="0.3">
      <c r="J414" s="4"/>
    </row>
    <row r="415" spans="10:10" x14ac:dyDescent="0.3">
      <c r="J415" s="4"/>
    </row>
    <row r="416" spans="10:10" x14ac:dyDescent="0.3">
      <c r="J416" s="4"/>
    </row>
    <row r="417" spans="10:10" x14ac:dyDescent="0.3">
      <c r="J417" s="4"/>
    </row>
    <row r="418" spans="10:10" x14ac:dyDescent="0.3">
      <c r="J418" s="4"/>
    </row>
    <row r="419" spans="10:10" x14ac:dyDescent="0.3">
      <c r="J419" s="4"/>
    </row>
    <row r="420" spans="10:10" x14ac:dyDescent="0.3">
      <c r="J420" s="4"/>
    </row>
    <row r="421" spans="10:10" x14ac:dyDescent="0.3">
      <c r="J421" s="4"/>
    </row>
    <row r="422" spans="10:10" x14ac:dyDescent="0.3">
      <c r="J422" s="4"/>
    </row>
    <row r="423" spans="10:10" x14ac:dyDescent="0.3">
      <c r="J423" s="4"/>
    </row>
    <row r="424" spans="10:10" x14ac:dyDescent="0.3">
      <c r="J424" s="4"/>
    </row>
    <row r="425" spans="10:10" x14ac:dyDescent="0.3">
      <c r="J425" s="4"/>
    </row>
    <row r="426" spans="10:10" x14ac:dyDescent="0.3">
      <c r="J426" s="4"/>
    </row>
    <row r="427" spans="10:10" x14ac:dyDescent="0.3">
      <c r="J427" s="4"/>
    </row>
    <row r="428" spans="10:10" x14ac:dyDescent="0.3">
      <c r="J428" s="4"/>
    </row>
    <row r="429" spans="10:10" x14ac:dyDescent="0.3">
      <c r="J429" s="4"/>
    </row>
    <row r="430" spans="10:10" x14ac:dyDescent="0.3">
      <c r="J430" s="4"/>
    </row>
    <row r="431" spans="10:10" x14ac:dyDescent="0.3">
      <c r="J431" s="4"/>
    </row>
    <row r="432" spans="10:10" x14ac:dyDescent="0.3">
      <c r="J432" s="4"/>
    </row>
    <row r="433" spans="10:10" x14ac:dyDescent="0.3">
      <c r="J433" s="4"/>
    </row>
    <row r="434" spans="10:10" x14ac:dyDescent="0.3">
      <c r="J434" s="4"/>
    </row>
    <row r="435" spans="10:10" x14ac:dyDescent="0.3">
      <c r="J435" s="4"/>
    </row>
    <row r="436" spans="10:10" x14ac:dyDescent="0.3">
      <c r="J436" s="4"/>
    </row>
    <row r="437" spans="10:10" x14ac:dyDescent="0.3">
      <c r="J437" s="4"/>
    </row>
    <row r="438" spans="10:10" x14ac:dyDescent="0.3">
      <c r="J438" s="4"/>
    </row>
    <row r="439" spans="10:10" x14ac:dyDescent="0.3">
      <c r="J439" s="4"/>
    </row>
    <row r="440" spans="10:10" x14ac:dyDescent="0.3">
      <c r="J440" s="4"/>
    </row>
    <row r="441" spans="10:10" x14ac:dyDescent="0.3">
      <c r="J441" s="4"/>
    </row>
    <row r="442" spans="10:10" x14ac:dyDescent="0.3">
      <c r="J442" s="4"/>
    </row>
    <row r="443" spans="10:10" x14ac:dyDescent="0.3">
      <c r="J443" s="4"/>
    </row>
    <row r="444" spans="10:10" x14ac:dyDescent="0.3">
      <c r="J444" s="4"/>
    </row>
    <row r="445" spans="10:10" x14ac:dyDescent="0.3">
      <c r="J445" s="4"/>
    </row>
    <row r="446" spans="10:10" x14ac:dyDescent="0.3">
      <c r="J446" s="4"/>
    </row>
    <row r="447" spans="10:10" x14ac:dyDescent="0.3">
      <c r="J447" s="4"/>
    </row>
    <row r="448" spans="10:10" x14ac:dyDescent="0.3">
      <c r="J448" s="4"/>
    </row>
    <row r="449" spans="10:10" x14ac:dyDescent="0.3">
      <c r="J449" s="4"/>
    </row>
    <row r="450" spans="10:10" x14ac:dyDescent="0.3">
      <c r="J450" s="4"/>
    </row>
    <row r="451" spans="10:10" x14ac:dyDescent="0.3">
      <c r="J451" s="4"/>
    </row>
    <row r="452" spans="10:10" x14ac:dyDescent="0.3">
      <c r="J452" s="4"/>
    </row>
    <row r="453" spans="10:10" x14ac:dyDescent="0.3">
      <c r="J453" s="4"/>
    </row>
    <row r="454" spans="10:10" x14ac:dyDescent="0.3">
      <c r="J454" s="4"/>
    </row>
    <row r="455" spans="10:10" x14ac:dyDescent="0.3">
      <c r="J455" s="4"/>
    </row>
    <row r="456" spans="10:10" x14ac:dyDescent="0.3">
      <c r="J456" s="4"/>
    </row>
    <row r="457" spans="10:10" x14ac:dyDescent="0.3">
      <c r="J457" s="4"/>
    </row>
    <row r="458" spans="10:10" x14ac:dyDescent="0.3">
      <c r="J458" s="4"/>
    </row>
    <row r="459" spans="10:10" x14ac:dyDescent="0.3">
      <c r="J459" s="4"/>
    </row>
    <row r="460" spans="10:10" x14ac:dyDescent="0.3">
      <c r="J460" s="4"/>
    </row>
    <row r="461" spans="10:10" x14ac:dyDescent="0.3">
      <c r="J461" s="4"/>
    </row>
    <row r="462" spans="10:10" x14ac:dyDescent="0.3">
      <c r="J462" s="4"/>
    </row>
    <row r="463" spans="10:10" x14ac:dyDescent="0.3">
      <c r="J463" s="4"/>
    </row>
    <row r="464" spans="10:10" x14ac:dyDescent="0.3">
      <c r="J464" s="4"/>
    </row>
    <row r="465" spans="10:10" x14ac:dyDescent="0.3">
      <c r="J465" s="4"/>
    </row>
    <row r="466" spans="10:10" x14ac:dyDescent="0.3">
      <c r="J466" s="4"/>
    </row>
    <row r="467" spans="10:10" x14ac:dyDescent="0.3">
      <c r="J467" s="4"/>
    </row>
    <row r="468" spans="10:10" x14ac:dyDescent="0.3">
      <c r="J468" s="4"/>
    </row>
    <row r="469" spans="10:10" x14ac:dyDescent="0.3">
      <c r="J469" s="4"/>
    </row>
    <row r="470" spans="10:10" x14ac:dyDescent="0.3">
      <c r="J470" s="4"/>
    </row>
    <row r="471" spans="10:10" x14ac:dyDescent="0.3">
      <c r="J471" s="4"/>
    </row>
    <row r="472" spans="10:10" x14ac:dyDescent="0.3">
      <c r="J472" s="4"/>
    </row>
    <row r="473" spans="10:10" x14ac:dyDescent="0.3">
      <c r="J473" s="4"/>
    </row>
    <row r="474" spans="10:10" x14ac:dyDescent="0.3">
      <c r="J474" s="4"/>
    </row>
    <row r="475" spans="10:10" x14ac:dyDescent="0.3">
      <c r="J475" s="4"/>
    </row>
    <row r="476" spans="10:10" x14ac:dyDescent="0.3">
      <c r="J476" s="4"/>
    </row>
    <row r="477" spans="10:10" x14ac:dyDescent="0.3">
      <c r="J477" s="4"/>
    </row>
    <row r="478" spans="10:10" x14ac:dyDescent="0.3">
      <c r="J478" s="4"/>
    </row>
    <row r="479" spans="10:10" x14ac:dyDescent="0.3">
      <c r="J479" s="4"/>
    </row>
    <row r="480" spans="10:10" x14ac:dyDescent="0.3">
      <c r="J480" s="4"/>
    </row>
    <row r="481" spans="10:10" x14ac:dyDescent="0.3">
      <c r="J481" s="4"/>
    </row>
    <row r="482" spans="10:10" x14ac:dyDescent="0.3">
      <c r="J482" s="4"/>
    </row>
    <row r="483" spans="10:10" x14ac:dyDescent="0.3">
      <c r="J483" s="4"/>
    </row>
    <row r="484" spans="10:10" x14ac:dyDescent="0.3">
      <c r="J484" s="4"/>
    </row>
    <row r="485" spans="10:10" x14ac:dyDescent="0.3">
      <c r="J485" s="4"/>
    </row>
    <row r="486" spans="10:10" x14ac:dyDescent="0.3">
      <c r="J486" s="4"/>
    </row>
    <row r="487" spans="10:10" x14ac:dyDescent="0.3">
      <c r="J487" s="4"/>
    </row>
    <row r="488" spans="10:10" x14ac:dyDescent="0.3">
      <c r="J488" s="4"/>
    </row>
    <row r="489" spans="10:10" x14ac:dyDescent="0.3">
      <c r="J489" s="4"/>
    </row>
    <row r="490" spans="10:10" x14ac:dyDescent="0.3">
      <c r="J490" s="4"/>
    </row>
    <row r="491" spans="10:10" x14ac:dyDescent="0.3">
      <c r="J491" s="4"/>
    </row>
    <row r="492" spans="10:10" x14ac:dyDescent="0.3">
      <c r="J492" s="4"/>
    </row>
    <row r="493" spans="10:10" x14ac:dyDescent="0.3">
      <c r="J493" s="4"/>
    </row>
    <row r="494" spans="10:10" x14ac:dyDescent="0.3">
      <c r="J494" s="4"/>
    </row>
    <row r="495" spans="10:10" x14ac:dyDescent="0.3">
      <c r="J495" s="4"/>
    </row>
    <row r="496" spans="10:10" x14ac:dyDescent="0.3">
      <c r="J496" s="4"/>
    </row>
    <row r="497" spans="10:10" x14ac:dyDescent="0.3">
      <c r="J497" s="4"/>
    </row>
    <row r="498" spans="10:10" x14ac:dyDescent="0.3">
      <c r="J498" s="4"/>
    </row>
    <row r="499" spans="10:10" x14ac:dyDescent="0.3">
      <c r="J499" s="4"/>
    </row>
    <row r="500" spans="10:10" x14ac:dyDescent="0.3">
      <c r="J500" s="4"/>
    </row>
    <row r="501" spans="10:10" x14ac:dyDescent="0.3">
      <c r="J501" s="4"/>
    </row>
    <row r="502" spans="10:10" x14ac:dyDescent="0.3">
      <c r="J502" s="4"/>
    </row>
    <row r="503" spans="10:10" x14ac:dyDescent="0.3">
      <c r="J503" s="4"/>
    </row>
    <row r="504" spans="10:10" x14ac:dyDescent="0.3">
      <c r="J504" s="4"/>
    </row>
    <row r="505" spans="10:10" x14ac:dyDescent="0.3">
      <c r="J505" s="4"/>
    </row>
    <row r="506" spans="10:10" x14ac:dyDescent="0.3">
      <c r="J506" s="4"/>
    </row>
    <row r="507" spans="10:10" x14ac:dyDescent="0.3">
      <c r="J507" s="4"/>
    </row>
    <row r="508" spans="10:10" x14ac:dyDescent="0.3">
      <c r="J508" s="4"/>
    </row>
    <row r="509" spans="10:10" x14ac:dyDescent="0.3">
      <c r="J509" s="4"/>
    </row>
    <row r="510" spans="10:10" x14ac:dyDescent="0.3">
      <c r="J510" s="4"/>
    </row>
    <row r="511" spans="10:10" x14ac:dyDescent="0.3">
      <c r="J511" s="4"/>
    </row>
    <row r="512" spans="10:10" x14ac:dyDescent="0.3">
      <c r="J512" s="4"/>
    </row>
    <row r="513" spans="10:10" x14ac:dyDescent="0.3">
      <c r="J513" s="4"/>
    </row>
    <row r="514" spans="10:10" x14ac:dyDescent="0.3">
      <c r="J514" s="4"/>
    </row>
    <row r="515" spans="10:10" x14ac:dyDescent="0.3">
      <c r="J515" s="4"/>
    </row>
    <row r="516" spans="10:10" x14ac:dyDescent="0.3">
      <c r="J516" s="4"/>
    </row>
    <row r="517" spans="10:10" x14ac:dyDescent="0.3">
      <c r="J517" s="4"/>
    </row>
    <row r="518" spans="10:10" x14ac:dyDescent="0.3">
      <c r="J518" s="4"/>
    </row>
    <row r="519" spans="10:10" x14ac:dyDescent="0.3">
      <c r="J519" s="4"/>
    </row>
    <row r="520" spans="10:10" x14ac:dyDescent="0.3">
      <c r="J520" s="4"/>
    </row>
    <row r="521" spans="10:10" x14ac:dyDescent="0.3">
      <c r="J521" s="4"/>
    </row>
    <row r="522" spans="10:10" x14ac:dyDescent="0.3">
      <c r="J522" s="4"/>
    </row>
    <row r="523" spans="10:10" x14ac:dyDescent="0.3">
      <c r="J523" s="4"/>
    </row>
    <row r="524" spans="10:10" x14ac:dyDescent="0.3">
      <c r="J524" s="4"/>
    </row>
    <row r="525" spans="10:10" x14ac:dyDescent="0.3">
      <c r="J525" s="4"/>
    </row>
    <row r="526" spans="10:10" x14ac:dyDescent="0.3">
      <c r="J526" s="4"/>
    </row>
    <row r="527" spans="10:10" x14ac:dyDescent="0.3">
      <c r="J527" s="4"/>
    </row>
    <row r="528" spans="10:10" x14ac:dyDescent="0.3">
      <c r="J528" s="4"/>
    </row>
    <row r="529" spans="10:10" x14ac:dyDescent="0.3">
      <c r="J529" s="4"/>
    </row>
    <row r="530" spans="10:10" x14ac:dyDescent="0.3">
      <c r="J530" s="4"/>
    </row>
    <row r="531" spans="10:10" x14ac:dyDescent="0.3">
      <c r="J531" s="4"/>
    </row>
    <row r="532" spans="10:10" x14ac:dyDescent="0.3">
      <c r="J532" s="4"/>
    </row>
    <row r="533" spans="10:10" x14ac:dyDescent="0.3">
      <c r="J533" s="4"/>
    </row>
    <row r="534" spans="10:10" x14ac:dyDescent="0.3">
      <c r="J534" s="4"/>
    </row>
    <row r="535" spans="10:10" x14ac:dyDescent="0.3">
      <c r="J535" s="4"/>
    </row>
    <row r="536" spans="10:10" x14ac:dyDescent="0.3">
      <c r="J536" s="4"/>
    </row>
    <row r="537" spans="10:10" x14ac:dyDescent="0.3">
      <c r="J537" s="4"/>
    </row>
    <row r="538" spans="10:10" x14ac:dyDescent="0.3">
      <c r="J538" s="4"/>
    </row>
    <row r="539" spans="10:10" x14ac:dyDescent="0.3">
      <c r="J539" s="4"/>
    </row>
    <row r="540" spans="10:10" x14ac:dyDescent="0.3">
      <c r="J540" s="4"/>
    </row>
    <row r="541" spans="10:10" x14ac:dyDescent="0.3">
      <c r="J541" s="4"/>
    </row>
    <row r="542" spans="10:10" x14ac:dyDescent="0.3">
      <c r="J542" s="4"/>
    </row>
    <row r="543" spans="10:10" x14ac:dyDescent="0.3">
      <c r="J543" s="4"/>
    </row>
    <row r="544" spans="10:10" x14ac:dyDescent="0.3">
      <c r="J544" s="4"/>
    </row>
    <row r="545" spans="10:10" x14ac:dyDescent="0.3">
      <c r="J545" s="4"/>
    </row>
    <row r="546" spans="10:10" x14ac:dyDescent="0.3">
      <c r="J546" s="4"/>
    </row>
    <row r="547" spans="10:10" x14ac:dyDescent="0.3">
      <c r="J547" s="4"/>
    </row>
    <row r="548" spans="10:10" x14ac:dyDescent="0.3">
      <c r="J548" s="4"/>
    </row>
    <row r="549" spans="10:10" x14ac:dyDescent="0.3">
      <c r="J549" s="4"/>
    </row>
    <row r="550" spans="10:10" x14ac:dyDescent="0.3">
      <c r="J550" s="4"/>
    </row>
    <row r="551" spans="10:10" x14ac:dyDescent="0.3">
      <c r="J551" s="4"/>
    </row>
    <row r="552" spans="10:10" x14ac:dyDescent="0.3">
      <c r="J552" s="4"/>
    </row>
    <row r="553" spans="10:10" x14ac:dyDescent="0.3">
      <c r="J553" s="4"/>
    </row>
    <row r="554" spans="10:10" x14ac:dyDescent="0.3">
      <c r="J554" s="4"/>
    </row>
    <row r="555" spans="10:10" x14ac:dyDescent="0.3">
      <c r="J555" s="4"/>
    </row>
    <row r="556" spans="10:10" x14ac:dyDescent="0.3">
      <c r="J556" s="4"/>
    </row>
    <row r="557" spans="10:10" x14ac:dyDescent="0.3">
      <c r="J557" s="4"/>
    </row>
    <row r="558" spans="10:10" x14ac:dyDescent="0.3">
      <c r="J558" s="4"/>
    </row>
    <row r="559" spans="10:10" x14ac:dyDescent="0.3">
      <c r="J559" s="4"/>
    </row>
    <row r="560" spans="10:10" x14ac:dyDescent="0.3">
      <c r="J560" s="4"/>
    </row>
    <row r="561" spans="10:10" x14ac:dyDescent="0.3">
      <c r="J561" s="4"/>
    </row>
    <row r="562" spans="10:10" x14ac:dyDescent="0.3">
      <c r="J562" s="4"/>
    </row>
    <row r="563" spans="10:10" x14ac:dyDescent="0.3">
      <c r="J563" s="4"/>
    </row>
    <row r="564" spans="10:10" x14ac:dyDescent="0.3">
      <c r="J564" s="4"/>
    </row>
    <row r="565" spans="10:10" x14ac:dyDescent="0.3">
      <c r="J565" s="4"/>
    </row>
    <row r="566" spans="10:10" x14ac:dyDescent="0.3">
      <c r="J566" s="4"/>
    </row>
    <row r="567" spans="10:10" x14ac:dyDescent="0.3">
      <c r="J567" s="4"/>
    </row>
    <row r="568" spans="10:10" x14ac:dyDescent="0.3">
      <c r="J568" s="4"/>
    </row>
    <row r="569" spans="10:10" x14ac:dyDescent="0.3">
      <c r="J569" s="4"/>
    </row>
    <row r="570" spans="10:10" x14ac:dyDescent="0.3">
      <c r="J570" s="4"/>
    </row>
    <row r="571" spans="10:10" x14ac:dyDescent="0.3">
      <c r="J571" s="4"/>
    </row>
    <row r="572" spans="10:10" x14ac:dyDescent="0.3">
      <c r="J572" s="4"/>
    </row>
    <row r="573" spans="10:10" x14ac:dyDescent="0.3">
      <c r="J573" s="4"/>
    </row>
    <row r="574" spans="10:10" x14ac:dyDescent="0.3">
      <c r="J574" s="4"/>
    </row>
    <row r="575" spans="10:10" x14ac:dyDescent="0.3">
      <c r="J575" s="4"/>
    </row>
    <row r="576" spans="10:10" x14ac:dyDescent="0.3">
      <c r="J576" s="4"/>
    </row>
    <row r="577" spans="10:10" x14ac:dyDescent="0.3">
      <c r="J577" s="4"/>
    </row>
    <row r="578" spans="10:10" x14ac:dyDescent="0.3">
      <c r="J578" s="4"/>
    </row>
    <row r="579" spans="10:10" x14ac:dyDescent="0.3">
      <c r="J579" s="4"/>
    </row>
    <row r="580" spans="10:10" x14ac:dyDescent="0.3">
      <c r="J580" s="4"/>
    </row>
    <row r="581" spans="10:10" x14ac:dyDescent="0.3">
      <c r="J581" s="4"/>
    </row>
    <row r="582" spans="10:10" x14ac:dyDescent="0.3">
      <c r="J582" s="4"/>
    </row>
    <row r="583" spans="10:10" x14ac:dyDescent="0.3">
      <c r="J583" s="4"/>
    </row>
    <row r="584" spans="10:10" x14ac:dyDescent="0.3">
      <c r="J584" s="4"/>
    </row>
    <row r="585" spans="10:10" x14ac:dyDescent="0.3">
      <c r="J585" s="4"/>
    </row>
    <row r="586" spans="10:10" x14ac:dyDescent="0.3">
      <c r="J586" s="4"/>
    </row>
    <row r="587" spans="10:10" x14ac:dyDescent="0.3">
      <c r="J587" s="4"/>
    </row>
    <row r="588" spans="10:10" x14ac:dyDescent="0.3">
      <c r="J588" s="4"/>
    </row>
    <row r="589" spans="10:10" x14ac:dyDescent="0.3">
      <c r="J589" s="4"/>
    </row>
    <row r="590" spans="10:10" x14ac:dyDescent="0.3">
      <c r="J590" s="4"/>
    </row>
    <row r="591" spans="10:10" x14ac:dyDescent="0.3">
      <c r="J591" s="4"/>
    </row>
    <row r="592" spans="10:10" x14ac:dyDescent="0.3">
      <c r="J592" s="4"/>
    </row>
    <row r="593" spans="10:10" x14ac:dyDescent="0.3">
      <c r="J593" s="4"/>
    </row>
    <row r="594" spans="10:10" x14ac:dyDescent="0.3">
      <c r="J594" s="4"/>
    </row>
    <row r="595" spans="10:10" x14ac:dyDescent="0.3">
      <c r="J595" s="4"/>
    </row>
    <row r="596" spans="10:10" x14ac:dyDescent="0.3">
      <c r="J596" s="4"/>
    </row>
    <row r="597" spans="10:10" x14ac:dyDescent="0.3">
      <c r="J597" s="4"/>
    </row>
    <row r="598" spans="10:10" x14ac:dyDescent="0.3">
      <c r="J598" s="4"/>
    </row>
    <row r="599" spans="10:10" x14ac:dyDescent="0.3">
      <c r="J599" s="4"/>
    </row>
    <row r="600" spans="10:10" x14ac:dyDescent="0.3">
      <c r="J600" s="4"/>
    </row>
    <row r="601" spans="10:10" x14ac:dyDescent="0.3">
      <c r="J601" s="4"/>
    </row>
    <row r="602" spans="10:10" x14ac:dyDescent="0.3">
      <c r="J602" s="4"/>
    </row>
    <row r="603" spans="10:10" x14ac:dyDescent="0.3">
      <c r="J603" s="4"/>
    </row>
    <row r="604" spans="10:10" x14ac:dyDescent="0.3">
      <c r="J604" s="4"/>
    </row>
    <row r="605" spans="10:10" x14ac:dyDescent="0.3">
      <c r="J605" s="4"/>
    </row>
    <row r="606" spans="10:10" x14ac:dyDescent="0.3">
      <c r="J606" s="4"/>
    </row>
    <row r="607" spans="10:10" x14ac:dyDescent="0.3">
      <c r="J607" s="4"/>
    </row>
    <row r="608" spans="10:10" x14ac:dyDescent="0.3">
      <c r="J608" s="4"/>
    </row>
    <row r="609" spans="10:10" x14ac:dyDescent="0.3">
      <c r="J609" s="4"/>
    </row>
    <row r="610" spans="10:10" x14ac:dyDescent="0.3">
      <c r="J610" s="4"/>
    </row>
    <row r="611" spans="10:10" x14ac:dyDescent="0.3">
      <c r="J611" s="4"/>
    </row>
    <row r="612" spans="10:10" x14ac:dyDescent="0.3">
      <c r="J612" s="4"/>
    </row>
    <row r="613" spans="10:10" x14ac:dyDescent="0.3">
      <c r="J613" s="4"/>
    </row>
    <row r="614" spans="10:10" x14ac:dyDescent="0.3">
      <c r="J614" s="4"/>
    </row>
    <row r="615" spans="10:10" x14ac:dyDescent="0.3">
      <c r="J615" s="4"/>
    </row>
    <row r="616" spans="10:10" x14ac:dyDescent="0.3">
      <c r="J616" s="4"/>
    </row>
    <row r="617" spans="10:10" x14ac:dyDescent="0.3">
      <c r="J617" s="4"/>
    </row>
    <row r="618" spans="10:10" x14ac:dyDescent="0.3">
      <c r="J618" s="4"/>
    </row>
    <row r="619" spans="10:10" x14ac:dyDescent="0.3">
      <c r="J619" s="4"/>
    </row>
    <row r="620" spans="10:10" x14ac:dyDescent="0.3">
      <c r="J620" s="4"/>
    </row>
    <row r="621" spans="10:10" x14ac:dyDescent="0.3">
      <c r="J621" s="4"/>
    </row>
    <row r="622" spans="10:10" x14ac:dyDescent="0.3">
      <c r="J622" s="4"/>
    </row>
    <row r="623" spans="10:10" x14ac:dyDescent="0.3">
      <c r="J623" s="4"/>
    </row>
    <row r="624" spans="10:10" x14ac:dyDescent="0.3">
      <c r="J624" s="4"/>
    </row>
    <row r="625" spans="10:10" x14ac:dyDescent="0.3">
      <c r="J625" s="4"/>
    </row>
    <row r="626" spans="10:10" x14ac:dyDescent="0.3">
      <c r="J626" s="4"/>
    </row>
    <row r="627" spans="10:10" x14ac:dyDescent="0.3">
      <c r="J627" s="4"/>
    </row>
    <row r="628" spans="10:10" x14ac:dyDescent="0.3">
      <c r="J628" s="4"/>
    </row>
    <row r="629" spans="10:10" x14ac:dyDescent="0.3">
      <c r="J629" s="4"/>
    </row>
    <row r="630" spans="10:10" x14ac:dyDescent="0.3">
      <c r="J630" s="4"/>
    </row>
    <row r="631" spans="10:10" x14ac:dyDescent="0.3">
      <c r="J631" s="4"/>
    </row>
    <row r="632" spans="10:10" x14ac:dyDescent="0.3">
      <c r="J632" s="4"/>
    </row>
    <row r="633" spans="10:10" x14ac:dyDescent="0.3">
      <c r="J633" s="4"/>
    </row>
    <row r="634" spans="10:10" x14ac:dyDescent="0.3">
      <c r="J634" s="4"/>
    </row>
    <row r="635" spans="10:10" x14ac:dyDescent="0.3">
      <c r="J635" s="4"/>
    </row>
    <row r="636" spans="10:10" x14ac:dyDescent="0.3">
      <c r="J636" s="4"/>
    </row>
    <row r="637" spans="10:10" x14ac:dyDescent="0.3">
      <c r="J637" s="4"/>
    </row>
    <row r="638" spans="10:10" x14ac:dyDescent="0.3">
      <c r="J638" s="4"/>
    </row>
    <row r="639" spans="10:10" x14ac:dyDescent="0.3">
      <c r="J639" s="4"/>
    </row>
    <row r="640" spans="10:10" x14ac:dyDescent="0.3">
      <c r="J640" s="4"/>
    </row>
    <row r="641" spans="10:10" x14ac:dyDescent="0.3">
      <c r="J641" s="4"/>
    </row>
    <row r="642" spans="10:10" x14ac:dyDescent="0.3">
      <c r="J642" s="4"/>
    </row>
    <row r="643" spans="10:10" x14ac:dyDescent="0.3">
      <c r="J643" s="4"/>
    </row>
    <row r="644" spans="10:10" x14ac:dyDescent="0.3">
      <c r="J644" s="4"/>
    </row>
    <row r="645" spans="10:10" x14ac:dyDescent="0.3">
      <c r="J645" s="4"/>
    </row>
    <row r="646" spans="10:10" x14ac:dyDescent="0.3">
      <c r="J646" s="4"/>
    </row>
    <row r="647" spans="10:10" x14ac:dyDescent="0.3">
      <c r="J647" s="4"/>
    </row>
    <row r="648" spans="10:10" x14ac:dyDescent="0.3">
      <c r="J648" s="4"/>
    </row>
    <row r="649" spans="10:10" x14ac:dyDescent="0.3">
      <c r="J649" s="4"/>
    </row>
    <row r="650" spans="10:10" x14ac:dyDescent="0.3">
      <c r="J650" s="4"/>
    </row>
    <row r="651" spans="10:10" x14ac:dyDescent="0.3">
      <c r="J651" s="4"/>
    </row>
    <row r="652" spans="10:10" x14ac:dyDescent="0.3">
      <c r="J652" s="4"/>
    </row>
    <row r="653" spans="10:10" x14ac:dyDescent="0.3">
      <c r="J653" s="4"/>
    </row>
    <row r="654" spans="10:10" x14ac:dyDescent="0.3">
      <c r="J654" s="4"/>
    </row>
    <row r="655" spans="10:10" x14ac:dyDescent="0.3">
      <c r="J655" s="4"/>
    </row>
    <row r="656" spans="10:10" x14ac:dyDescent="0.3">
      <c r="J656" s="4"/>
    </row>
    <row r="657" spans="10:10" x14ac:dyDescent="0.3">
      <c r="J657" s="4"/>
    </row>
    <row r="658" spans="10:10" x14ac:dyDescent="0.3">
      <c r="J658" s="4"/>
    </row>
    <row r="659" spans="10:10" x14ac:dyDescent="0.3">
      <c r="J659" s="4"/>
    </row>
    <row r="660" spans="10:10" x14ac:dyDescent="0.3">
      <c r="J660" s="4"/>
    </row>
    <row r="661" spans="10:10" x14ac:dyDescent="0.3">
      <c r="J661" s="4"/>
    </row>
    <row r="662" spans="10:10" x14ac:dyDescent="0.3">
      <c r="J662" s="4"/>
    </row>
    <row r="663" spans="10:10" x14ac:dyDescent="0.3">
      <c r="J663" s="4"/>
    </row>
    <row r="664" spans="10:10" x14ac:dyDescent="0.3">
      <c r="J664" s="4"/>
    </row>
    <row r="665" spans="10:10" x14ac:dyDescent="0.3">
      <c r="J665" s="4"/>
    </row>
    <row r="666" spans="10:10" x14ac:dyDescent="0.3">
      <c r="J666" s="4"/>
    </row>
    <row r="667" spans="10:10" x14ac:dyDescent="0.3">
      <c r="J667" s="4"/>
    </row>
    <row r="668" spans="10:10" x14ac:dyDescent="0.3">
      <c r="J668" s="4"/>
    </row>
    <row r="669" spans="10:10" x14ac:dyDescent="0.3">
      <c r="J669" s="4"/>
    </row>
    <row r="670" spans="10:10" x14ac:dyDescent="0.3">
      <c r="J670" s="4"/>
    </row>
    <row r="671" spans="10:10" x14ac:dyDescent="0.3">
      <c r="J671" s="4"/>
    </row>
    <row r="672" spans="10:10" x14ac:dyDescent="0.3">
      <c r="J672" s="4"/>
    </row>
    <row r="673" spans="10:10" x14ac:dyDescent="0.3">
      <c r="J673" s="4"/>
    </row>
    <row r="674" spans="10:10" x14ac:dyDescent="0.3">
      <c r="J674" s="4"/>
    </row>
    <row r="675" spans="10:10" x14ac:dyDescent="0.3">
      <c r="J675" s="4"/>
    </row>
    <row r="676" spans="10:10" x14ac:dyDescent="0.3">
      <c r="J676" s="4"/>
    </row>
    <row r="677" spans="10:10" x14ac:dyDescent="0.3">
      <c r="J677" s="4"/>
    </row>
    <row r="678" spans="10:10" x14ac:dyDescent="0.3">
      <c r="J678" s="4"/>
    </row>
    <row r="679" spans="10:10" x14ac:dyDescent="0.3">
      <c r="J679" s="4"/>
    </row>
    <row r="680" spans="10:10" x14ac:dyDescent="0.3">
      <c r="J680" s="4"/>
    </row>
    <row r="681" spans="10:10" x14ac:dyDescent="0.3">
      <c r="J681" s="4"/>
    </row>
    <row r="682" spans="10:10" x14ac:dyDescent="0.3">
      <c r="J682" s="4"/>
    </row>
    <row r="683" spans="10:10" x14ac:dyDescent="0.3">
      <c r="J683" s="4"/>
    </row>
    <row r="684" spans="10:10" x14ac:dyDescent="0.3">
      <c r="J684" s="4"/>
    </row>
    <row r="685" spans="10:10" x14ac:dyDescent="0.3">
      <c r="J685" s="4"/>
    </row>
    <row r="686" spans="10:10" x14ac:dyDescent="0.3">
      <c r="J686" s="4"/>
    </row>
    <row r="687" spans="10:10" x14ac:dyDescent="0.3">
      <c r="J687" s="4"/>
    </row>
    <row r="688" spans="10:10" x14ac:dyDescent="0.3">
      <c r="J688" s="4"/>
    </row>
    <row r="689" spans="10:10" x14ac:dyDescent="0.3">
      <c r="J689" s="4"/>
    </row>
    <row r="690" spans="10:10" x14ac:dyDescent="0.3">
      <c r="J690" s="4"/>
    </row>
    <row r="691" spans="10:10" x14ac:dyDescent="0.3">
      <c r="J691" s="4"/>
    </row>
    <row r="692" spans="10:10" x14ac:dyDescent="0.3">
      <c r="J692" s="4"/>
    </row>
    <row r="693" spans="10:10" x14ac:dyDescent="0.3">
      <c r="J693" s="4"/>
    </row>
    <row r="694" spans="10:10" x14ac:dyDescent="0.3">
      <c r="J694" s="4"/>
    </row>
    <row r="695" spans="10:10" x14ac:dyDescent="0.3">
      <c r="J695" s="4"/>
    </row>
    <row r="696" spans="10:10" x14ac:dyDescent="0.3">
      <c r="J696" s="4"/>
    </row>
    <row r="697" spans="10:10" x14ac:dyDescent="0.3">
      <c r="J697" s="4"/>
    </row>
    <row r="698" spans="10:10" x14ac:dyDescent="0.3">
      <c r="J698" s="4"/>
    </row>
    <row r="699" spans="10:10" x14ac:dyDescent="0.3">
      <c r="J699" s="4"/>
    </row>
    <row r="700" spans="10:10" x14ac:dyDescent="0.3">
      <c r="J700" s="4"/>
    </row>
    <row r="701" spans="10:10" x14ac:dyDescent="0.3">
      <c r="J701" s="4"/>
    </row>
    <row r="702" spans="10:10" x14ac:dyDescent="0.3">
      <c r="J702" s="4"/>
    </row>
    <row r="703" spans="10:10" x14ac:dyDescent="0.3">
      <c r="J703" s="4"/>
    </row>
    <row r="704" spans="10:10" x14ac:dyDescent="0.3">
      <c r="J704" s="4"/>
    </row>
    <row r="705" spans="10:10" x14ac:dyDescent="0.3">
      <c r="J705" s="4"/>
    </row>
    <row r="706" spans="10:10" x14ac:dyDescent="0.3">
      <c r="J706" s="4"/>
    </row>
    <row r="707" spans="10:10" x14ac:dyDescent="0.3">
      <c r="J707" s="4"/>
    </row>
    <row r="708" spans="10:10" x14ac:dyDescent="0.3">
      <c r="J708" s="4"/>
    </row>
    <row r="709" spans="10:10" x14ac:dyDescent="0.3">
      <c r="J709" s="4"/>
    </row>
    <row r="710" spans="10:10" x14ac:dyDescent="0.3">
      <c r="J710" s="4"/>
    </row>
    <row r="711" spans="10:10" x14ac:dyDescent="0.3">
      <c r="J711" s="4"/>
    </row>
    <row r="712" spans="10:10" x14ac:dyDescent="0.3">
      <c r="J712" s="4"/>
    </row>
    <row r="713" spans="10:10" x14ac:dyDescent="0.3">
      <c r="J713" s="4"/>
    </row>
    <row r="714" spans="10:10" x14ac:dyDescent="0.3">
      <c r="J714" s="4"/>
    </row>
    <row r="715" spans="10:10" x14ac:dyDescent="0.3">
      <c r="J715" s="4"/>
    </row>
    <row r="716" spans="10:10" x14ac:dyDescent="0.3">
      <c r="J716" s="4"/>
    </row>
    <row r="717" spans="10:10" x14ac:dyDescent="0.3">
      <c r="J717" s="4"/>
    </row>
    <row r="718" spans="10:10" x14ac:dyDescent="0.3">
      <c r="J718" s="4"/>
    </row>
    <row r="719" spans="10:10" x14ac:dyDescent="0.3">
      <c r="J719" s="4"/>
    </row>
    <row r="720" spans="10:10" x14ac:dyDescent="0.3">
      <c r="J720" s="4"/>
    </row>
    <row r="721" spans="10:10" x14ac:dyDescent="0.3">
      <c r="J721" s="4"/>
    </row>
    <row r="722" spans="10:10" x14ac:dyDescent="0.3">
      <c r="J722" s="4"/>
    </row>
    <row r="723" spans="10:10" x14ac:dyDescent="0.3">
      <c r="J723" s="4"/>
    </row>
    <row r="724" spans="10:10" x14ac:dyDescent="0.3">
      <c r="J724" s="4"/>
    </row>
    <row r="725" spans="10:10" x14ac:dyDescent="0.3">
      <c r="J725" s="4"/>
    </row>
    <row r="726" spans="10:10" x14ac:dyDescent="0.3">
      <c r="J726" s="4"/>
    </row>
    <row r="727" spans="10:10" x14ac:dyDescent="0.3">
      <c r="J727" s="4"/>
    </row>
    <row r="728" spans="10:10" x14ac:dyDescent="0.3">
      <c r="J728" s="4"/>
    </row>
    <row r="729" spans="10:10" x14ac:dyDescent="0.3">
      <c r="J729" s="4"/>
    </row>
    <row r="730" spans="10:10" x14ac:dyDescent="0.3">
      <c r="J730" s="4"/>
    </row>
    <row r="731" spans="10:10" x14ac:dyDescent="0.3">
      <c r="J731" s="4"/>
    </row>
    <row r="732" spans="10:10" x14ac:dyDescent="0.3">
      <c r="J732" s="4"/>
    </row>
    <row r="733" spans="10:10" x14ac:dyDescent="0.3">
      <c r="J733" s="4"/>
    </row>
    <row r="734" spans="10:10" x14ac:dyDescent="0.3">
      <c r="J734" s="4"/>
    </row>
    <row r="735" spans="10:10" x14ac:dyDescent="0.3">
      <c r="J735" s="4"/>
    </row>
    <row r="736" spans="10:10" x14ac:dyDescent="0.3">
      <c r="J736" s="4"/>
    </row>
    <row r="737" spans="10:10" x14ac:dyDescent="0.3">
      <c r="J737" s="4"/>
    </row>
    <row r="738" spans="10:10" x14ac:dyDescent="0.3">
      <c r="J738" s="4"/>
    </row>
    <row r="739" spans="10:10" x14ac:dyDescent="0.3">
      <c r="J739" s="4"/>
    </row>
    <row r="740" spans="10:10" x14ac:dyDescent="0.3">
      <c r="J740" s="4"/>
    </row>
    <row r="741" spans="10:10" x14ac:dyDescent="0.3">
      <c r="J741" s="4"/>
    </row>
    <row r="742" spans="10:10" x14ac:dyDescent="0.3">
      <c r="J742" s="4"/>
    </row>
    <row r="743" spans="10:10" x14ac:dyDescent="0.3">
      <c r="J743" s="4"/>
    </row>
    <row r="744" spans="10:10" x14ac:dyDescent="0.3">
      <c r="J744" s="4"/>
    </row>
    <row r="745" spans="10:10" x14ac:dyDescent="0.3">
      <c r="J745" s="4"/>
    </row>
    <row r="746" spans="10:10" x14ac:dyDescent="0.3">
      <c r="J746" s="4"/>
    </row>
    <row r="747" spans="10:10" x14ac:dyDescent="0.3">
      <c r="J747" s="4"/>
    </row>
    <row r="748" spans="10:10" x14ac:dyDescent="0.3">
      <c r="J748" s="4"/>
    </row>
    <row r="749" spans="10:10" x14ac:dyDescent="0.3">
      <c r="J749" s="4"/>
    </row>
    <row r="750" spans="10:10" x14ac:dyDescent="0.3">
      <c r="J750" s="4"/>
    </row>
    <row r="751" spans="10:10" x14ac:dyDescent="0.3">
      <c r="J751" s="4"/>
    </row>
    <row r="752" spans="10:10" x14ac:dyDescent="0.3">
      <c r="J752" s="4"/>
    </row>
    <row r="753" spans="10:10" x14ac:dyDescent="0.3">
      <c r="J753" s="4"/>
    </row>
    <row r="754" spans="10:10" x14ac:dyDescent="0.3">
      <c r="J754" s="4"/>
    </row>
    <row r="755" spans="10:10" x14ac:dyDescent="0.3">
      <c r="J755" s="4"/>
    </row>
    <row r="756" spans="10:10" x14ac:dyDescent="0.3">
      <c r="J756" s="4"/>
    </row>
    <row r="757" spans="10:10" x14ac:dyDescent="0.3">
      <c r="J757" s="4"/>
    </row>
    <row r="758" spans="10:10" x14ac:dyDescent="0.3">
      <c r="J758" s="4"/>
    </row>
    <row r="759" spans="10:10" x14ac:dyDescent="0.3">
      <c r="J759" s="4"/>
    </row>
    <row r="760" spans="10:10" x14ac:dyDescent="0.3">
      <c r="J760" s="4"/>
    </row>
    <row r="761" spans="10:10" x14ac:dyDescent="0.3">
      <c r="J761" s="4"/>
    </row>
    <row r="762" spans="10:10" x14ac:dyDescent="0.3">
      <c r="J762" s="4"/>
    </row>
    <row r="763" spans="10:10" x14ac:dyDescent="0.3">
      <c r="J763" s="4"/>
    </row>
    <row r="764" spans="10:10" x14ac:dyDescent="0.3">
      <c r="J764" s="4"/>
    </row>
    <row r="765" spans="10:10" x14ac:dyDescent="0.3">
      <c r="J765" s="4"/>
    </row>
    <row r="766" spans="10:10" x14ac:dyDescent="0.3">
      <c r="J766" s="4"/>
    </row>
    <row r="767" spans="10:10" x14ac:dyDescent="0.3">
      <c r="J767" s="4"/>
    </row>
    <row r="768" spans="10:10" x14ac:dyDescent="0.3">
      <c r="J768" s="4"/>
    </row>
    <row r="769" spans="10:10" x14ac:dyDescent="0.3">
      <c r="J769" s="4"/>
    </row>
    <row r="770" spans="10:10" x14ac:dyDescent="0.3">
      <c r="J770" s="4"/>
    </row>
    <row r="771" spans="10:10" x14ac:dyDescent="0.3">
      <c r="J771" s="4"/>
    </row>
    <row r="772" spans="10:10" x14ac:dyDescent="0.3">
      <c r="J772" s="4"/>
    </row>
    <row r="773" spans="10:10" x14ac:dyDescent="0.3">
      <c r="J773" s="4"/>
    </row>
    <row r="774" spans="10:10" x14ac:dyDescent="0.3">
      <c r="J774" s="4"/>
    </row>
    <row r="775" spans="10:10" x14ac:dyDescent="0.3">
      <c r="J775" s="4"/>
    </row>
    <row r="776" spans="10:10" x14ac:dyDescent="0.3">
      <c r="J776" s="4"/>
    </row>
    <row r="777" spans="10:10" x14ac:dyDescent="0.3">
      <c r="J777" s="4"/>
    </row>
    <row r="778" spans="10:10" x14ac:dyDescent="0.3">
      <c r="J778" s="4"/>
    </row>
    <row r="779" spans="10:10" x14ac:dyDescent="0.3">
      <c r="J779" s="4"/>
    </row>
    <row r="780" spans="10:10" x14ac:dyDescent="0.3">
      <c r="J780" s="4"/>
    </row>
    <row r="781" spans="10:10" x14ac:dyDescent="0.3">
      <c r="J781" s="4"/>
    </row>
    <row r="782" spans="10:10" x14ac:dyDescent="0.3">
      <c r="J782" s="4"/>
    </row>
    <row r="783" spans="10:10" x14ac:dyDescent="0.3">
      <c r="J783" s="4"/>
    </row>
    <row r="784" spans="10:10" x14ac:dyDescent="0.3">
      <c r="J784" s="4"/>
    </row>
    <row r="785" spans="10:10" x14ac:dyDescent="0.3">
      <c r="J785" s="4"/>
    </row>
    <row r="786" spans="10:10" x14ac:dyDescent="0.3">
      <c r="J786" s="4"/>
    </row>
    <row r="787" spans="10:10" x14ac:dyDescent="0.3">
      <c r="J787" s="4"/>
    </row>
    <row r="788" spans="10:10" x14ac:dyDescent="0.3">
      <c r="J788" s="4"/>
    </row>
    <row r="789" spans="10:10" x14ac:dyDescent="0.3">
      <c r="J789" s="4"/>
    </row>
    <row r="790" spans="10:10" x14ac:dyDescent="0.3">
      <c r="J790" s="4"/>
    </row>
    <row r="791" spans="10:10" x14ac:dyDescent="0.3">
      <c r="J791" s="4"/>
    </row>
    <row r="792" spans="10:10" x14ac:dyDescent="0.3">
      <c r="J792" s="4"/>
    </row>
    <row r="793" spans="10:10" x14ac:dyDescent="0.3">
      <c r="J793" s="4"/>
    </row>
    <row r="794" spans="10:10" x14ac:dyDescent="0.3">
      <c r="J794" s="4"/>
    </row>
    <row r="795" spans="10:10" x14ac:dyDescent="0.3">
      <c r="J795" s="4"/>
    </row>
    <row r="796" spans="10:10" x14ac:dyDescent="0.3">
      <c r="J796" s="4"/>
    </row>
    <row r="797" spans="10:10" x14ac:dyDescent="0.3">
      <c r="J797" s="4"/>
    </row>
    <row r="798" spans="10:10" x14ac:dyDescent="0.3">
      <c r="J798" s="4"/>
    </row>
    <row r="799" spans="10:10" x14ac:dyDescent="0.3">
      <c r="J799" s="4"/>
    </row>
    <row r="800" spans="10:10" x14ac:dyDescent="0.3">
      <c r="J800" s="4"/>
    </row>
    <row r="801" spans="10:10" x14ac:dyDescent="0.3">
      <c r="J801" s="4"/>
    </row>
    <row r="802" spans="10:10" x14ac:dyDescent="0.3">
      <c r="J802" s="4"/>
    </row>
    <row r="803" spans="10:10" x14ac:dyDescent="0.3">
      <c r="J803" s="4"/>
    </row>
    <row r="804" spans="10:10" x14ac:dyDescent="0.3">
      <c r="J804" s="4"/>
    </row>
    <row r="805" spans="10:10" x14ac:dyDescent="0.3">
      <c r="J805" s="4"/>
    </row>
    <row r="806" spans="10:10" x14ac:dyDescent="0.3">
      <c r="J806" s="4"/>
    </row>
    <row r="807" spans="10:10" x14ac:dyDescent="0.3">
      <c r="J807" s="4"/>
    </row>
    <row r="808" spans="10:10" x14ac:dyDescent="0.3">
      <c r="J808" s="4"/>
    </row>
    <row r="809" spans="10:10" x14ac:dyDescent="0.3">
      <c r="J809" s="4"/>
    </row>
    <row r="810" spans="10:10" x14ac:dyDescent="0.3">
      <c r="J810" s="4"/>
    </row>
    <row r="811" spans="10:10" x14ac:dyDescent="0.3">
      <c r="J811" s="4"/>
    </row>
    <row r="812" spans="10:10" x14ac:dyDescent="0.3">
      <c r="J812" s="4"/>
    </row>
    <row r="813" spans="10:10" x14ac:dyDescent="0.3">
      <c r="J813" s="4"/>
    </row>
    <row r="814" spans="10:10" x14ac:dyDescent="0.3">
      <c r="J814" s="4"/>
    </row>
    <row r="815" spans="10:10" x14ac:dyDescent="0.3">
      <c r="J815" s="4"/>
    </row>
    <row r="816" spans="10:10" x14ac:dyDescent="0.3">
      <c r="J816" s="4"/>
    </row>
    <row r="817" spans="10:10" x14ac:dyDescent="0.3">
      <c r="J817" s="4"/>
    </row>
    <row r="818" spans="10:10" x14ac:dyDescent="0.3">
      <c r="J818" s="4"/>
    </row>
    <row r="819" spans="10:10" x14ac:dyDescent="0.3">
      <c r="J819" s="4"/>
    </row>
    <row r="820" spans="10:10" x14ac:dyDescent="0.3">
      <c r="J820" s="4"/>
    </row>
    <row r="821" spans="10:10" x14ac:dyDescent="0.3">
      <c r="J821" s="4"/>
    </row>
    <row r="822" spans="10:10" x14ac:dyDescent="0.3">
      <c r="J822" s="4"/>
    </row>
    <row r="823" spans="10:10" x14ac:dyDescent="0.3">
      <c r="J823" s="4"/>
    </row>
    <row r="824" spans="10:10" x14ac:dyDescent="0.3">
      <c r="J824" s="4"/>
    </row>
    <row r="825" spans="10:10" x14ac:dyDescent="0.3">
      <c r="J825" s="4"/>
    </row>
    <row r="826" spans="10:10" x14ac:dyDescent="0.3">
      <c r="J826" s="4"/>
    </row>
    <row r="827" spans="10:10" x14ac:dyDescent="0.3">
      <c r="J827" s="4"/>
    </row>
    <row r="828" spans="10:10" x14ac:dyDescent="0.3">
      <c r="J828" s="4"/>
    </row>
    <row r="829" spans="10:10" x14ac:dyDescent="0.3">
      <c r="J829" s="4"/>
    </row>
    <row r="830" spans="10:10" x14ac:dyDescent="0.3">
      <c r="J830" s="4"/>
    </row>
    <row r="831" spans="10:10" x14ac:dyDescent="0.3">
      <c r="J831" s="4"/>
    </row>
    <row r="832" spans="10:10" x14ac:dyDescent="0.3">
      <c r="J832" s="4"/>
    </row>
    <row r="833" spans="10:10" x14ac:dyDescent="0.3">
      <c r="J833" s="4"/>
    </row>
    <row r="834" spans="10:10" x14ac:dyDescent="0.3">
      <c r="J834" s="4"/>
    </row>
    <row r="835" spans="10:10" x14ac:dyDescent="0.3">
      <c r="J835" s="4"/>
    </row>
    <row r="836" spans="10:10" x14ac:dyDescent="0.3">
      <c r="J836" s="4"/>
    </row>
    <row r="837" spans="10:10" x14ac:dyDescent="0.3">
      <c r="J837" s="4"/>
    </row>
    <row r="838" spans="10:10" x14ac:dyDescent="0.3">
      <c r="J838" s="4"/>
    </row>
    <row r="839" spans="10:10" x14ac:dyDescent="0.3">
      <c r="J839" s="4"/>
    </row>
    <row r="840" spans="10:10" x14ac:dyDescent="0.3">
      <c r="J840" s="4"/>
    </row>
    <row r="841" spans="10:10" x14ac:dyDescent="0.3">
      <c r="J841" s="4"/>
    </row>
    <row r="842" spans="10:10" x14ac:dyDescent="0.3">
      <c r="J842" s="4"/>
    </row>
    <row r="843" spans="10:10" x14ac:dyDescent="0.3">
      <c r="J843" s="4"/>
    </row>
    <row r="844" spans="10:10" x14ac:dyDescent="0.3">
      <c r="J844" s="4"/>
    </row>
    <row r="845" spans="10:10" x14ac:dyDescent="0.3">
      <c r="J845" s="4"/>
    </row>
    <row r="846" spans="10:10" x14ac:dyDescent="0.3">
      <c r="J846" s="4"/>
    </row>
    <row r="847" spans="10:10" x14ac:dyDescent="0.3">
      <c r="J847" s="4"/>
    </row>
    <row r="848" spans="10:10" x14ac:dyDescent="0.3">
      <c r="J848" s="4"/>
    </row>
  </sheetData>
  <sheetProtection algorithmName="SHA-512" hashValue="7G43CVvyOjhZRn86XGQIP3MaDKEjoWVSsyHqr3FYix9S2lKNjA3TdGw9T0tpWGJIK1lNm4JQbQttu7ejghzMCQ==" saltValue="C7MlhdoHywNWiI70oTC0Tw==" spinCount="100000" sheet="1" objects="1" scenarios="1" selectLockedCells="1" selectUnlockedCells="1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55"/>
  <sheetViews>
    <sheetView topLeftCell="A853" workbookViewId="0">
      <selection sqref="A1:XFD852"/>
    </sheetView>
  </sheetViews>
  <sheetFormatPr baseColWidth="10" defaultRowHeight="14.4" x14ac:dyDescent="0.3"/>
  <cols>
    <col min="3" max="3" width="6.5546875" bestFit="1" customWidth="1"/>
    <col min="4" max="4" width="6.88671875" bestFit="1" customWidth="1"/>
    <col min="5" max="5" width="9" bestFit="1" customWidth="1"/>
    <col min="6" max="6" width="6.44140625" bestFit="1" customWidth="1"/>
    <col min="7" max="7" width="9.5546875" bestFit="1" customWidth="1"/>
    <col min="8" max="8" width="14.44140625" bestFit="1" customWidth="1"/>
    <col min="9" max="9" width="12.5546875" bestFit="1" customWidth="1"/>
    <col min="10" max="10" width="14.44140625" bestFit="1" customWidth="1"/>
    <col min="11" max="11" width="8" bestFit="1" customWidth="1"/>
    <col min="12" max="12" width="6.5546875" bestFit="1" customWidth="1"/>
    <col min="13" max="13" width="5.5546875" bestFit="1" customWidth="1"/>
  </cols>
  <sheetData>
    <row r="1" spans="1:13" hidden="1" x14ac:dyDescent="0.3">
      <c r="A1" s="2" t="s">
        <v>2</v>
      </c>
      <c r="B1" s="2" t="s">
        <v>3</v>
      </c>
      <c r="C1" s="2" t="s">
        <v>43</v>
      </c>
      <c r="D1" s="2" t="s">
        <v>44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45</v>
      </c>
      <c r="J1" s="2" t="s">
        <v>46</v>
      </c>
      <c r="K1" s="2" t="s">
        <v>8</v>
      </c>
      <c r="L1" s="2" t="s">
        <v>9</v>
      </c>
      <c r="M1" s="2" t="s">
        <v>10</v>
      </c>
    </row>
    <row r="2" spans="1:13" hidden="1" x14ac:dyDescent="0.3">
      <c r="A2" s="3">
        <v>484</v>
      </c>
      <c r="B2" t="s">
        <v>11</v>
      </c>
      <c r="C2" s="6">
        <v>55.9</v>
      </c>
      <c r="D2" s="4">
        <v>32.1</v>
      </c>
      <c r="E2" s="4">
        <v>63.5</v>
      </c>
      <c r="F2" s="4">
        <v>54.1</v>
      </c>
      <c r="G2" s="4">
        <v>83.9</v>
      </c>
      <c r="H2" s="4">
        <v>51.1</v>
      </c>
      <c r="I2" s="4">
        <v>37.9</v>
      </c>
      <c r="J2" s="6">
        <v>73.599999999999994</v>
      </c>
      <c r="K2" s="4">
        <v>106.3</v>
      </c>
      <c r="L2" s="4">
        <v>115.2</v>
      </c>
      <c r="M2" s="4">
        <v>110.4</v>
      </c>
    </row>
    <row r="3" spans="1:13" hidden="1" x14ac:dyDescent="0.3">
      <c r="A3" s="3">
        <v>485</v>
      </c>
      <c r="B3" t="s">
        <v>11</v>
      </c>
      <c r="C3" s="6">
        <v>57.4</v>
      </c>
      <c r="D3" s="4">
        <v>36.4</v>
      </c>
      <c r="E3" s="4">
        <v>69</v>
      </c>
      <c r="F3" s="4">
        <v>60</v>
      </c>
      <c r="G3" s="4">
        <v>91.8</v>
      </c>
      <c r="H3" s="4">
        <v>55.2</v>
      </c>
      <c r="I3" s="4">
        <v>40.1</v>
      </c>
      <c r="J3" s="6">
        <v>76.5</v>
      </c>
      <c r="K3" s="4">
        <v>110.3</v>
      </c>
      <c r="L3" s="4">
        <v>124.3</v>
      </c>
      <c r="M3" s="4">
        <v>117.1</v>
      </c>
    </row>
    <row r="4" spans="1:13" hidden="1" x14ac:dyDescent="0.3">
      <c r="A4" s="3">
        <v>486</v>
      </c>
      <c r="B4" t="s">
        <v>11</v>
      </c>
      <c r="C4" s="6">
        <v>58.1</v>
      </c>
      <c r="D4" s="4">
        <v>33.200000000000003</v>
      </c>
      <c r="E4" s="4">
        <v>65.7</v>
      </c>
      <c r="F4" s="4">
        <v>57.5</v>
      </c>
      <c r="G4" s="4">
        <v>88.4</v>
      </c>
      <c r="H4" s="4">
        <v>53.9</v>
      </c>
      <c r="I4" s="4">
        <v>38.700000000000003</v>
      </c>
      <c r="J4" s="6">
        <v>74</v>
      </c>
      <c r="K4" s="4">
        <v>107.3</v>
      </c>
      <c r="L4" s="4">
        <v>118.4</v>
      </c>
      <c r="M4" s="4">
        <v>112.1</v>
      </c>
    </row>
    <row r="5" spans="1:13" hidden="1" x14ac:dyDescent="0.3">
      <c r="A5" s="3">
        <v>487</v>
      </c>
      <c r="B5" t="s">
        <v>11</v>
      </c>
      <c r="C5" s="6">
        <v>60.1</v>
      </c>
      <c r="D5" s="4">
        <v>35.1</v>
      </c>
      <c r="E5" s="4">
        <v>65.599999999999994</v>
      </c>
      <c r="F5" s="4">
        <v>55.5</v>
      </c>
      <c r="G5" s="4">
        <v>86.5</v>
      </c>
      <c r="H5" s="4">
        <v>52.7</v>
      </c>
      <c r="I5" s="4">
        <v>39.700000000000003</v>
      </c>
      <c r="J5" s="6">
        <v>75</v>
      </c>
      <c r="K5" s="4">
        <v>103.4</v>
      </c>
      <c r="L5" s="4">
        <v>115.91917584942858</v>
      </c>
      <c r="M5" s="4">
        <v>108.58282171323765</v>
      </c>
    </row>
    <row r="6" spans="1:13" hidden="1" x14ac:dyDescent="0.3">
      <c r="A6" s="3">
        <v>488</v>
      </c>
      <c r="B6" t="s">
        <v>11</v>
      </c>
      <c r="C6" s="6">
        <v>56.7</v>
      </c>
      <c r="D6" s="4">
        <v>32.200000000000003</v>
      </c>
      <c r="E6" s="4">
        <v>58.7</v>
      </c>
      <c r="F6" s="4">
        <v>55.1</v>
      </c>
      <c r="G6" s="4">
        <v>85.9</v>
      </c>
      <c r="H6" s="4">
        <v>53</v>
      </c>
      <c r="I6" s="4">
        <v>35.299999999999997</v>
      </c>
      <c r="J6" s="6">
        <v>70.604341325937881</v>
      </c>
      <c r="K6" s="4">
        <v>104.3</v>
      </c>
      <c r="L6" s="4">
        <v>111.2</v>
      </c>
      <c r="M6" s="4">
        <v>108.9</v>
      </c>
    </row>
    <row r="7" spans="1:13" hidden="1" x14ac:dyDescent="0.3">
      <c r="A7" s="3">
        <v>489</v>
      </c>
      <c r="B7" t="s">
        <v>11</v>
      </c>
      <c r="C7" s="6">
        <v>51.9</v>
      </c>
      <c r="D7" s="4">
        <v>33</v>
      </c>
      <c r="E7" s="4">
        <v>67.900000000000006</v>
      </c>
      <c r="F7" s="4">
        <v>57</v>
      </c>
      <c r="G7" s="4">
        <v>89.3</v>
      </c>
      <c r="H7" s="4">
        <v>55.209232734986301</v>
      </c>
      <c r="I7" s="4">
        <v>39.799999999999997</v>
      </c>
      <c r="J7" s="6">
        <v>80</v>
      </c>
      <c r="K7" s="4">
        <v>107.3</v>
      </c>
      <c r="L7" s="4">
        <v>121.8</v>
      </c>
      <c r="M7" s="4">
        <v>117.8</v>
      </c>
    </row>
    <row r="8" spans="1:13" hidden="1" x14ac:dyDescent="0.3">
      <c r="A8" s="3">
        <v>490</v>
      </c>
      <c r="B8" t="s">
        <v>11</v>
      </c>
      <c r="C8" s="6">
        <v>61.3</v>
      </c>
      <c r="D8" s="4">
        <v>31</v>
      </c>
      <c r="E8" s="4">
        <v>65.900000000000006</v>
      </c>
      <c r="F8" s="4">
        <v>57.4</v>
      </c>
      <c r="G8" s="4">
        <v>87.2</v>
      </c>
      <c r="H8" s="4">
        <v>51.4</v>
      </c>
      <c r="I8" s="4">
        <v>39.4</v>
      </c>
      <c r="J8" s="6">
        <v>77.848544583683889</v>
      </c>
      <c r="K8" s="4">
        <v>108</v>
      </c>
      <c r="L8" s="4">
        <v>120.7</v>
      </c>
      <c r="M8" s="4">
        <v>115.9</v>
      </c>
    </row>
    <row r="9" spans="1:13" hidden="1" x14ac:dyDescent="0.3">
      <c r="A9" s="3">
        <v>491</v>
      </c>
      <c r="B9" t="s">
        <v>11</v>
      </c>
      <c r="C9" s="6">
        <v>59.9</v>
      </c>
      <c r="D9" s="4">
        <v>34.5</v>
      </c>
      <c r="E9" s="4">
        <v>63.1</v>
      </c>
      <c r="F9" s="4">
        <v>54.6</v>
      </c>
      <c r="G9" s="4">
        <v>85.9</v>
      </c>
      <c r="H9" s="4">
        <v>54.2</v>
      </c>
      <c r="I9" s="4">
        <v>40.6</v>
      </c>
      <c r="J9" s="6">
        <v>75.5</v>
      </c>
      <c r="K9" s="4">
        <v>102.3</v>
      </c>
      <c r="L9" s="4">
        <v>115.2</v>
      </c>
      <c r="M9" s="4">
        <v>108.2</v>
      </c>
    </row>
    <row r="10" spans="1:13" hidden="1" x14ac:dyDescent="0.3">
      <c r="A10" s="3">
        <v>492</v>
      </c>
      <c r="B10" t="s">
        <v>11</v>
      </c>
      <c r="C10" s="6">
        <v>59.3</v>
      </c>
      <c r="D10" s="4">
        <v>33</v>
      </c>
      <c r="E10" s="4">
        <v>61.3</v>
      </c>
      <c r="F10" s="4">
        <v>53.9</v>
      </c>
      <c r="G10" s="4">
        <v>83</v>
      </c>
      <c r="H10" s="4">
        <v>49.7</v>
      </c>
      <c r="I10" s="4">
        <v>38</v>
      </c>
      <c r="J10" s="6">
        <v>70.764936956424933</v>
      </c>
      <c r="K10" s="4">
        <v>104.2</v>
      </c>
      <c r="L10" s="4">
        <v>113.8</v>
      </c>
      <c r="M10" s="4">
        <v>106</v>
      </c>
    </row>
    <row r="11" spans="1:13" hidden="1" x14ac:dyDescent="0.3">
      <c r="A11" s="3">
        <v>493</v>
      </c>
      <c r="B11" t="s">
        <v>11</v>
      </c>
      <c r="C11" s="6">
        <v>61.2</v>
      </c>
      <c r="D11" s="4">
        <v>33.9</v>
      </c>
      <c r="E11" s="4">
        <v>68.099999999999994</v>
      </c>
      <c r="F11" s="4">
        <v>62.5</v>
      </c>
      <c r="G11" s="4">
        <v>92.3</v>
      </c>
      <c r="H11" s="4">
        <v>56.1</v>
      </c>
      <c r="I11" s="4">
        <v>38.9</v>
      </c>
      <c r="J11" s="6">
        <v>76.400000000000006</v>
      </c>
      <c r="K11" s="4">
        <v>115</v>
      </c>
      <c r="L11" s="4">
        <v>126.2</v>
      </c>
      <c r="M11" s="4">
        <v>119.1</v>
      </c>
    </row>
    <row r="12" spans="1:13" hidden="1" x14ac:dyDescent="0.3">
      <c r="A12" s="3">
        <v>494</v>
      </c>
      <c r="B12" t="s">
        <v>11</v>
      </c>
      <c r="C12" s="6">
        <v>57.4</v>
      </c>
      <c r="D12" s="4">
        <v>33.700000000000003</v>
      </c>
      <c r="E12" s="4">
        <v>63.7</v>
      </c>
      <c r="F12" s="4">
        <v>57.3</v>
      </c>
      <c r="G12" s="4">
        <v>87.1</v>
      </c>
      <c r="H12" s="4">
        <v>53.8</v>
      </c>
      <c r="I12" s="4">
        <v>38.799999999999997</v>
      </c>
      <c r="J12" s="6">
        <v>74.2</v>
      </c>
      <c r="K12" s="4">
        <v>105.24431335878666</v>
      </c>
      <c r="L12" s="4">
        <v>115</v>
      </c>
      <c r="M12" s="4">
        <v>108.6</v>
      </c>
    </row>
    <row r="13" spans="1:13" hidden="1" x14ac:dyDescent="0.3">
      <c r="A13" s="3">
        <v>495</v>
      </c>
      <c r="B13" t="s">
        <v>11</v>
      </c>
      <c r="C13" s="6">
        <v>56.8</v>
      </c>
      <c r="D13" s="4">
        <v>31.8</v>
      </c>
      <c r="E13" s="4">
        <v>60</v>
      </c>
      <c r="F13" s="4">
        <v>56.5</v>
      </c>
      <c r="G13" s="4">
        <v>87.9</v>
      </c>
      <c r="H13" s="4">
        <v>49.7</v>
      </c>
      <c r="I13" s="4">
        <v>37.200000000000003</v>
      </c>
      <c r="J13" s="6">
        <v>71.7</v>
      </c>
      <c r="K13" s="4">
        <v>108.3</v>
      </c>
      <c r="L13" s="4">
        <v>120.9</v>
      </c>
      <c r="M13" s="4">
        <v>114.7</v>
      </c>
    </row>
    <row r="14" spans="1:13" hidden="1" x14ac:dyDescent="0.3">
      <c r="A14" s="3">
        <v>496</v>
      </c>
      <c r="B14" t="s">
        <v>11</v>
      </c>
      <c r="C14" s="6">
        <v>59.2</v>
      </c>
      <c r="D14" s="4">
        <v>36.299999999999997</v>
      </c>
      <c r="E14" s="4">
        <v>64.099999999999994</v>
      </c>
      <c r="F14" s="4">
        <v>59.3</v>
      </c>
      <c r="G14" s="4">
        <v>91.7</v>
      </c>
      <c r="H14" s="4">
        <v>54.2</v>
      </c>
      <c r="I14" s="4">
        <v>39.6</v>
      </c>
      <c r="J14" s="6">
        <v>74</v>
      </c>
      <c r="K14" s="4">
        <v>114.2</v>
      </c>
      <c r="L14" s="4">
        <v>127.9</v>
      </c>
      <c r="M14" s="4">
        <v>121.2</v>
      </c>
    </row>
    <row r="15" spans="1:13" hidden="1" x14ac:dyDescent="0.3">
      <c r="A15" s="3">
        <v>497</v>
      </c>
      <c r="B15" t="s">
        <v>11</v>
      </c>
      <c r="C15" s="6">
        <v>54</v>
      </c>
      <c r="D15" s="4">
        <v>30.7</v>
      </c>
      <c r="E15" s="4">
        <v>64.099999999999994</v>
      </c>
      <c r="F15" s="4">
        <v>58.3</v>
      </c>
      <c r="G15" s="4">
        <v>91.3</v>
      </c>
      <c r="H15" s="4">
        <v>53.9</v>
      </c>
      <c r="I15" s="4">
        <v>38.200000000000003</v>
      </c>
      <c r="J15" s="6">
        <v>78.8</v>
      </c>
      <c r="K15" s="4">
        <v>111.7</v>
      </c>
      <c r="L15" s="4">
        <v>121.8</v>
      </c>
      <c r="M15" s="4">
        <v>119.50342439555976</v>
      </c>
    </row>
    <row r="16" spans="1:13" hidden="1" x14ac:dyDescent="0.3">
      <c r="A16" s="3">
        <v>498</v>
      </c>
      <c r="B16" t="s">
        <v>11</v>
      </c>
      <c r="C16" s="6">
        <v>57</v>
      </c>
      <c r="D16" s="4">
        <v>31.1</v>
      </c>
      <c r="E16" s="4">
        <v>63.8</v>
      </c>
      <c r="F16" s="4">
        <v>56.5</v>
      </c>
      <c r="G16" s="4">
        <v>88.5</v>
      </c>
      <c r="H16" s="4">
        <v>53.2</v>
      </c>
      <c r="I16" s="4">
        <v>40</v>
      </c>
      <c r="J16" s="6">
        <v>77.990392708604972</v>
      </c>
      <c r="K16" s="4">
        <v>109.9</v>
      </c>
      <c r="L16" s="4">
        <v>121.1</v>
      </c>
      <c r="M16" s="4">
        <v>117.5</v>
      </c>
    </row>
    <row r="17" spans="1:13" hidden="1" x14ac:dyDescent="0.3">
      <c r="A17" s="3">
        <v>499</v>
      </c>
      <c r="B17" t="s">
        <v>11</v>
      </c>
      <c r="C17" s="6">
        <v>58.8</v>
      </c>
      <c r="D17" s="4">
        <v>32</v>
      </c>
      <c r="E17" s="4">
        <v>66.5</v>
      </c>
      <c r="F17" s="4">
        <v>52.9</v>
      </c>
      <c r="G17" s="4">
        <v>83.576041241547017</v>
      </c>
      <c r="H17" s="4">
        <v>50</v>
      </c>
      <c r="I17" s="4">
        <v>38.4</v>
      </c>
      <c r="J17" s="6">
        <v>73.5</v>
      </c>
      <c r="K17" s="4">
        <v>104.9</v>
      </c>
      <c r="L17" s="4">
        <v>117.7</v>
      </c>
      <c r="M17" s="4">
        <v>110.7</v>
      </c>
    </row>
    <row r="18" spans="1:13" hidden="1" x14ac:dyDescent="0.3">
      <c r="A18" s="3">
        <v>500</v>
      </c>
      <c r="B18" t="s">
        <v>11</v>
      </c>
      <c r="C18" s="6">
        <v>59.3</v>
      </c>
      <c r="D18" s="4">
        <v>36.4</v>
      </c>
      <c r="E18" s="4">
        <v>66</v>
      </c>
      <c r="F18" s="4">
        <v>57.5</v>
      </c>
      <c r="G18" s="4">
        <v>91.4</v>
      </c>
      <c r="H18" s="4">
        <v>56.1</v>
      </c>
      <c r="I18" s="4">
        <v>39.1</v>
      </c>
      <c r="J18" s="6">
        <v>74.099999999999994</v>
      </c>
      <c r="K18" s="4">
        <v>110.1</v>
      </c>
      <c r="L18" s="4">
        <v>120.4</v>
      </c>
      <c r="M18" s="4">
        <v>113.9</v>
      </c>
    </row>
    <row r="19" spans="1:13" hidden="1" x14ac:dyDescent="0.3">
      <c r="A19" s="3">
        <v>501</v>
      </c>
      <c r="B19" t="s">
        <v>11</v>
      </c>
      <c r="C19" s="6">
        <v>57.3</v>
      </c>
      <c r="D19" s="4">
        <v>33.1</v>
      </c>
      <c r="E19" s="4">
        <v>66.099999999999994</v>
      </c>
      <c r="F19" s="4">
        <v>58.8</v>
      </c>
      <c r="G19" s="4">
        <v>89.9</v>
      </c>
      <c r="H19" s="4">
        <v>53.6</v>
      </c>
      <c r="I19" s="4">
        <v>39.200000000000003</v>
      </c>
      <c r="J19" s="6">
        <v>77</v>
      </c>
      <c r="K19" s="4">
        <v>111</v>
      </c>
      <c r="L19" s="4">
        <v>122.5</v>
      </c>
      <c r="M19" s="4">
        <v>114.4</v>
      </c>
    </row>
    <row r="20" spans="1:13" hidden="1" x14ac:dyDescent="0.3">
      <c r="A20" s="3">
        <v>502</v>
      </c>
      <c r="B20" t="s">
        <v>11</v>
      </c>
      <c r="C20" s="6">
        <v>53.7</v>
      </c>
      <c r="D20" s="4">
        <v>33.5</v>
      </c>
      <c r="E20" s="4">
        <v>64.090304241444699</v>
      </c>
      <c r="F20" s="4">
        <v>54.8</v>
      </c>
      <c r="G20" s="4">
        <v>83.9</v>
      </c>
      <c r="H20" s="4">
        <v>54.3</v>
      </c>
      <c r="I20" s="4">
        <v>37.6</v>
      </c>
      <c r="J20" s="6">
        <v>73.2</v>
      </c>
      <c r="K20" s="4">
        <v>103.6</v>
      </c>
      <c r="L20" s="4">
        <v>113.9</v>
      </c>
      <c r="M20" s="4">
        <v>107</v>
      </c>
    </row>
    <row r="21" spans="1:13" hidden="1" x14ac:dyDescent="0.3">
      <c r="A21" s="3">
        <v>503</v>
      </c>
      <c r="B21" t="s">
        <v>11</v>
      </c>
      <c r="C21" s="6">
        <v>57.9</v>
      </c>
      <c r="D21" s="4">
        <v>36.5</v>
      </c>
      <c r="E21" s="4">
        <v>61.6</v>
      </c>
      <c r="F21" s="4">
        <v>57.9</v>
      </c>
      <c r="G21" s="4">
        <v>87.8</v>
      </c>
      <c r="H21" s="4">
        <v>50.4</v>
      </c>
      <c r="I21" s="4">
        <v>36</v>
      </c>
      <c r="J21" s="6">
        <v>69.127781168963622</v>
      </c>
      <c r="K21" s="4">
        <v>110.4</v>
      </c>
      <c r="L21" s="4">
        <v>121</v>
      </c>
      <c r="M21" s="4">
        <v>114.2</v>
      </c>
    </row>
    <row r="22" spans="1:13" hidden="1" x14ac:dyDescent="0.3">
      <c r="A22" s="3">
        <v>504</v>
      </c>
      <c r="B22" t="s">
        <v>11</v>
      </c>
      <c r="C22" s="6">
        <v>58.4</v>
      </c>
      <c r="D22" s="4">
        <v>32.9</v>
      </c>
      <c r="E22" s="4">
        <v>61.9</v>
      </c>
      <c r="F22" s="4">
        <v>56</v>
      </c>
      <c r="G22" s="4">
        <v>83.9</v>
      </c>
      <c r="H22" s="4">
        <v>51.9</v>
      </c>
      <c r="I22" s="4">
        <v>40</v>
      </c>
      <c r="J22" s="6">
        <v>76.099999999999994</v>
      </c>
      <c r="K22" s="4">
        <v>104.9</v>
      </c>
      <c r="L22" s="4">
        <v>115.4</v>
      </c>
      <c r="M22" s="4">
        <v>108.6</v>
      </c>
    </row>
    <row r="23" spans="1:13" hidden="1" x14ac:dyDescent="0.3">
      <c r="A23" s="3">
        <v>505</v>
      </c>
      <c r="B23" t="s">
        <v>11</v>
      </c>
      <c r="C23" s="6">
        <v>55.5</v>
      </c>
      <c r="D23" s="4">
        <v>32.4</v>
      </c>
      <c r="E23" s="4">
        <v>64.099999999999994</v>
      </c>
      <c r="F23" s="4">
        <v>57.7</v>
      </c>
      <c r="G23" s="4">
        <v>87.5</v>
      </c>
      <c r="H23" s="4">
        <v>54.3</v>
      </c>
      <c r="I23" s="4">
        <v>38.799999999999997</v>
      </c>
      <c r="J23" s="6">
        <v>74.213996616860967</v>
      </c>
      <c r="K23" s="4">
        <v>108.70323757609954</v>
      </c>
      <c r="L23" s="4">
        <v>120.1</v>
      </c>
      <c r="M23" s="4">
        <v>112.2</v>
      </c>
    </row>
    <row r="24" spans="1:13" hidden="1" x14ac:dyDescent="0.3">
      <c r="A24" s="3">
        <v>506</v>
      </c>
      <c r="B24" t="s">
        <v>11</v>
      </c>
      <c r="C24" s="6">
        <v>60.4</v>
      </c>
      <c r="D24" s="4">
        <v>33.700000000000003</v>
      </c>
      <c r="E24" s="4">
        <v>65.900000000000006</v>
      </c>
      <c r="F24" s="4">
        <v>58.5</v>
      </c>
      <c r="G24" s="4">
        <v>87.8</v>
      </c>
      <c r="H24" s="4">
        <v>51.4</v>
      </c>
      <c r="I24" s="4">
        <v>38.799999999999997</v>
      </c>
      <c r="J24" s="6">
        <v>74.8</v>
      </c>
      <c r="K24" s="4">
        <v>109.2</v>
      </c>
      <c r="L24" s="4">
        <v>119.1</v>
      </c>
      <c r="M24" s="4">
        <v>111.2</v>
      </c>
    </row>
    <row r="25" spans="1:13" hidden="1" x14ac:dyDescent="0.3">
      <c r="A25" s="3">
        <v>507</v>
      </c>
      <c r="B25" t="s">
        <v>11</v>
      </c>
      <c r="C25" s="6">
        <v>55.4</v>
      </c>
      <c r="D25" s="4">
        <v>33.299999999999997</v>
      </c>
      <c r="E25" s="4">
        <v>61.4</v>
      </c>
      <c r="F25" s="4">
        <v>54.1</v>
      </c>
      <c r="G25" s="4">
        <v>85.2</v>
      </c>
      <c r="H25" s="4">
        <v>51</v>
      </c>
      <c r="I25" s="4">
        <v>37.867819847602028</v>
      </c>
      <c r="J25" s="6">
        <v>72.5</v>
      </c>
      <c r="K25" s="4">
        <v>100.6</v>
      </c>
      <c r="L25" s="4">
        <v>111.4</v>
      </c>
      <c r="M25" s="4">
        <v>105.1</v>
      </c>
    </row>
    <row r="26" spans="1:13" hidden="1" x14ac:dyDescent="0.3">
      <c r="A26" s="3">
        <v>508</v>
      </c>
      <c r="B26" t="s">
        <v>11</v>
      </c>
      <c r="C26" s="6">
        <v>50.1</v>
      </c>
      <c r="D26" s="4">
        <v>26.8</v>
      </c>
      <c r="E26" s="4">
        <v>56.012040605721204</v>
      </c>
      <c r="F26" s="4">
        <v>52.3</v>
      </c>
      <c r="G26" s="4">
        <v>79</v>
      </c>
      <c r="H26" s="4">
        <v>47.2</v>
      </c>
      <c r="I26" s="4">
        <v>36.134680163556858</v>
      </c>
      <c r="J26" s="6">
        <v>70.619597392218097</v>
      </c>
      <c r="K26" s="4">
        <v>96.6</v>
      </c>
      <c r="L26" s="4">
        <v>104.7</v>
      </c>
      <c r="M26" s="4">
        <v>99</v>
      </c>
    </row>
    <row r="27" spans="1:13" hidden="1" x14ac:dyDescent="0.3">
      <c r="A27" s="3">
        <v>509</v>
      </c>
      <c r="B27" t="s">
        <v>11</v>
      </c>
      <c r="C27" s="6">
        <v>53.6</v>
      </c>
      <c r="D27" s="4">
        <v>30</v>
      </c>
      <c r="E27" s="4">
        <v>57.772891617877491</v>
      </c>
      <c r="F27" s="4">
        <v>55.2</v>
      </c>
      <c r="G27" s="4">
        <v>84.1</v>
      </c>
      <c r="H27" s="4">
        <v>51.6</v>
      </c>
      <c r="I27" s="4">
        <v>38.700000000000003</v>
      </c>
      <c r="J27" s="6">
        <v>70.599999999999994</v>
      </c>
      <c r="K27" s="4">
        <v>104.3</v>
      </c>
      <c r="L27" s="4">
        <v>113.2</v>
      </c>
      <c r="M27" s="4">
        <v>107</v>
      </c>
    </row>
    <row r="28" spans="1:13" hidden="1" x14ac:dyDescent="0.3">
      <c r="A28" s="3">
        <v>510</v>
      </c>
      <c r="B28" t="s">
        <v>11</v>
      </c>
      <c r="C28" s="6">
        <v>54.3</v>
      </c>
      <c r="D28" s="4">
        <v>31.5</v>
      </c>
      <c r="E28" s="4">
        <v>61.669153670783459</v>
      </c>
      <c r="F28" s="4">
        <v>53.8</v>
      </c>
      <c r="G28" s="4">
        <v>83.773996037264425</v>
      </c>
      <c r="H28" s="4">
        <v>48.794997574322913</v>
      </c>
      <c r="I28" s="4">
        <v>36.200000000000003</v>
      </c>
      <c r="J28" s="6">
        <v>71</v>
      </c>
      <c r="K28" s="4">
        <v>105.1</v>
      </c>
      <c r="L28" s="4">
        <v>116.8</v>
      </c>
      <c r="M28" s="4">
        <v>110.1</v>
      </c>
    </row>
    <row r="29" spans="1:13" hidden="1" x14ac:dyDescent="0.3">
      <c r="A29" s="3">
        <v>667</v>
      </c>
      <c r="B29" t="s">
        <v>12</v>
      </c>
      <c r="C29" s="6">
        <v>30.208447595226879</v>
      </c>
      <c r="D29" s="4">
        <v>26.189728249466771</v>
      </c>
      <c r="E29" s="4">
        <v>46.2</v>
      </c>
      <c r="F29" s="4">
        <v>43.6</v>
      </c>
      <c r="G29" s="4">
        <v>56.952585620816507</v>
      </c>
      <c r="H29" s="4">
        <v>35.299361008583446</v>
      </c>
      <c r="I29" s="4">
        <v>29.14702665310157</v>
      </c>
      <c r="J29" s="6">
        <v>47.459512045624855</v>
      </c>
      <c r="K29" s="4">
        <v>54.3</v>
      </c>
      <c r="L29" s="4">
        <v>62.711041999930579</v>
      </c>
      <c r="M29" s="4">
        <v>58.029580399662557</v>
      </c>
    </row>
    <row r="30" spans="1:13" hidden="1" x14ac:dyDescent="0.3">
      <c r="A30" s="3">
        <v>668</v>
      </c>
      <c r="B30" t="s">
        <v>12</v>
      </c>
      <c r="C30" s="6">
        <v>28.8</v>
      </c>
      <c r="D30" s="4">
        <v>26.2</v>
      </c>
      <c r="E30" s="4">
        <v>44.3</v>
      </c>
      <c r="F30" s="4">
        <v>42.3</v>
      </c>
      <c r="G30" s="4">
        <v>56.371652928609116</v>
      </c>
      <c r="H30" s="4">
        <v>34.112563327079663</v>
      </c>
      <c r="I30" s="4">
        <v>29.083342072548295</v>
      </c>
      <c r="J30" s="6">
        <v>47.973784268430656</v>
      </c>
      <c r="K30" s="4">
        <v>52.993588817868918</v>
      </c>
      <c r="L30" s="4">
        <v>60.504787837198592</v>
      </c>
      <c r="M30" s="4">
        <v>56.355828862918457</v>
      </c>
    </row>
    <row r="31" spans="1:13" hidden="1" x14ac:dyDescent="0.3">
      <c r="A31" s="3">
        <v>669</v>
      </c>
      <c r="B31" t="s">
        <v>12</v>
      </c>
      <c r="C31" s="6">
        <v>35.6</v>
      </c>
      <c r="D31" s="4">
        <v>26.5</v>
      </c>
      <c r="E31" s="4">
        <v>44.3</v>
      </c>
      <c r="F31" s="4">
        <v>43.6</v>
      </c>
      <c r="G31" s="4">
        <v>57.034233035432294</v>
      </c>
      <c r="H31" s="4">
        <v>35.523645149404615</v>
      </c>
      <c r="I31" s="4">
        <v>29.504005156416198</v>
      </c>
      <c r="J31" s="6">
        <v>50.325287807012266</v>
      </c>
      <c r="K31" s="4">
        <v>56.89211236754997</v>
      </c>
      <c r="L31" s="4">
        <v>64.004358101337942</v>
      </c>
      <c r="M31" s="4">
        <v>59.584254842211756</v>
      </c>
    </row>
    <row r="32" spans="1:13" hidden="1" x14ac:dyDescent="0.3">
      <c r="A32" s="3">
        <v>670</v>
      </c>
      <c r="B32" t="s">
        <v>12</v>
      </c>
      <c r="C32" s="6">
        <v>29.8</v>
      </c>
      <c r="D32" s="4">
        <v>24.7</v>
      </c>
      <c r="E32" s="4">
        <v>45.8</v>
      </c>
      <c r="F32" s="4">
        <v>44.1</v>
      </c>
      <c r="G32" s="4">
        <v>56.695171332508963</v>
      </c>
      <c r="H32" s="4">
        <v>34.92109577492397</v>
      </c>
      <c r="I32" s="4">
        <v>28.47521934705351</v>
      </c>
      <c r="J32" s="6">
        <v>45.76593111295027</v>
      </c>
      <c r="K32" s="4">
        <v>56.032999845768884</v>
      </c>
      <c r="L32" s="4">
        <v>65.178292930362161</v>
      </c>
      <c r="M32" s="4">
        <v>59.756477612350949</v>
      </c>
    </row>
    <row r="33" spans="1:13" hidden="1" x14ac:dyDescent="0.3">
      <c r="A33" s="3">
        <v>671</v>
      </c>
      <c r="B33" t="s">
        <v>12</v>
      </c>
      <c r="C33" s="6">
        <v>31.6</v>
      </c>
      <c r="D33" s="4">
        <v>25.162527991825176</v>
      </c>
      <c r="E33" s="4">
        <v>42.5</v>
      </c>
      <c r="F33" s="4">
        <v>44.2</v>
      </c>
      <c r="G33" s="4">
        <v>57.5</v>
      </c>
      <c r="H33" s="4">
        <v>34.200000000000003</v>
      </c>
      <c r="I33" s="4">
        <v>29.2</v>
      </c>
      <c r="J33" s="6">
        <v>48.9</v>
      </c>
      <c r="K33" s="4">
        <v>56.7</v>
      </c>
      <c r="L33" s="4">
        <v>63.7</v>
      </c>
      <c r="M33" s="4">
        <v>59.2</v>
      </c>
    </row>
    <row r="34" spans="1:13" hidden="1" x14ac:dyDescent="0.3">
      <c r="A34" s="3">
        <v>672</v>
      </c>
      <c r="B34" t="s">
        <v>12</v>
      </c>
      <c r="C34" s="6">
        <v>35.200000000000003</v>
      </c>
      <c r="D34" s="4">
        <v>30.4</v>
      </c>
      <c r="E34" s="4">
        <v>51.7</v>
      </c>
      <c r="F34" s="4">
        <v>48.6</v>
      </c>
      <c r="G34" s="4">
        <v>63.5</v>
      </c>
      <c r="H34" s="4">
        <v>36.1</v>
      </c>
      <c r="I34" s="4">
        <v>32.1</v>
      </c>
      <c r="J34" s="6">
        <v>54</v>
      </c>
      <c r="K34" s="4">
        <v>68.3</v>
      </c>
      <c r="L34" s="4">
        <v>79.599999999999994</v>
      </c>
      <c r="M34" s="4">
        <v>73.7</v>
      </c>
    </row>
    <row r="35" spans="1:13" hidden="1" x14ac:dyDescent="0.3">
      <c r="A35" s="3">
        <v>673</v>
      </c>
      <c r="B35" t="s">
        <v>12</v>
      </c>
      <c r="C35" s="6">
        <v>33.4</v>
      </c>
      <c r="D35" s="4">
        <v>25.1</v>
      </c>
      <c r="E35" s="4">
        <v>44.2</v>
      </c>
      <c r="F35" s="4">
        <v>45.2</v>
      </c>
      <c r="G35" s="4">
        <v>57.951684178662589</v>
      </c>
      <c r="H35" s="4">
        <v>35.463955190522292</v>
      </c>
      <c r="I35" s="4">
        <v>29.167261277433333</v>
      </c>
      <c r="J35" s="6">
        <v>48.331966701867472</v>
      </c>
      <c r="K35" s="4">
        <v>59</v>
      </c>
      <c r="L35" s="4">
        <v>66.824732499704936</v>
      </c>
      <c r="M35" s="4">
        <v>61.608990996220655</v>
      </c>
    </row>
    <row r="36" spans="1:13" hidden="1" x14ac:dyDescent="0.3">
      <c r="A36" s="3">
        <v>674</v>
      </c>
      <c r="B36" t="s">
        <v>12</v>
      </c>
      <c r="C36" s="6">
        <v>30.4</v>
      </c>
      <c r="D36" s="4">
        <v>24.2</v>
      </c>
      <c r="E36" s="4">
        <v>41</v>
      </c>
      <c r="F36" s="4">
        <v>43.7</v>
      </c>
      <c r="G36" s="4">
        <v>57.8</v>
      </c>
      <c r="H36" s="4">
        <v>35.6</v>
      </c>
      <c r="I36" s="4">
        <v>28.7</v>
      </c>
      <c r="J36" s="6">
        <v>49.2</v>
      </c>
      <c r="K36" s="4">
        <v>54.5</v>
      </c>
      <c r="L36" s="4">
        <v>61.8</v>
      </c>
      <c r="M36" s="4">
        <v>57.2</v>
      </c>
    </row>
    <row r="37" spans="1:13" hidden="1" x14ac:dyDescent="0.3">
      <c r="A37" s="3">
        <v>675</v>
      </c>
      <c r="B37" t="s">
        <v>12</v>
      </c>
      <c r="C37" s="6">
        <v>32.6</v>
      </c>
      <c r="D37" s="4">
        <v>25.6</v>
      </c>
      <c r="E37" s="4">
        <v>44</v>
      </c>
      <c r="F37" s="4">
        <v>45.4</v>
      </c>
      <c r="G37" s="4">
        <v>57.6</v>
      </c>
      <c r="H37" s="4">
        <v>35.200000000000003</v>
      </c>
      <c r="I37" s="4">
        <v>29.6</v>
      </c>
      <c r="J37" s="6">
        <v>47.8</v>
      </c>
      <c r="K37" s="4">
        <v>58.5</v>
      </c>
      <c r="L37" s="4">
        <v>64.7</v>
      </c>
      <c r="M37" s="4">
        <v>60</v>
      </c>
    </row>
    <row r="38" spans="1:13" hidden="1" x14ac:dyDescent="0.3">
      <c r="A38" s="3">
        <v>676</v>
      </c>
      <c r="B38" t="s">
        <v>12</v>
      </c>
      <c r="C38" s="6">
        <v>30.2</v>
      </c>
      <c r="D38" s="4">
        <v>25.2</v>
      </c>
      <c r="E38" s="4">
        <v>42.7</v>
      </c>
      <c r="F38" s="4">
        <v>44.4</v>
      </c>
      <c r="G38" s="4">
        <v>58.2</v>
      </c>
      <c r="H38" s="4">
        <v>33.799999999999997</v>
      </c>
      <c r="I38" s="4">
        <v>29.5</v>
      </c>
      <c r="J38" s="6">
        <v>49.4</v>
      </c>
      <c r="K38" s="4">
        <v>57.8</v>
      </c>
      <c r="L38" s="4">
        <v>64.7</v>
      </c>
      <c r="M38" s="4">
        <v>60</v>
      </c>
    </row>
    <row r="39" spans="1:13" hidden="1" x14ac:dyDescent="0.3">
      <c r="A39" s="3">
        <v>677</v>
      </c>
      <c r="B39" t="s">
        <v>12</v>
      </c>
      <c r="C39" s="6">
        <v>32.299999999999997</v>
      </c>
      <c r="D39" s="4">
        <v>24.3</v>
      </c>
      <c r="E39" s="4">
        <v>41.6</v>
      </c>
      <c r="F39" s="4">
        <v>44.2</v>
      </c>
      <c r="G39" s="4">
        <v>57</v>
      </c>
      <c r="H39" s="4">
        <v>34.299999999999997</v>
      </c>
      <c r="I39" s="4">
        <v>29.4</v>
      </c>
      <c r="J39" s="6">
        <v>48.38</v>
      </c>
      <c r="K39" s="4">
        <v>56.7</v>
      </c>
      <c r="L39" s="4">
        <v>63.1</v>
      </c>
      <c r="M39" s="4">
        <v>58.4</v>
      </c>
    </row>
    <row r="40" spans="1:13" hidden="1" x14ac:dyDescent="0.3">
      <c r="A40" s="3">
        <v>678</v>
      </c>
      <c r="B40" t="s">
        <v>12</v>
      </c>
      <c r="C40" s="6">
        <v>30.8</v>
      </c>
      <c r="D40" s="4">
        <v>26.5</v>
      </c>
      <c r="E40" s="4">
        <v>46.7</v>
      </c>
      <c r="F40" s="4">
        <v>44.4</v>
      </c>
      <c r="G40" s="4">
        <v>58</v>
      </c>
      <c r="H40" s="4">
        <v>36.200000000000003</v>
      </c>
      <c r="I40" s="4">
        <v>29.5</v>
      </c>
      <c r="J40" s="6">
        <v>48.8</v>
      </c>
      <c r="K40" s="4">
        <v>54.3</v>
      </c>
      <c r="L40" s="4">
        <v>62.4</v>
      </c>
      <c r="M40" s="4">
        <v>58</v>
      </c>
    </row>
    <row r="41" spans="1:13" hidden="1" x14ac:dyDescent="0.3">
      <c r="A41" s="3">
        <v>679</v>
      </c>
      <c r="B41" t="s">
        <v>12</v>
      </c>
      <c r="C41" s="6">
        <v>28.1</v>
      </c>
      <c r="D41" s="4">
        <v>24.4</v>
      </c>
      <c r="E41" s="4">
        <v>42.3</v>
      </c>
      <c r="F41" s="4">
        <v>41.8</v>
      </c>
      <c r="G41" s="4">
        <v>54.7</v>
      </c>
      <c r="H41" s="4">
        <v>32.6</v>
      </c>
      <c r="I41" s="4">
        <v>29.3</v>
      </c>
      <c r="J41" s="6">
        <v>46.7</v>
      </c>
      <c r="K41" s="4">
        <v>51.9</v>
      </c>
      <c r="L41" s="4">
        <v>59</v>
      </c>
      <c r="M41" s="4">
        <v>54.5</v>
      </c>
    </row>
    <row r="42" spans="1:13" hidden="1" x14ac:dyDescent="0.3">
      <c r="A42" s="3">
        <v>680</v>
      </c>
      <c r="B42" t="s">
        <v>12</v>
      </c>
      <c r="C42" s="6">
        <v>30.4</v>
      </c>
      <c r="D42" s="4">
        <v>26.6</v>
      </c>
      <c r="E42" s="4">
        <v>44.4</v>
      </c>
      <c r="F42" s="4">
        <v>45.5</v>
      </c>
      <c r="G42" s="4">
        <v>59.3</v>
      </c>
      <c r="H42" s="4">
        <v>35.799999999999997</v>
      </c>
      <c r="I42" s="4">
        <v>29.4</v>
      </c>
      <c r="J42" s="6">
        <v>48.2</v>
      </c>
      <c r="K42" s="4">
        <v>58.3</v>
      </c>
      <c r="L42" s="4">
        <v>65.099999999999994</v>
      </c>
      <c r="M42" s="4">
        <v>60.7</v>
      </c>
    </row>
    <row r="43" spans="1:13" hidden="1" x14ac:dyDescent="0.3">
      <c r="A43" s="3">
        <v>681</v>
      </c>
      <c r="B43" t="s">
        <v>12</v>
      </c>
      <c r="C43" s="6">
        <v>31.866972003561326</v>
      </c>
      <c r="D43" s="4">
        <v>26.454943833801352</v>
      </c>
      <c r="E43" s="4">
        <v>45.8</v>
      </c>
      <c r="F43" s="4">
        <v>44.78522686420893</v>
      </c>
      <c r="G43" s="4">
        <v>58.298480391255204</v>
      </c>
      <c r="H43" s="4">
        <v>35.307494151095774</v>
      </c>
      <c r="I43" s="4">
        <v>29.604874814225148</v>
      </c>
      <c r="J43" s="6">
        <v>48.868299750106544</v>
      </c>
      <c r="K43" s="4">
        <v>58.026336654859612</v>
      </c>
      <c r="L43" s="4">
        <v>66.263304656459582</v>
      </c>
      <c r="M43" s="4">
        <v>61.357788632085779</v>
      </c>
    </row>
    <row r="44" spans="1:13" hidden="1" x14ac:dyDescent="0.3">
      <c r="A44" s="3">
        <v>682</v>
      </c>
      <c r="B44" t="s">
        <v>12</v>
      </c>
      <c r="C44" s="6">
        <v>28.8</v>
      </c>
      <c r="D44" s="4">
        <v>24.7</v>
      </c>
      <c r="E44" s="4">
        <v>43.4</v>
      </c>
      <c r="F44" s="4">
        <v>44.1</v>
      </c>
      <c r="G44" s="4">
        <v>57.29158095996582</v>
      </c>
      <c r="H44" s="4">
        <v>34.465219709691233</v>
      </c>
      <c r="I44" s="4">
        <v>28.840227564153839</v>
      </c>
      <c r="J44" s="6">
        <v>46.815660863878151</v>
      </c>
      <c r="K44" s="4">
        <v>55.67809252216265</v>
      </c>
      <c r="L44" s="4">
        <v>63.293455285573131</v>
      </c>
      <c r="M44" s="4">
        <v>58.434688688527409</v>
      </c>
    </row>
    <row r="45" spans="1:13" hidden="1" x14ac:dyDescent="0.3">
      <c r="A45" s="3">
        <v>683</v>
      </c>
      <c r="B45" t="s">
        <v>12</v>
      </c>
      <c r="C45" s="6">
        <v>29.224779627064606</v>
      </c>
      <c r="D45" s="4">
        <v>22.833620149886364</v>
      </c>
      <c r="E45" s="4">
        <v>39.299999999999997</v>
      </c>
      <c r="F45" s="4">
        <v>41.958396097382206</v>
      </c>
      <c r="G45" s="4">
        <v>54.719810829180275</v>
      </c>
      <c r="H45" s="4">
        <v>33.728260450254332</v>
      </c>
      <c r="I45" s="4">
        <v>27.850333253605509</v>
      </c>
      <c r="J45" s="6">
        <v>45.984926595543257</v>
      </c>
      <c r="K45" s="4">
        <v>51.64274614249338</v>
      </c>
      <c r="L45" s="4">
        <v>57.466177879294634</v>
      </c>
      <c r="M45" s="4">
        <v>53.177832755137061</v>
      </c>
    </row>
    <row r="46" spans="1:13" hidden="1" x14ac:dyDescent="0.3">
      <c r="A46" s="3">
        <v>684</v>
      </c>
      <c r="B46" t="s">
        <v>12</v>
      </c>
      <c r="C46" s="6">
        <v>31.663726436138504</v>
      </c>
      <c r="D46" s="4">
        <v>26.176380473500199</v>
      </c>
      <c r="E46" s="4">
        <v>45.3</v>
      </c>
      <c r="F46" s="4">
        <v>44.567778343683798</v>
      </c>
      <c r="G46" s="4">
        <v>58.023198117249443</v>
      </c>
      <c r="H46" s="4">
        <v>35.18601463564643</v>
      </c>
      <c r="I46" s="4">
        <v>29.469910078792868</v>
      </c>
      <c r="J46" s="6">
        <v>48.646501815140141</v>
      </c>
      <c r="K46" s="4">
        <v>57.53529123083144</v>
      </c>
      <c r="L46" s="4">
        <v>65.58660259667765</v>
      </c>
      <c r="M46" s="4">
        <v>60.728561256935883</v>
      </c>
    </row>
    <row r="47" spans="1:13" hidden="1" x14ac:dyDescent="0.3">
      <c r="A47" s="3">
        <v>685</v>
      </c>
      <c r="B47" t="s">
        <v>12</v>
      </c>
      <c r="C47" s="6">
        <v>30.087920566955013</v>
      </c>
      <c r="D47" s="4">
        <v>25.185215848923654</v>
      </c>
      <c r="E47" s="4">
        <v>43.499636212757942</v>
      </c>
      <c r="F47" s="4">
        <v>43.8</v>
      </c>
      <c r="G47" s="4">
        <v>57.1</v>
      </c>
      <c r="H47" s="4">
        <v>34.6</v>
      </c>
      <c r="I47" s="4">
        <v>29.140750774401656</v>
      </c>
      <c r="J47" s="6">
        <v>47.833832206528754</v>
      </c>
      <c r="K47" s="4">
        <v>55</v>
      </c>
      <c r="L47" s="4">
        <v>62.413775610424494</v>
      </c>
      <c r="M47" s="4">
        <v>57.8</v>
      </c>
    </row>
    <row r="48" spans="1:13" hidden="1" x14ac:dyDescent="0.3">
      <c r="A48" s="3">
        <v>686</v>
      </c>
      <c r="B48" t="s">
        <v>12</v>
      </c>
      <c r="C48" s="6">
        <v>31.8</v>
      </c>
      <c r="D48" s="4">
        <v>25.7</v>
      </c>
      <c r="E48" s="4">
        <v>44.4</v>
      </c>
      <c r="F48" s="4">
        <v>43.9</v>
      </c>
      <c r="G48" s="4">
        <v>57</v>
      </c>
      <c r="H48" s="4">
        <v>34.5</v>
      </c>
      <c r="I48" s="4">
        <v>29.3</v>
      </c>
      <c r="J48" s="6">
        <v>47.2</v>
      </c>
      <c r="K48" s="4">
        <v>56.9</v>
      </c>
      <c r="L48" s="4">
        <v>65.3</v>
      </c>
      <c r="M48" s="4">
        <v>60.3</v>
      </c>
    </row>
    <row r="49" spans="1:13" hidden="1" x14ac:dyDescent="0.3">
      <c r="A49" s="3">
        <v>687</v>
      </c>
      <c r="B49" t="s">
        <v>12</v>
      </c>
      <c r="C49" s="6">
        <v>30.147692982261862</v>
      </c>
      <c r="D49" s="4">
        <v>24.155960147340696</v>
      </c>
      <c r="E49" s="4">
        <v>42.157122020073032</v>
      </c>
      <c r="F49" s="4">
        <v>42.722615467931924</v>
      </c>
      <c r="G49" s="4">
        <v>55.985868801164287</v>
      </c>
      <c r="H49" s="4">
        <v>34.643208956419109</v>
      </c>
      <c r="I49" s="4">
        <v>28</v>
      </c>
      <c r="J49" s="6">
        <v>47</v>
      </c>
      <c r="K49" s="4">
        <v>53.712119224687456</v>
      </c>
      <c r="L49" s="4">
        <v>60.872183283693786</v>
      </c>
      <c r="M49" s="4">
        <v>56.369487501230459</v>
      </c>
    </row>
    <row r="50" spans="1:13" hidden="1" x14ac:dyDescent="0.3">
      <c r="A50" s="3">
        <v>688</v>
      </c>
      <c r="B50" t="s">
        <v>12</v>
      </c>
      <c r="C50" s="6">
        <v>30.6</v>
      </c>
      <c r="D50" s="4">
        <v>24.6</v>
      </c>
      <c r="E50" s="4">
        <v>43.861596272981409</v>
      </c>
      <c r="F50" s="4">
        <v>43.3</v>
      </c>
      <c r="G50" s="4">
        <v>56</v>
      </c>
      <c r="H50" s="4">
        <v>34.9</v>
      </c>
      <c r="I50" s="4">
        <v>28.5</v>
      </c>
      <c r="J50" s="6">
        <v>46.045585087677964</v>
      </c>
      <c r="K50" s="4">
        <v>55</v>
      </c>
      <c r="L50" s="4">
        <v>62.6</v>
      </c>
      <c r="M50" s="4">
        <v>57.5</v>
      </c>
    </row>
    <row r="51" spans="1:13" hidden="1" x14ac:dyDescent="0.3">
      <c r="A51" s="3">
        <v>689</v>
      </c>
      <c r="B51" t="s">
        <v>12</v>
      </c>
      <c r="C51" s="6">
        <v>34.6</v>
      </c>
      <c r="D51" s="4">
        <v>26.8</v>
      </c>
      <c r="E51" s="4">
        <v>45.4</v>
      </c>
      <c r="F51" s="4">
        <v>45.3</v>
      </c>
      <c r="G51" s="4">
        <v>58.937923018848991</v>
      </c>
      <c r="H51" s="4">
        <v>36.576611745488165</v>
      </c>
      <c r="I51" s="4">
        <v>29.9</v>
      </c>
      <c r="J51" s="6">
        <v>50.8</v>
      </c>
      <c r="K51" s="4">
        <v>57.9</v>
      </c>
      <c r="L51" s="4">
        <v>65.5</v>
      </c>
      <c r="M51" s="4">
        <v>60.9</v>
      </c>
    </row>
    <row r="52" spans="1:13" hidden="1" x14ac:dyDescent="0.3">
      <c r="A52" s="3">
        <v>690</v>
      </c>
      <c r="B52" t="s">
        <v>12</v>
      </c>
      <c r="C52" s="6">
        <v>29.7</v>
      </c>
      <c r="D52" s="4">
        <v>24.2</v>
      </c>
      <c r="E52" s="4">
        <v>43</v>
      </c>
      <c r="F52" s="4">
        <v>41.9</v>
      </c>
      <c r="G52" s="4">
        <v>55.6</v>
      </c>
      <c r="H52" s="4">
        <v>34</v>
      </c>
      <c r="I52" s="4">
        <v>27.3</v>
      </c>
      <c r="J52" s="6">
        <v>47.1</v>
      </c>
      <c r="K52" s="4">
        <v>54.7</v>
      </c>
      <c r="L52" s="4">
        <v>62.7</v>
      </c>
      <c r="M52" s="4">
        <v>58.2</v>
      </c>
    </row>
    <row r="53" spans="1:13" hidden="1" x14ac:dyDescent="0.3">
      <c r="A53" s="3">
        <v>691</v>
      </c>
      <c r="B53" t="s">
        <v>12</v>
      </c>
      <c r="C53" s="6">
        <v>32.5</v>
      </c>
      <c r="D53" s="4">
        <v>26.6</v>
      </c>
      <c r="E53" s="4">
        <v>45.1</v>
      </c>
      <c r="F53" s="4">
        <v>44.7</v>
      </c>
      <c r="G53" s="4">
        <v>58.4</v>
      </c>
      <c r="H53" s="4">
        <v>36.200000000000003</v>
      </c>
      <c r="I53" s="4">
        <v>29.6</v>
      </c>
      <c r="J53" s="6">
        <v>48.6</v>
      </c>
      <c r="K53" s="4">
        <v>58.6</v>
      </c>
      <c r="L53" s="4">
        <v>64.900000000000006</v>
      </c>
      <c r="M53" s="4">
        <v>60.3</v>
      </c>
    </row>
    <row r="54" spans="1:13" hidden="1" x14ac:dyDescent="0.3">
      <c r="A54" s="3">
        <v>744</v>
      </c>
      <c r="B54" t="s">
        <v>12</v>
      </c>
      <c r="C54" s="6">
        <v>30</v>
      </c>
      <c r="D54" s="4">
        <v>24.5</v>
      </c>
      <c r="E54" s="4">
        <v>43.3</v>
      </c>
      <c r="F54" s="4">
        <v>43</v>
      </c>
      <c r="G54" s="4">
        <v>55.3</v>
      </c>
      <c r="H54" s="4">
        <v>34</v>
      </c>
      <c r="I54" s="4">
        <v>28.1</v>
      </c>
      <c r="J54" s="6">
        <v>44.7</v>
      </c>
      <c r="K54" s="4">
        <v>54</v>
      </c>
      <c r="L54" s="4">
        <v>62.3</v>
      </c>
      <c r="M54" s="4">
        <v>57.1</v>
      </c>
    </row>
    <row r="55" spans="1:13" hidden="1" x14ac:dyDescent="0.3">
      <c r="A55" s="3">
        <v>105</v>
      </c>
      <c r="B55" t="s">
        <v>13</v>
      </c>
      <c r="C55" s="6">
        <v>84.3</v>
      </c>
      <c r="D55" s="4">
        <v>45.9</v>
      </c>
      <c r="E55" s="4">
        <v>96.5</v>
      </c>
      <c r="F55" s="4">
        <v>76.3</v>
      </c>
      <c r="G55" s="4">
        <v>122.3</v>
      </c>
      <c r="H55" s="4">
        <v>79.099999999999994</v>
      </c>
      <c r="I55" s="4">
        <v>46.6</v>
      </c>
      <c r="J55" s="6">
        <v>110</v>
      </c>
      <c r="K55" s="4">
        <v>151.69999999999999</v>
      </c>
      <c r="L55" s="4">
        <v>175.2</v>
      </c>
      <c r="M55" s="4">
        <v>167.1</v>
      </c>
    </row>
    <row r="56" spans="1:13" hidden="1" x14ac:dyDescent="0.3">
      <c r="A56" s="3">
        <v>106</v>
      </c>
      <c r="B56" t="s">
        <v>13</v>
      </c>
      <c r="C56" s="6">
        <v>85.7</v>
      </c>
      <c r="D56" s="4">
        <v>46.1</v>
      </c>
      <c r="E56" s="4">
        <v>94.4</v>
      </c>
      <c r="F56" s="4">
        <v>70.8</v>
      </c>
      <c r="G56" s="4">
        <v>121.4</v>
      </c>
      <c r="H56" s="4">
        <v>80.308813799947956</v>
      </c>
      <c r="I56" s="4">
        <v>47.2</v>
      </c>
      <c r="J56" s="6">
        <v>105.6</v>
      </c>
      <c r="K56" s="4">
        <v>149</v>
      </c>
      <c r="L56" s="4">
        <v>175.3</v>
      </c>
      <c r="M56" s="4">
        <v>168</v>
      </c>
    </row>
    <row r="57" spans="1:13" hidden="1" x14ac:dyDescent="0.3">
      <c r="A57" s="3">
        <v>107</v>
      </c>
      <c r="B57" t="s">
        <v>13</v>
      </c>
      <c r="C57" s="6">
        <v>78.3</v>
      </c>
      <c r="D57" s="4">
        <v>45.5</v>
      </c>
      <c r="E57" s="4">
        <v>93.1</v>
      </c>
      <c r="F57" s="4">
        <v>76.3</v>
      </c>
      <c r="G57" s="4">
        <v>122.7667468608753</v>
      </c>
      <c r="H57" s="4">
        <v>79.60614715672601</v>
      </c>
      <c r="I57" s="4">
        <v>46.493658815680597</v>
      </c>
      <c r="J57" s="6">
        <v>108.09537853930932</v>
      </c>
      <c r="K57" s="4">
        <v>151.30032888923918</v>
      </c>
      <c r="L57" s="4">
        <v>175.60018144527285</v>
      </c>
      <c r="M57" s="4">
        <v>167.60906858171802</v>
      </c>
    </row>
    <row r="58" spans="1:13" hidden="1" x14ac:dyDescent="0.3">
      <c r="A58" s="3">
        <v>108</v>
      </c>
      <c r="B58" t="s">
        <v>13</v>
      </c>
      <c r="C58" s="6">
        <v>80.18340858278188</v>
      </c>
      <c r="D58" s="4">
        <v>48.346618088731731</v>
      </c>
      <c r="E58" s="4">
        <v>92.080905629438647</v>
      </c>
      <c r="F58" s="4">
        <v>72.8</v>
      </c>
      <c r="G58" s="4">
        <v>119</v>
      </c>
      <c r="H58" s="4">
        <v>76.3</v>
      </c>
      <c r="I58" s="4">
        <v>45.5</v>
      </c>
      <c r="J58" s="6">
        <v>106.8</v>
      </c>
      <c r="K58" s="4">
        <v>146.44539530920824</v>
      </c>
      <c r="L58" s="4">
        <v>170.5</v>
      </c>
      <c r="M58" s="4">
        <v>161.4</v>
      </c>
    </row>
    <row r="59" spans="1:13" hidden="1" x14ac:dyDescent="0.3">
      <c r="A59" s="3">
        <v>109</v>
      </c>
      <c r="B59" t="s">
        <v>13</v>
      </c>
      <c r="C59" s="6">
        <v>87.5</v>
      </c>
      <c r="D59" s="4">
        <v>45.7</v>
      </c>
      <c r="E59" s="4">
        <v>95.5</v>
      </c>
      <c r="F59" s="4">
        <v>75.110455762588359</v>
      </c>
      <c r="G59" s="4">
        <v>122.9354500833451</v>
      </c>
      <c r="H59" s="4">
        <v>80.030041396211303</v>
      </c>
      <c r="I59" s="4">
        <v>46.880283876111584</v>
      </c>
      <c r="J59" s="6">
        <v>104.70804052007722</v>
      </c>
      <c r="K59" s="4">
        <v>151.70342064542797</v>
      </c>
      <c r="L59" s="4">
        <v>177.84880585184891</v>
      </c>
      <c r="M59" s="4">
        <v>170.56885329687603</v>
      </c>
    </row>
    <row r="60" spans="1:13" hidden="1" x14ac:dyDescent="0.3">
      <c r="A60" s="3">
        <v>110</v>
      </c>
      <c r="B60" t="s">
        <v>13</v>
      </c>
      <c r="C60" s="6">
        <v>83.068574781811165</v>
      </c>
      <c r="D60" s="4">
        <v>45.050540812751834</v>
      </c>
      <c r="E60" s="4">
        <v>97.077210429825556</v>
      </c>
      <c r="F60" s="4">
        <v>75.120400363884585</v>
      </c>
      <c r="G60" s="4">
        <v>123.24238323731001</v>
      </c>
      <c r="H60" s="4">
        <v>80.727115729068544</v>
      </c>
      <c r="I60" s="4">
        <v>47.4</v>
      </c>
      <c r="J60" s="6">
        <v>105.8</v>
      </c>
      <c r="K60" s="4">
        <v>151.9597706260073</v>
      </c>
      <c r="L60" s="4">
        <v>176.52162251347704</v>
      </c>
      <c r="M60" s="4">
        <v>168.77167524264578</v>
      </c>
    </row>
    <row r="61" spans="1:13" hidden="1" x14ac:dyDescent="0.3">
      <c r="A61" s="3">
        <v>111</v>
      </c>
      <c r="B61" t="s">
        <v>13</v>
      </c>
      <c r="C61" s="6">
        <v>85.2</v>
      </c>
      <c r="D61" s="4">
        <v>41.2</v>
      </c>
      <c r="E61" s="4">
        <v>92.2</v>
      </c>
      <c r="F61" s="4">
        <v>73.7</v>
      </c>
      <c r="G61" s="4">
        <v>122.7</v>
      </c>
      <c r="H61" s="4">
        <v>79.900000000000006</v>
      </c>
      <c r="I61" s="4">
        <v>46.4</v>
      </c>
      <c r="J61" s="6">
        <v>100.22766421551503</v>
      </c>
      <c r="K61" s="4">
        <v>153.80000000000001</v>
      </c>
      <c r="L61" s="4">
        <v>176.8</v>
      </c>
      <c r="M61" s="4">
        <v>170.9</v>
      </c>
    </row>
    <row r="62" spans="1:13" hidden="1" x14ac:dyDescent="0.3">
      <c r="A62" s="3">
        <v>112</v>
      </c>
      <c r="B62" t="s">
        <v>13</v>
      </c>
      <c r="C62" s="6">
        <v>81.8</v>
      </c>
      <c r="D62" s="4">
        <v>42.3</v>
      </c>
      <c r="E62" s="4">
        <v>93.692094587170445</v>
      </c>
      <c r="F62" s="4">
        <v>74</v>
      </c>
      <c r="G62" s="4">
        <v>121.49823516045545</v>
      </c>
      <c r="H62" s="4">
        <v>80.14625388494126</v>
      </c>
      <c r="I62" s="4">
        <v>46.466701798389799</v>
      </c>
      <c r="J62" s="6">
        <v>103.35857644437907</v>
      </c>
      <c r="K62" s="4">
        <v>149.98161537096647</v>
      </c>
      <c r="L62" s="4">
        <v>174.2878821876179</v>
      </c>
      <c r="M62" s="4">
        <v>167.29578788900113</v>
      </c>
    </row>
    <row r="63" spans="1:13" hidden="1" x14ac:dyDescent="0.3">
      <c r="A63" s="3">
        <v>113</v>
      </c>
      <c r="B63" t="s">
        <v>13</v>
      </c>
      <c r="C63" s="6">
        <v>80.599999999999994</v>
      </c>
      <c r="D63" s="4">
        <v>44.2</v>
      </c>
      <c r="E63" s="4">
        <v>88.6</v>
      </c>
      <c r="F63" s="4">
        <v>75.599999999999994</v>
      </c>
      <c r="G63" s="4">
        <v>124.6</v>
      </c>
      <c r="H63" s="4">
        <v>79.599999999999994</v>
      </c>
      <c r="I63" s="4">
        <v>45.5</v>
      </c>
      <c r="J63" s="6">
        <v>104.4</v>
      </c>
      <c r="K63" s="4">
        <v>154.5</v>
      </c>
      <c r="L63" s="4">
        <v>181</v>
      </c>
      <c r="M63" s="4">
        <v>174.3</v>
      </c>
    </row>
    <row r="64" spans="1:13" hidden="1" x14ac:dyDescent="0.3">
      <c r="A64" s="3">
        <v>114</v>
      </c>
      <c r="B64" t="s">
        <v>13</v>
      </c>
      <c r="C64" s="6">
        <v>78.2</v>
      </c>
      <c r="D64" s="4">
        <v>46</v>
      </c>
      <c r="E64" s="4">
        <v>93.1</v>
      </c>
      <c r="F64" s="4">
        <v>75.3</v>
      </c>
      <c r="G64" s="4">
        <v>124.3</v>
      </c>
      <c r="H64" s="4">
        <v>80.900000000000006</v>
      </c>
      <c r="I64" s="4">
        <v>46.2</v>
      </c>
      <c r="J64" s="6">
        <v>115.2</v>
      </c>
      <c r="K64" s="4">
        <v>152.80000000000001</v>
      </c>
      <c r="L64" s="4">
        <v>177.7</v>
      </c>
      <c r="M64" s="4">
        <v>168.9</v>
      </c>
    </row>
    <row r="65" spans="1:13" hidden="1" x14ac:dyDescent="0.3">
      <c r="A65" s="3">
        <v>115</v>
      </c>
      <c r="B65" t="s">
        <v>13</v>
      </c>
      <c r="C65" s="6">
        <v>91.1</v>
      </c>
      <c r="D65" s="4">
        <v>45.532851925030762</v>
      </c>
      <c r="E65" s="4">
        <v>102.16597170156949</v>
      </c>
      <c r="F65" s="4">
        <v>76</v>
      </c>
      <c r="G65" s="4">
        <v>124.67052118067586</v>
      </c>
      <c r="H65" s="4">
        <v>81.676370489814857</v>
      </c>
      <c r="I65" s="4">
        <v>47.982337125171242</v>
      </c>
      <c r="J65" s="6">
        <v>105.05737067236822</v>
      </c>
      <c r="K65" s="4">
        <v>153.5485379511878</v>
      </c>
      <c r="L65" s="4">
        <v>179.70059415774412</v>
      </c>
      <c r="M65" s="4">
        <v>172.2242838899609</v>
      </c>
    </row>
    <row r="66" spans="1:13" hidden="1" x14ac:dyDescent="0.3">
      <c r="A66" s="3">
        <v>116</v>
      </c>
      <c r="B66" t="s">
        <v>13</v>
      </c>
      <c r="C66" s="6">
        <v>83.716419235026706</v>
      </c>
      <c r="D66" s="4">
        <v>45.549176865703075</v>
      </c>
      <c r="E66" s="4">
        <v>99.2</v>
      </c>
      <c r="F66" s="4">
        <v>75.854345207258888</v>
      </c>
      <c r="G66" s="4">
        <v>123.77093549871134</v>
      </c>
      <c r="H66" s="4">
        <v>80.931486602749459</v>
      </c>
      <c r="I66" s="4">
        <v>47.485067537831796</v>
      </c>
      <c r="J66" s="6">
        <v>107.02544710946033</v>
      </c>
      <c r="K66" s="4">
        <v>152.35307260486925</v>
      </c>
      <c r="L66" s="4">
        <v>176.93309427823553</v>
      </c>
      <c r="M66" s="4">
        <v>168.89472717772179</v>
      </c>
    </row>
    <row r="67" spans="1:13" hidden="1" x14ac:dyDescent="0.3">
      <c r="A67" s="3">
        <v>117</v>
      </c>
      <c r="B67" t="s">
        <v>13</v>
      </c>
      <c r="C67" s="6">
        <v>83</v>
      </c>
      <c r="D67" s="4">
        <v>44.4</v>
      </c>
      <c r="E67" s="4">
        <v>94.8</v>
      </c>
      <c r="F67" s="4">
        <v>72.400000000000006</v>
      </c>
      <c r="G67" s="4">
        <v>105.5</v>
      </c>
      <c r="H67" s="4">
        <v>76.2</v>
      </c>
      <c r="I67" s="4">
        <v>46.6</v>
      </c>
      <c r="J67" s="6">
        <v>101.9</v>
      </c>
      <c r="K67" s="4">
        <v>145.19999999999999</v>
      </c>
      <c r="L67" s="4">
        <v>172.9</v>
      </c>
      <c r="M67" s="4">
        <v>163.80000000000001</v>
      </c>
    </row>
    <row r="68" spans="1:13" hidden="1" x14ac:dyDescent="0.3">
      <c r="A68" s="3">
        <v>118</v>
      </c>
      <c r="B68" t="s">
        <v>13</v>
      </c>
      <c r="C68" s="6">
        <v>79.099999999999994</v>
      </c>
      <c r="D68" s="4">
        <v>49.2</v>
      </c>
      <c r="E68" s="4">
        <v>94.9</v>
      </c>
      <c r="F68" s="4">
        <v>82.2</v>
      </c>
      <c r="G68" s="4">
        <v>121</v>
      </c>
      <c r="H68" s="4">
        <v>77</v>
      </c>
      <c r="I68" s="4">
        <v>45.1</v>
      </c>
      <c r="J68" s="6">
        <v>112.6823562597488</v>
      </c>
      <c r="K68" s="4">
        <v>150.69999999999999</v>
      </c>
      <c r="L68" s="4">
        <v>177.13466730927297</v>
      </c>
      <c r="M68" s="4">
        <v>168.11914313853944</v>
      </c>
    </row>
    <row r="69" spans="1:13" hidden="1" x14ac:dyDescent="0.3">
      <c r="A69" s="3">
        <v>119</v>
      </c>
      <c r="B69" t="s">
        <v>13</v>
      </c>
      <c r="C69" s="6">
        <v>85.409784715785008</v>
      </c>
      <c r="D69" s="4">
        <v>43.066134679647298</v>
      </c>
      <c r="E69" s="4">
        <v>95.6</v>
      </c>
      <c r="F69" s="4">
        <v>71.599999999999994</v>
      </c>
      <c r="G69" s="4">
        <v>119.5</v>
      </c>
      <c r="H69" s="4">
        <v>78.3</v>
      </c>
      <c r="I69" s="4">
        <v>45.982209408997214</v>
      </c>
      <c r="J69" s="6">
        <v>95.260946754781116</v>
      </c>
      <c r="K69" s="4">
        <v>148.19999999999999</v>
      </c>
      <c r="L69" s="4">
        <v>170.6</v>
      </c>
      <c r="M69" s="4">
        <v>165.8</v>
      </c>
    </row>
    <row r="70" spans="1:13" hidden="1" x14ac:dyDescent="0.3">
      <c r="A70" s="3">
        <v>120</v>
      </c>
      <c r="B70" t="s">
        <v>13</v>
      </c>
      <c r="C70" s="6">
        <v>83.7</v>
      </c>
      <c r="D70" s="4">
        <v>43.3</v>
      </c>
      <c r="E70" s="4">
        <v>91.1</v>
      </c>
      <c r="F70" s="4">
        <v>74.5</v>
      </c>
      <c r="G70" s="4">
        <v>121.6</v>
      </c>
      <c r="H70" s="4">
        <v>78.8</v>
      </c>
      <c r="I70" s="4">
        <v>44.7</v>
      </c>
      <c r="J70" s="6">
        <v>103.6</v>
      </c>
      <c r="K70" s="4">
        <v>145.19999999999999</v>
      </c>
      <c r="L70" s="4">
        <v>172</v>
      </c>
      <c r="M70" s="4">
        <v>164.5</v>
      </c>
    </row>
    <row r="71" spans="1:13" hidden="1" x14ac:dyDescent="0.3">
      <c r="A71" s="3">
        <v>121</v>
      </c>
      <c r="B71" t="s">
        <v>13</v>
      </c>
      <c r="C71" s="6">
        <v>85.6</v>
      </c>
      <c r="D71" s="4">
        <v>42.3</v>
      </c>
      <c r="E71" s="4">
        <v>96.99743436972993</v>
      </c>
      <c r="F71" s="4">
        <v>77.2</v>
      </c>
      <c r="G71" s="4">
        <v>124.3</v>
      </c>
      <c r="H71" s="4">
        <v>81.432585498603544</v>
      </c>
      <c r="I71" s="4">
        <v>47.099841945244187</v>
      </c>
      <c r="J71" s="6">
        <v>104.67479610433602</v>
      </c>
      <c r="K71" s="4">
        <v>153.11901500933544</v>
      </c>
      <c r="L71" s="4">
        <v>178.71336866642869</v>
      </c>
      <c r="M71" s="4">
        <v>172.02012671066024</v>
      </c>
    </row>
    <row r="72" spans="1:13" hidden="1" x14ac:dyDescent="0.3">
      <c r="A72" s="3">
        <v>122</v>
      </c>
      <c r="B72" t="s">
        <v>13</v>
      </c>
      <c r="C72" s="6">
        <v>86.8</v>
      </c>
      <c r="D72" s="4">
        <v>45.4</v>
      </c>
      <c r="E72" s="4">
        <v>94.3</v>
      </c>
      <c r="F72" s="4">
        <v>75.2</v>
      </c>
      <c r="G72" s="4">
        <v>125.6</v>
      </c>
      <c r="H72" s="4">
        <v>82.9</v>
      </c>
      <c r="I72" s="4">
        <v>48.7</v>
      </c>
      <c r="J72" s="6">
        <v>105.3</v>
      </c>
      <c r="K72" s="4">
        <v>154.19999999999999</v>
      </c>
      <c r="L72" s="4">
        <v>182.3</v>
      </c>
      <c r="M72" s="4">
        <v>174.5</v>
      </c>
    </row>
    <row r="73" spans="1:13" hidden="1" x14ac:dyDescent="0.3">
      <c r="A73" s="3">
        <v>123</v>
      </c>
      <c r="B73" t="s">
        <v>13</v>
      </c>
      <c r="C73" s="6">
        <v>85.9</v>
      </c>
      <c r="D73" s="4">
        <v>47.2</v>
      </c>
      <c r="E73" s="4">
        <v>106.7</v>
      </c>
      <c r="F73" s="4">
        <v>84.4</v>
      </c>
      <c r="G73" s="4">
        <v>131.30000000000001</v>
      </c>
      <c r="H73" s="4">
        <v>84.1</v>
      </c>
      <c r="I73" s="4">
        <v>49.3</v>
      </c>
      <c r="J73" s="6">
        <v>110.4</v>
      </c>
      <c r="K73" s="4">
        <v>161.6</v>
      </c>
      <c r="L73" s="4">
        <v>191.2</v>
      </c>
      <c r="M73" s="4">
        <v>183.3</v>
      </c>
    </row>
    <row r="74" spans="1:13" hidden="1" x14ac:dyDescent="0.3">
      <c r="A74" s="3">
        <v>124</v>
      </c>
      <c r="B74" t="s">
        <v>13</v>
      </c>
      <c r="C74" s="6">
        <v>84.2</v>
      </c>
      <c r="D74" s="4">
        <v>48.2</v>
      </c>
      <c r="E74" s="4">
        <v>103.9</v>
      </c>
      <c r="F74" s="4">
        <v>63.9</v>
      </c>
      <c r="G74" s="4">
        <v>122.68665865287096</v>
      </c>
      <c r="H74" s="4">
        <v>82</v>
      </c>
      <c r="I74" s="4">
        <v>47.7</v>
      </c>
      <c r="J74" s="6">
        <v>104.8</v>
      </c>
      <c r="K74" s="4">
        <v>147.78384753460321</v>
      </c>
      <c r="L74" s="4">
        <v>169.12757047724185</v>
      </c>
      <c r="M74" s="4">
        <v>159.36829200396099</v>
      </c>
    </row>
    <row r="75" spans="1:13" hidden="1" x14ac:dyDescent="0.3">
      <c r="A75" s="3">
        <v>125</v>
      </c>
      <c r="B75" t="s">
        <v>13</v>
      </c>
      <c r="C75" s="6">
        <v>79.8</v>
      </c>
      <c r="D75" s="4">
        <v>43.6</v>
      </c>
      <c r="E75" s="4">
        <v>95.8</v>
      </c>
      <c r="F75" s="4">
        <v>76.599999999999994</v>
      </c>
      <c r="G75" s="4">
        <v>130.97284446894022</v>
      </c>
      <c r="H75" s="4">
        <v>84.7</v>
      </c>
      <c r="I75" s="4">
        <v>47.4</v>
      </c>
      <c r="J75" s="6">
        <v>110.50744624803667</v>
      </c>
      <c r="K75" s="4">
        <v>157.45527484758003</v>
      </c>
      <c r="L75" s="4">
        <v>182.47780292770165</v>
      </c>
      <c r="M75" s="4">
        <v>174.97559609649491</v>
      </c>
    </row>
    <row r="76" spans="1:13" hidden="1" x14ac:dyDescent="0.3">
      <c r="A76" s="3">
        <v>126</v>
      </c>
      <c r="B76" t="s">
        <v>13</v>
      </c>
      <c r="C76" s="6">
        <v>86.3</v>
      </c>
      <c r="D76" s="4">
        <v>44.5</v>
      </c>
      <c r="E76" s="4">
        <v>103.3</v>
      </c>
      <c r="F76" s="4">
        <v>81.2</v>
      </c>
      <c r="G76" s="4">
        <v>125.7</v>
      </c>
      <c r="H76" s="4">
        <v>82.654938085503005</v>
      </c>
      <c r="I76" s="4">
        <v>48.8</v>
      </c>
      <c r="J76" s="6">
        <v>118.5</v>
      </c>
      <c r="K76" s="4">
        <v>152.80000000000001</v>
      </c>
      <c r="L76" s="4">
        <v>179.3</v>
      </c>
      <c r="M76" s="4">
        <v>169.5</v>
      </c>
    </row>
    <row r="77" spans="1:13" hidden="1" x14ac:dyDescent="0.3">
      <c r="A77" s="3">
        <v>127</v>
      </c>
      <c r="B77" t="s">
        <v>13</v>
      </c>
      <c r="C77" s="6">
        <v>83.1</v>
      </c>
      <c r="D77" s="4">
        <v>48</v>
      </c>
      <c r="E77" s="4">
        <v>95.7</v>
      </c>
      <c r="F77" s="4">
        <v>78.099999999999994</v>
      </c>
      <c r="G77" s="4">
        <v>128.6</v>
      </c>
      <c r="H77" s="4">
        <v>80.2</v>
      </c>
      <c r="I77" s="4">
        <v>47.3</v>
      </c>
      <c r="J77" s="6">
        <v>103.7</v>
      </c>
      <c r="K77" s="4">
        <v>155.30000000000001</v>
      </c>
      <c r="L77" s="4">
        <v>175.8</v>
      </c>
      <c r="M77" s="4">
        <v>170.4</v>
      </c>
    </row>
    <row r="78" spans="1:13" hidden="1" x14ac:dyDescent="0.3">
      <c r="A78" s="3">
        <v>128</v>
      </c>
      <c r="B78" t="s">
        <v>13</v>
      </c>
      <c r="C78" s="6">
        <v>82.7</v>
      </c>
      <c r="D78" s="4">
        <v>45.4</v>
      </c>
      <c r="E78" s="4">
        <v>102.1</v>
      </c>
      <c r="F78" s="4">
        <v>73.599999999999994</v>
      </c>
      <c r="G78" s="4">
        <v>120.2</v>
      </c>
      <c r="H78" s="4">
        <v>77.953142512162913</v>
      </c>
      <c r="I78" s="4">
        <v>47</v>
      </c>
      <c r="J78" s="6">
        <v>101.6</v>
      </c>
      <c r="K78" s="4">
        <v>144.77389111548445</v>
      </c>
      <c r="L78" s="4">
        <v>164</v>
      </c>
      <c r="M78" s="4">
        <v>156.63656519170323</v>
      </c>
    </row>
    <row r="79" spans="1:13" hidden="1" x14ac:dyDescent="0.3">
      <c r="A79" s="3">
        <v>129</v>
      </c>
      <c r="B79" t="s">
        <v>13</v>
      </c>
      <c r="C79" s="6">
        <v>77.8</v>
      </c>
      <c r="D79" s="4">
        <v>44.8</v>
      </c>
      <c r="E79" s="4">
        <v>91.4</v>
      </c>
      <c r="F79" s="4">
        <v>71.2</v>
      </c>
      <c r="G79" s="4">
        <v>117.7</v>
      </c>
      <c r="H79" s="4">
        <v>77.599999999999994</v>
      </c>
      <c r="I79" s="4">
        <v>47.8</v>
      </c>
      <c r="J79" s="6">
        <v>107.2</v>
      </c>
      <c r="K79" s="4">
        <v>145.5</v>
      </c>
      <c r="L79" s="4">
        <v>168.8</v>
      </c>
      <c r="M79" s="4">
        <v>159.9</v>
      </c>
    </row>
    <row r="80" spans="1:13" hidden="1" x14ac:dyDescent="0.3">
      <c r="A80" s="3">
        <v>130</v>
      </c>
      <c r="B80" t="s">
        <v>13</v>
      </c>
      <c r="C80" s="6">
        <v>76.400000000000006</v>
      </c>
      <c r="D80" s="4">
        <v>41</v>
      </c>
      <c r="E80" s="4">
        <v>81.599999999999994</v>
      </c>
      <c r="F80" s="4">
        <v>71.099999999999994</v>
      </c>
      <c r="G80" s="4">
        <v>117.7</v>
      </c>
      <c r="H80" s="4">
        <v>76.900000000000006</v>
      </c>
      <c r="I80" s="4">
        <v>43.6</v>
      </c>
      <c r="J80" s="6">
        <v>99.1</v>
      </c>
      <c r="K80" s="4">
        <v>142.1</v>
      </c>
      <c r="L80" s="4">
        <v>166.5</v>
      </c>
      <c r="M80" s="4">
        <v>161.19999999999999</v>
      </c>
    </row>
    <row r="81" spans="1:13" hidden="1" x14ac:dyDescent="0.3">
      <c r="A81" s="3">
        <v>131</v>
      </c>
      <c r="B81" t="s">
        <v>13</v>
      </c>
      <c r="C81" s="6">
        <v>81</v>
      </c>
      <c r="D81" s="4">
        <v>40.9</v>
      </c>
      <c r="E81" s="4">
        <v>99.7</v>
      </c>
      <c r="F81" s="4">
        <v>76.2</v>
      </c>
      <c r="G81" s="4">
        <v>121.5</v>
      </c>
      <c r="H81" s="4">
        <v>80.2</v>
      </c>
      <c r="I81" s="4">
        <v>46.7</v>
      </c>
      <c r="J81" s="6">
        <v>100.4</v>
      </c>
      <c r="K81" s="4">
        <v>148.19999999999999</v>
      </c>
      <c r="L81" s="4">
        <v>171.5</v>
      </c>
      <c r="M81" s="4">
        <v>164.7</v>
      </c>
    </row>
    <row r="82" spans="1:13" hidden="1" x14ac:dyDescent="0.3">
      <c r="A82" s="3">
        <v>132</v>
      </c>
      <c r="B82" t="s">
        <v>13</v>
      </c>
      <c r="C82" s="6">
        <v>80.2</v>
      </c>
      <c r="D82" s="4">
        <v>41.9</v>
      </c>
      <c r="E82" s="4">
        <v>94.544709914666399</v>
      </c>
      <c r="F82" s="4">
        <v>72.5</v>
      </c>
      <c r="G82" s="4">
        <v>120.9</v>
      </c>
      <c r="H82" s="4">
        <v>79.900000000000006</v>
      </c>
      <c r="I82" s="4">
        <v>46.4</v>
      </c>
      <c r="J82" s="6">
        <v>97.8</v>
      </c>
      <c r="K82" s="4">
        <v>150.5</v>
      </c>
      <c r="L82" s="4">
        <v>172.5</v>
      </c>
      <c r="M82" s="4">
        <v>165.7</v>
      </c>
    </row>
    <row r="83" spans="1:13" hidden="1" x14ac:dyDescent="0.3">
      <c r="A83" s="3">
        <v>133</v>
      </c>
      <c r="B83" t="s">
        <v>13</v>
      </c>
      <c r="C83" s="6">
        <v>86.6</v>
      </c>
      <c r="D83" s="4">
        <v>46.5</v>
      </c>
      <c r="E83" s="4">
        <v>100.4</v>
      </c>
      <c r="F83" s="4">
        <v>77.7</v>
      </c>
      <c r="G83" s="4">
        <v>125.7</v>
      </c>
      <c r="H83" s="4">
        <v>81.099999999999994</v>
      </c>
      <c r="I83" s="4">
        <v>46.7</v>
      </c>
      <c r="J83" s="6">
        <v>108.5</v>
      </c>
      <c r="K83" s="4">
        <v>153.6</v>
      </c>
      <c r="L83" s="4">
        <v>180.1</v>
      </c>
      <c r="M83" s="4">
        <v>171.7</v>
      </c>
    </row>
    <row r="84" spans="1:13" hidden="1" x14ac:dyDescent="0.3">
      <c r="A84" s="3">
        <v>134</v>
      </c>
      <c r="B84" t="s">
        <v>13</v>
      </c>
      <c r="C84" s="6">
        <v>79.5</v>
      </c>
      <c r="D84" s="4">
        <v>43.3</v>
      </c>
      <c r="E84" s="4">
        <v>96.1</v>
      </c>
      <c r="F84" s="4">
        <v>76.3</v>
      </c>
      <c r="G84" s="4">
        <v>126.6</v>
      </c>
      <c r="H84" s="4">
        <v>84.2</v>
      </c>
      <c r="I84" s="4">
        <v>49.1</v>
      </c>
      <c r="J84" s="6">
        <v>111.9</v>
      </c>
      <c r="K84" s="4">
        <v>156.19999999999999</v>
      </c>
      <c r="L84" s="4">
        <v>181</v>
      </c>
      <c r="M84" s="4">
        <v>173.3</v>
      </c>
    </row>
    <row r="85" spans="1:13" hidden="1" x14ac:dyDescent="0.3">
      <c r="A85" s="3">
        <v>135</v>
      </c>
      <c r="B85" t="s">
        <v>13</v>
      </c>
      <c r="C85" s="6">
        <v>81.5</v>
      </c>
      <c r="D85" s="4">
        <v>45.9</v>
      </c>
      <c r="E85" s="4">
        <v>99.7</v>
      </c>
      <c r="F85" s="4">
        <v>77.599999999999994</v>
      </c>
      <c r="G85" s="4">
        <v>123.9</v>
      </c>
      <c r="H85" s="4">
        <v>81.2</v>
      </c>
      <c r="I85" s="4">
        <v>47.1</v>
      </c>
      <c r="J85" s="6">
        <v>111.3</v>
      </c>
      <c r="K85" s="4">
        <v>155.30000000000001</v>
      </c>
      <c r="L85" s="4">
        <v>177.8</v>
      </c>
      <c r="M85" s="4">
        <v>170.2</v>
      </c>
    </row>
    <row r="86" spans="1:13" hidden="1" x14ac:dyDescent="0.3">
      <c r="A86" s="3">
        <v>136</v>
      </c>
      <c r="B86" t="s">
        <v>13</v>
      </c>
      <c r="C86" s="6">
        <v>79.099999999999994</v>
      </c>
      <c r="D86" s="4">
        <v>44</v>
      </c>
      <c r="E86" s="4">
        <v>95.4</v>
      </c>
      <c r="F86" s="4">
        <v>72.5</v>
      </c>
      <c r="G86" s="4">
        <v>121.4</v>
      </c>
      <c r="H86" s="4">
        <v>79.2</v>
      </c>
      <c r="I86" s="4">
        <v>46.2</v>
      </c>
      <c r="J86" s="6">
        <v>103.5</v>
      </c>
      <c r="K86" s="4">
        <v>148.9</v>
      </c>
      <c r="L86" s="4">
        <v>172.6</v>
      </c>
      <c r="M86" s="4">
        <v>165.1</v>
      </c>
    </row>
    <row r="87" spans="1:13" hidden="1" x14ac:dyDescent="0.3">
      <c r="A87" s="3">
        <v>137</v>
      </c>
      <c r="B87" t="s">
        <v>13</v>
      </c>
      <c r="C87" s="6">
        <v>80.599999999999994</v>
      </c>
      <c r="D87" s="4">
        <v>41.9</v>
      </c>
      <c r="E87" s="4">
        <v>92.5</v>
      </c>
      <c r="F87" s="4">
        <v>75.5</v>
      </c>
      <c r="G87" s="4">
        <v>122.5</v>
      </c>
      <c r="H87" s="4">
        <v>80.900000000000006</v>
      </c>
      <c r="I87" s="4">
        <v>46.2</v>
      </c>
      <c r="J87" s="6">
        <v>106.9</v>
      </c>
      <c r="K87" s="4">
        <v>152.30000000000001</v>
      </c>
      <c r="L87" s="4">
        <v>176</v>
      </c>
      <c r="M87" s="4">
        <v>168.4</v>
      </c>
    </row>
    <row r="88" spans="1:13" hidden="1" x14ac:dyDescent="0.3">
      <c r="A88" s="3">
        <v>138</v>
      </c>
      <c r="B88" t="s">
        <v>13</v>
      </c>
      <c r="C88" s="6">
        <v>81.900000000000006</v>
      </c>
      <c r="D88" s="4">
        <v>46.8</v>
      </c>
      <c r="E88" s="4">
        <v>97.6</v>
      </c>
      <c r="F88" s="4">
        <v>73.5</v>
      </c>
      <c r="G88" s="4">
        <v>120.2</v>
      </c>
      <c r="H88" s="4">
        <v>80.2</v>
      </c>
      <c r="I88" s="4">
        <v>47.5</v>
      </c>
      <c r="J88" s="6">
        <v>106.4</v>
      </c>
      <c r="K88" s="4">
        <v>149.69999999999999</v>
      </c>
      <c r="L88" s="4">
        <v>176.3</v>
      </c>
      <c r="M88" s="4">
        <v>164.9</v>
      </c>
    </row>
    <row r="89" spans="1:13" hidden="1" x14ac:dyDescent="0.3">
      <c r="A89" s="3">
        <v>139</v>
      </c>
      <c r="B89" t="s">
        <v>13</v>
      </c>
      <c r="C89" s="6">
        <v>82.8</v>
      </c>
      <c r="D89" s="4">
        <v>49.4</v>
      </c>
      <c r="E89" s="4">
        <v>98.7</v>
      </c>
      <c r="F89" s="4">
        <v>78.599999999999994</v>
      </c>
      <c r="G89" s="4">
        <v>127.8</v>
      </c>
      <c r="H89" s="4">
        <v>81</v>
      </c>
      <c r="I89" s="4">
        <v>48.5</v>
      </c>
      <c r="J89" s="6">
        <v>109.3</v>
      </c>
      <c r="K89" s="4">
        <v>155.9</v>
      </c>
      <c r="L89" s="4">
        <v>179.6</v>
      </c>
      <c r="M89" s="4">
        <v>171.8</v>
      </c>
    </row>
    <row r="90" spans="1:13" hidden="1" x14ac:dyDescent="0.3">
      <c r="A90" s="3">
        <v>140</v>
      </c>
      <c r="B90" t="s">
        <v>13</v>
      </c>
      <c r="C90" s="6">
        <v>76.900000000000006</v>
      </c>
      <c r="D90" s="4">
        <v>46.7</v>
      </c>
      <c r="E90" s="4">
        <v>93.5</v>
      </c>
      <c r="F90" s="4">
        <v>74</v>
      </c>
      <c r="G90" s="4">
        <v>122.3</v>
      </c>
      <c r="H90" s="4">
        <v>80.5</v>
      </c>
      <c r="I90" s="4">
        <v>47.7</v>
      </c>
      <c r="J90" s="6">
        <v>105.8</v>
      </c>
      <c r="K90" s="4">
        <v>151.9</v>
      </c>
      <c r="L90" s="4">
        <v>175.3</v>
      </c>
      <c r="M90" s="4">
        <v>166.6</v>
      </c>
    </row>
    <row r="91" spans="1:13" hidden="1" x14ac:dyDescent="0.3">
      <c r="A91" s="3">
        <v>616</v>
      </c>
      <c r="B91" t="s">
        <v>14</v>
      </c>
      <c r="C91" s="6">
        <v>52.5</v>
      </c>
      <c r="D91" s="4">
        <v>35.6</v>
      </c>
      <c r="E91" s="4">
        <v>72.7</v>
      </c>
      <c r="F91" s="4">
        <v>73.400000000000006</v>
      </c>
      <c r="G91" s="4">
        <v>101.2</v>
      </c>
      <c r="H91" s="4">
        <v>74.3</v>
      </c>
      <c r="I91" s="4">
        <v>41.6</v>
      </c>
      <c r="J91" s="6">
        <v>69.7</v>
      </c>
      <c r="K91" s="4">
        <v>87.9</v>
      </c>
      <c r="L91" s="4">
        <v>98.1</v>
      </c>
      <c r="M91" s="4">
        <v>91.7</v>
      </c>
    </row>
    <row r="92" spans="1:13" hidden="1" x14ac:dyDescent="0.3">
      <c r="A92" s="3">
        <v>617</v>
      </c>
      <c r="B92" t="s">
        <v>14</v>
      </c>
      <c r="C92" s="6">
        <v>57</v>
      </c>
      <c r="D92" s="4">
        <v>39.9</v>
      </c>
      <c r="E92" s="4">
        <v>80.400000000000006</v>
      </c>
      <c r="F92" s="4">
        <v>83.8</v>
      </c>
      <c r="G92" s="4">
        <v>114.4</v>
      </c>
      <c r="H92" s="4">
        <v>80.8</v>
      </c>
      <c r="I92" s="4">
        <v>43.728386261249305</v>
      </c>
      <c r="J92" s="6">
        <v>78.550813714854058</v>
      </c>
      <c r="K92" s="4">
        <v>100.7</v>
      </c>
      <c r="L92" s="4">
        <v>111.1</v>
      </c>
      <c r="M92" s="4">
        <v>104.1</v>
      </c>
    </row>
    <row r="93" spans="1:13" hidden="1" x14ac:dyDescent="0.3">
      <c r="A93" s="3">
        <v>618</v>
      </c>
      <c r="B93" t="s">
        <v>14</v>
      </c>
      <c r="C93" s="6">
        <v>49.8</v>
      </c>
      <c r="D93" s="4">
        <v>36.4</v>
      </c>
      <c r="E93" s="4">
        <v>75.3</v>
      </c>
      <c r="F93" s="4">
        <v>73.7</v>
      </c>
      <c r="G93" s="4">
        <v>99.2</v>
      </c>
      <c r="H93" s="4">
        <v>74.5</v>
      </c>
      <c r="I93" s="4">
        <v>40.9</v>
      </c>
      <c r="J93" s="6">
        <v>68.099999999999994</v>
      </c>
      <c r="K93" s="4">
        <v>88.7</v>
      </c>
      <c r="L93" s="4">
        <v>100.31181240815802</v>
      </c>
      <c r="M93" s="4">
        <v>92.952798541415788</v>
      </c>
    </row>
    <row r="94" spans="1:13" hidden="1" x14ac:dyDescent="0.3">
      <c r="A94" s="3">
        <v>619</v>
      </c>
      <c r="B94" t="s">
        <v>14</v>
      </c>
      <c r="C94" s="6">
        <v>45.4</v>
      </c>
      <c r="D94" s="4">
        <v>33.9</v>
      </c>
      <c r="E94" s="4">
        <v>68.3</v>
      </c>
      <c r="F94" s="4">
        <v>69.5</v>
      </c>
      <c r="G94" s="4">
        <v>92.1</v>
      </c>
      <c r="H94" s="4">
        <v>68.5</v>
      </c>
      <c r="I94" s="4">
        <v>40.200000000000003</v>
      </c>
      <c r="J94" s="6">
        <v>66.099999999999994</v>
      </c>
      <c r="K94" s="4">
        <v>83.6</v>
      </c>
      <c r="L94" s="4">
        <v>92.6</v>
      </c>
      <c r="M94" s="4">
        <v>85.5</v>
      </c>
    </row>
    <row r="95" spans="1:13" hidden="1" x14ac:dyDescent="0.3">
      <c r="A95" s="3">
        <v>620</v>
      </c>
      <c r="B95" t="s">
        <v>14</v>
      </c>
      <c r="C95" s="6">
        <v>57.3</v>
      </c>
      <c r="D95" s="4">
        <v>40.4</v>
      </c>
      <c r="E95" s="4">
        <v>78.8</v>
      </c>
      <c r="F95" s="4">
        <v>83.1</v>
      </c>
      <c r="G95" s="4">
        <v>111.8</v>
      </c>
      <c r="H95" s="4">
        <v>82.9</v>
      </c>
      <c r="I95" s="4">
        <v>42.6</v>
      </c>
      <c r="J95" s="6">
        <v>73.5</v>
      </c>
      <c r="K95" s="4">
        <v>97.4</v>
      </c>
      <c r="L95" s="4">
        <v>109.3</v>
      </c>
      <c r="M95" s="4">
        <v>101.6</v>
      </c>
    </row>
    <row r="96" spans="1:13" hidden="1" x14ac:dyDescent="0.3">
      <c r="A96" s="3">
        <v>621</v>
      </c>
      <c r="B96" t="s">
        <v>14</v>
      </c>
      <c r="C96" s="6">
        <v>53.2</v>
      </c>
      <c r="D96" s="4">
        <v>39.9</v>
      </c>
      <c r="E96" s="4">
        <v>74.5</v>
      </c>
      <c r="F96" s="4">
        <v>81.2</v>
      </c>
      <c r="G96" s="4">
        <v>110.4</v>
      </c>
      <c r="H96" s="4">
        <v>80.7</v>
      </c>
      <c r="I96" s="4">
        <v>43.1</v>
      </c>
      <c r="J96" s="6">
        <v>73.900000000000006</v>
      </c>
      <c r="K96" s="4">
        <v>95.2</v>
      </c>
      <c r="L96" s="4">
        <v>107.1</v>
      </c>
      <c r="M96" s="4">
        <v>99</v>
      </c>
    </row>
    <row r="97" spans="1:13" hidden="1" x14ac:dyDescent="0.3">
      <c r="A97" s="3">
        <v>622</v>
      </c>
      <c r="B97" t="s">
        <v>14</v>
      </c>
      <c r="C97" s="6">
        <v>44</v>
      </c>
      <c r="D97" s="4">
        <v>35.200000000000003</v>
      </c>
      <c r="E97" s="4">
        <v>69.900000000000006</v>
      </c>
      <c r="F97" s="4">
        <v>72.8</v>
      </c>
      <c r="G97" s="4">
        <v>95.4</v>
      </c>
      <c r="H97" s="4">
        <v>71.8</v>
      </c>
      <c r="I97" s="4">
        <v>41.1</v>
      </c>
      <c r="J97" s="6">
        <v>69.7</v>
      </c>
      <c r="K97" s="4">
        <v>84.4</v>
      </c>
      <c r="L97" s="4">
        <v>94.6</v>
      </c>
      <c r="M97" s="4">
        <v>87.6</v>
      </c>
    </row>
    <row r="98" spans="1:13" hidden="1" x14ac:dyDescent="0.3">
      <c r="A98" s="3">
        <v>623</v>
      </c>
      <c r="B98" t="s">
        <v>14</v>
      </c>
      <c r="C98" s="6">
        <v>57.8</v>
      </c>
      <c r="D98" s="4">
        <v>41.9</v>
      </c>
      <c r="E98" s="4">
        <v>81.2</v>
      </c>
      <c r="F98" s="4">
        <v>81.900000000000006</v>
      </c>
      <c r="G98" s="4">
        <v>112.3</v>
      </c>
      <c r="H98" s="4">
        <v>84.5</v>
      </c>
      <c r="I98" s="4">
        <v>43.3</v>
      </c>
      <c r="J98" s="6">
        <v>78.2</v>
      </c>
      <c r="K98" s="4">
        <v>99</v>
      </c>
      <c r="L98" s="4">
        <v>110.3</v>
      </c>
      <c r="M98" s="4">
        <v>103.1</v>
      </c>
    </row>
    <row r="99" spans="1:13" hidden="1" x14ac:dyDescent="0.3">
      <c r="A99" s="3">
        <v>624</v>
      </c>
      <c r="B99" t="s">
        <v>14</v>
      </c>
      <c r="C99" s="6">
        <v>50.6</v>
      </c>
      <c r="D99" s="4">
        <v>36.4</v>
      </c>
      <c r="E99" s="4">
        <v>70.599999999999994</v>
      </c>
      <c r="F99" s="4">
        <v>74.7</v>
      </c>
      <c r="G99" s="4">
        <v>100.4</v>
      </c>
      <c r="H99" s="4">
        <v>74</v>
      </c>
      <c r="I99" s="4">
        <v>40</v>
      </c>
      <c r="J99" s="6">
        <v>66.599999999999994</v>
      </c>
      <c r="K99" s="4">
        <v>87.3</v>
      </c>
      <c r="L99" s="4">
        <v>99.2</v>
      </c>
      <c r="M99" s="4">
        <v>92.1</v>
      </c>
    </row>
    <row r="100" spans="1:13" hidden="1" x14ac:dyDescent="0.3">
      <c r="A100" s="3">
        <v>625</v>
      </c>
      <c r="B100" t="s">
        <v>14</v>
      </c>
      <c r="C100" s="6">
        <v>49.8</v>
      </c>
      <c r="D100" s="4">
        <v>36</v>
      </c>
      <c r="E100" s="4">
        <v>70.400000000000006</v>
      </c>
      <c r="F100" s="4">
        <v>74.2</v>
      </c>
      <c r="G100" s="4">
        <v>101.3</v>
      </c>
      <c r="H100" s="4">
        <v>75.8</v>
      </c>
      <c r="I100" s="4">
        <v>41.2</v>
      </c>
      <c r="J100" s="6">
        <v>70.400000000000006</v>
      </c>
      <c r="K100" s="4">
        <v>88.4</v>
      </c>
      <c r="L100" s="4">
        <v>99.4</v>
      </c>
      <c r="M100" s="4">
        <v>92.9</v>
      </c>
    </row>
    <row r="101" spans="1:13" hidden="1" x14ac:dyDescent="0.3">
      <c r="A101" s="3">
        <v>626</v>
      </c>
      <c r="B101" t="s">
        <v>14</v>
      </c>
      <c r="C101" s="6">
        <v>55.4</v>
      </c>
      <c r="D101" s="4">
        <v>42.6</v>
      </c>
      <c r="E101" s="4">
        <v>82.5</v>
      </c>
      <c r="F101" s="4">
        <v>84.5</v>
      </c>
      <c r="G101" s="4">
        <v>112.9</v>
      </c>
      <c r="H101" s="4">
        <v>81.400000000000006</v>
      </c>
      <c r="I101" s="4">
        <v>44.5</v>
      </c>
      <c r="J101" s="6">
        <v>75.3</v>
      </c>
      <c r="K101" s="4">
        <v>100</v>
      </c>
      <c r="L101" s="4">
        <v>111.1</v>
      </c>
      <c r="M101" s="4">
        <v>103.6</v>
      </c>
    </row>
    <row r="102" spans="1:13" hidden="1" x14ac:dyDescent="0.3">
      <c r="A102" s="3">
        <v>627</v>
      </c>
      <c r="B102" t="s">
        <v>14</v>
      </c>
      <c r="C102" s="6">
        <v>56.9</v>
      </c>
      <c r="D102" s="4">
        <v>39.9</v>
      </c>
      <c r="E102" s="4">
        <v>83.6</v>
      </c>
      <c r="F102" s="4">
        <v>86.9</v>
      </c>
      <c r="G102" s="4">
        <v>113.8</v>
      </c>
      <c r="H102" s="4">
        <v>82</v>
      </c>
      <c r="I102" s="4">
        <v>42.9</v>
      </c>
      <c r="J102" s="6">
        <v>73.400000000000006</v>
      </c>
      <c r="K102" s="4">
        <v>99.4</v>
      </c>
      <c r="L102" s="4">
        <v>110.2</v>
      </c>
      <c r="M102" s="4">
        <v>102.6</v>
      </c>
    </row>
    <row r="103" spans="1:13" hidden="1" x14ac:dyDescent="0.3">
      <c r="A103" s="3">
        <v>628</v>
      </c>
      <c r="B103" t="s">
        <v>14</v>
      </c>
      <c r="C103" s="6">
        <v>52.9</v>
      </c>
      <c r="D103" s="4">
        <v>37.4</v>
      </c>
      <c r="E103" s="4">
        <v>77.124363877379409</v>
      </c>
      <c r="F103" s="4">
        <v>73.5</v>
      </c>
      <c r="G103" s="4">
        <v>98.2</v>
      </c>
      <c r="H103" s="4">
        <v>73.2</v>
      </c>
      <c r="I103" s="4">
        <v>42.5</v>
      </c>
      <c r="J103" s="6">
        <v>70</v>
      </c>
      <c r="K103" s="4">
        <v>87.8</v>
      </c>
      <c r="L103" s="4">
        <v>96.6</v>
      </c>
      <c r="M103" s="4">
        <v>90.9</v>
      </c>
    </row>
    <row r="104" spans="1:13" hidden="1" x14ac:dyDescent="0.3">
      <c r="A104" s="3">
        <v>629</v>
      </c>
      <c r="B104" t="s">
        <v>14</v>
      </c>
      <c r="C104" s="6">
        <v>58.5</v>
      </c>
      <c r="D104" s="4">
        <v>38.4</v>
      </c>
      <c r="E104" s="4">
        <v>80.5</v>
      </c>
      <c r="F104" s="4">
        <v>81.2</v>
      </c>
      <c r="G104" s="4">
        <v>111.6</v>
      </c>
      <c r="H104" s="4">
        <v>81.5</v>
      </c>
      <c r="I104" s="4">
        <v>43</v>
      </c>
      <c r="J104" s="6">
        <v>74</v>
      </c>
      <c r="K104" s="4">
        <v>96.2</v>
      </c>
      <c r="L104" s="4">
        <v>109.1</v>
      </c>
      <c r="M104" s="4">
        <v>101.7</v>
      </c>
    </row>
    <row r="105" spans="1:13" hidden="1" x14ac:dyDescent="0.3">
      <c r="A105" s="3">
        <v>630</v>
      </c>
      <c r="B105" t="s">
        <v>14</v>
      </c>
      <c r="C105" s="6">
        <v>50.8</v>
      </c>
      <c r="D105" s="4">
        <v>36.1</v>
      </c>
      <c r="E105" s="4">
        <v>69.2</v>
      </c>
      <c r="F105" s="4">
        <v>71.5</v>
      </c>
      <c r="G105" s="4">
        <v>96.5</v>
      </c>
      <c r="H105" s="4">
        <v>72.116361618911597</v>
      </c>
      <c r="I105" s="4">
        <v>40.6</v>
      </c>
      <c r="J105" s="6">
        <v>65.900000000000006</v>
      </c>
      <c r="K105" s="4">
        <v>86.4</v>
      </c>
      <c r="L105" s="4">
        <v>95.2</v>
      </c>
      <c r="M105" s="4">
        <v>88.9</v>
      </c>
    </row>
    <row r="106" spans="1:13" hidden="1" x14ac:dyDescent="0.3">
      <c r="A106" s="3">
        <v>631</v>
      </c>
      <c r="B106" t="s">
        <v>14</v>
      </c>
      <c r="C106" s="6">
        <v>59.4</v>
      </c>
      <c r="D106" s="4">
        <v>39</v>
      </c>
      <c r="E106" s="4">
        <v>78.7</v>
      </c>
      <c r="F106" s="4">
        <v>83.3</v>
      </c>
      <c r="G106" s="4">
        <v>114.4</v>
      </c>
      <c r="H106" s="4">
        <v>81.400000000000006</v>
      </c>
      <c r="I106" s="4">
        <v>42.2</v>
      </c>
      <c r="J106" s="6">
        <v>77.400000000000006</v>
      </c>
      <c r="K106" s="4">
        <v>98.6</v>
      </c>
      <c r="L106" s="4">
        <v>111.2</v>
      </c>
      <c r="M106" s="4">
        <v>103.8</v>
      </c>
    </row>
    <row r="107" spans="1:13" hidden="1" x14ac:dyDescent="0.3">
      <c r="A107" s="3">
        <v>632</v>
      </c>
      <c r="B107" t="s">
        <v>14</v>
      </c>
      <c r="C107" s="6">
        <v>58.6</v>
      </c>
      <c r="D107" s="4">
        <v>39.1</v>
      </c>
      <c r="E107" s="4">
        <v>80.3</v>
      </c>
      <c r="F107" s="4">
        <v>84.3</v>
      </c>
      <c r="G107" s="4">
        <v>113.2</v>
      </c>
      <c r="H107" s="4">
        <v>81.671130903796296</v>
      </c>
      <c r="I107" s="4">
        <v>42.944898380497456</v>
      </c>
      <c r="J107" s="6">
        <v>75.965157224017204</v>
      </c>
      <c r="K107" s="4">
        <v>98.9</v>
      </c>
      <c r="L107" s="4">
        <v>108.9</v>
      </c>
      <c r="M107" s="4">
        <v>102</v>
      </c>
    </row>
    <row r="108" spans="1:13" hidden="1" x14ac:dyDescent="0.3">
      <c r="A108" s="3">
        <v>633</v>
      </c>
      <c r="B108" t="s">
        <v>14</v>
      </c>
      <c r="C108" s="6">
        <v>50.6</v>
      </c>
      <c r="D108" s="4">
        <v>37.799999999999997</v>
      </c>
      <c r="E108" s="4">
        <v>71.400000000000006</v>
      </c>
      <c r="F108" s="4">
        <v>73.7</v>
      </c>
      <c r="G108" s="4">
        <v>99</v>
      </c>
      <c r="H108" s="4">
        <v>73.599999999999994</v>
      </c>
      <c r="I108" s="4">
        <v>41.1</v>
      </c>
      <c r="J108" s="6">
        <v>68.099999999999994</v>
      </c>
      <c r="K108" s="4">
        <v>87.2</v>
      </c>
      <c r="L108" s="4">
        <v>98.5</v>
      </c>
      <c r="M108" s="4">
        <v>91.2</v>
      </c>
    </row>
    <row r="109" spans="1:13" hidden="1" x14ac:dyDescent="0.3">
      <c r="A109" s="3">
        <v>634</v>
      </c>
      <c r="B109" t="s">
        <v>14</v>
      </c>
      <c r="C109" s="6">
        <v>52.2</v>
      </c>
      <c r="D109" s="4">
        <v>37.1</v>
      </c>
      <c r="E109" s="4">
        <v>70.900000000000006</v>
      </c>
      <c r="F109" s="4">
        <v>71.400000000000006</v>
      </c>
      <c r="G109" s="4">
        <v>98</v>
      </c>
      <c r="H109" s="4">
        <v>72.900000000000006</v>
      </c>
      <c r="I109" s="4">
        <v>41.6</v>
      </c>
      <c r="J109" s="6">
        <v>68.500823548764401</v>
      </c>
      <c r="K109" s="4">
        <v>87.6</v>
      </c>
      <c r="L109" s="4">
        <v>97.6</v>
      </c>
      <c r="M109" s="4">
        <v>90.5</v>
      </c>
    </row>
    <row r="110" spans="1:13" hidden="1" x14ac:dyDescent="0.3">
      <c r="A110" s="3">
        <v>635</v>
      </c>
      <c r="B110" t="s">
        <v>14</v>
      </c>
      <c r="C110" s="6">
        <v>56.7</v>
      </c>
      <c r="D110" s="4">
        <v>40</v>
      </c>
      <c r="E110" s="4">
        <v>78.558602606231773</v>
      </c>
      <c r="F110" s="4">
        <v>81.2</v>
      </c>
      <c r="G110" s="4">
        <v>109.2</v>
      </c>
      <c r="H110" s="4">
        <v>78.599999999999994</v>
      </c>
      <c r="I110" s="4">
        <v>42.2</v>
      </c>
      <c r="J110" s="6">
        <v>75.3</v>
      </c>
      <c r="K110" s="4">
        <v>96.5</v>
      </c>
      <c r="L110" s="4">
        <v>108.3</v>
      </c>
      <c r="M110" s="4">
        <v>99.8</v>
      </c>
    </row>
    <row r="111" spans="1:13" hidden="1" x14ac:dyDescent="0.3">
      <c r="A111" s="3">
        <v>636</v>
      </c>
      <c r="B111" t="s">
        <v>14</v>
      </c>
      <c r="C111" s="6">
        <v>53.2</v>
      </c>
      <c r="D111" s="4">
        <v>39.9</v>
      </c>
      <c r="E111" s="4">
        <v>74.3</v>
      </c>
      <c r="F111" s="4">
        <v>80.900000000000006</v>
      </c>
      <c r="G111" s="4">
        <v>110.7</v>
      </c>
      <c r="H111" s="4">
        <v>80.8</v>
      </c>
      <c r="I111" s="4">
        <v>43.2</v>
      </c>
      <c r="J111" s="6">
        <v>74.2</v>
      </c>
      <c r="K111" s="4">
        <v>96.1</v>
      </c>
      <c r="L111" s="4">
        <v>107.3</v>
      </c>
      <c r="M111" s="4">
        <v>98.8</v>
      </c>
    </row>
    <row r="112" spans="1:13" hidden="1" x14ac:dyDescent="0.3">
      <c r="A112" s="3">
        <v>637</v>
      </c>
      <c r="B112" t="s">
        <v>14</v>
      </c>
      <c r="C112" s="6">
        <v>48</v>
      </c>
      <c r="D112" s="4">
        <v>34.700000000000003</v>
      </c>
      <c r="E112" s="4">
        <v>70.400000000000006</v>
      </c>
      <c r="F112" s="4">
        <v>70.099999999999994</v>
      </c>
      <c r="G112" s="4">
        <v>95.3</v>
      </c>
      <c r="H112" s="4">
        <v>70</v>
      </c>
      <c r="I112" s="4">
        <v>40.700000000000003</v>
      </c>
      <c r="J112" s="6">
        <v>71.3</v>
      </c>
      <c r="K112" s="4">
        <v>82.7</v>
      </c>
      <c r="L112" s="4">
        <v>94.6</v>
      </c>
      <c r="M112" s="4">
        <v>86.9</v>
      </c>
    </row>
    <row r="113" spans="1:13" hidden="1" x14ac:dyDescent="0.3">
      <c r="A113" s="3">
        <v>638</v>
      </c>
      <c r="B113" t="s">
        <v>14</v>
      </c>
      <c r="C113" s="6">
        <v>57.4</v>
      </c>
      <c r="D113" s="4">
        <v>40.799999999999997</v>
      </c>
      <c r="E113" s="4">
        <v>77.400000000000006</v>
      </c>
      <c r="F113" s="4">
        <v>83.2</v>
      </c>
      <c r="G113" s="4">
        <v>111.2</v>
      </c>
      <c r="H113" s="4">
        <v>81.599999999999994</v>
      </c>
      <c r="I113" s="4">
        <v>42.3</v>
      </c>
      <c r="J113" s="6">
        <v>68.599999999999994</v>
      </c>
      <c r="K113" s="4">
        <v>97</v>
      </c>
      <c r="L113" s="4">
        <v>109.7</v>
      </c>
      <c r="M113" s="4">
        <v>101.5</v>
      </c>
    </row>
    <row r="114" spans="1:13" hidden="1" x14ac:dyDescent="0.3">
      <c r="A114" s="3">
        <v>639</v>
      </c>
      <c r="B114" t="s">
        <v>14</v>
      </c>
      <c r="C114" s="6">
        <v>47</v>
      </c>
      <c r="D114" s="4">
        <v>34.1</v>
      </c>
      <c r="E114" s="4">
        <v>69.599999999999994</v>
      </c>
      <c r="F114" s="4">
        <v>71</v>
      </c>
      <c r="G114" s="4">
        <v>94</v>
      </c>
      <c r="H114" s="4">
        <v>71.2</v>
      </c>
      <c r="I114" s="4">
        <v>40.6</v>
      </c>
      <c r="J114" s="6">
        <v>63.3</v>
      </c>
      <c r="K114" s="4">
        <v>84.3</v>
      </c>
      <c r="L114" s="4">
        <v>93.9</v>
      </c>
      <c r="M114" s="4">
        <v>86.6</v>
      </c>
    </row>
    <row r="115" spans="1:13" hidden="1" x14ac:dyDescent="0.3">
      <c r="A115" s="3">
        <v>640</v>
      </c>
      <c r="B115" t="s">
        <v>14</v>
      </c>
      <c r="C115" s="6">
        <v>59.9</v>
      </c>
      <c r="D115" s="4">
        <v>40.799999999999997</v>
      </c>
      <c r="E115" s="4">
        <v>84.6</v>
      </c>
      <c r="F115" s="4">
        <v>86</v>
      </c>
      <c r="G115" s="4">
        <v>116.32303072562756</v>
      </c>
      <c r="H115" s="4">
        <v>84.050780739720864</v>
      </c>
      <c r="I115" s="4">
        <v>43.74901981443336</v>
      </c>
      <c r="J115" s="6">
        <v>78.1341559456813</v>
      </c>
      <c r="K115" s="4">
        <v>101.73573303401994</v>
      </c>
      <c r="L115" s="4">
        <v>113.3425237992377</v>
      </c>
      <c r="M115" s="4">
        <v>105.83802592781213</v>
      </c>
    </row>
    <row r="116" spans="1:13" hidden="1" x14ac:dyDescent="0.3">
      <c r="A116" s="3">
        <v>641</v>
      </c>
      <c r="B116" t="s">
        <v>14</v>
      </c>
      <c r="C116" s="6">
        <v>49.8</v>
      </c>
      <c r="D116" s="4">
        <v>33.5</v>
      </c>
      <c r="E116" s="4">
        <v>68</v>
      </c>
      <c r="F116" s="4">
        <v>71.900000000000006</v>
      </c>
      <c r="G116" s="4">
        <v>94.7</v>
      </c>
      <c r="H116" s="4">
        <v>69.099999999999994</v>
      </c>
      <c r="I116" s="4">
        <v>39.5</v>
      </c>
      <c r="J116" s="6">
        <v>65.900000000000006</v>
      </c>
      <c r="K116" s="4">
        <v>83.6</v>
      </c>
      <c r="L116" s="4">
        <v>93.3</v>
      </c>
      <c r="M116" s="4">
        <v>86.4</v>
      </c>
    </row>
    <row r="117" spans="1:13" hidden="1" x14ac:dyDescent="0.3">
      <c r="A117" s="3">
        <v>642</v>
      </c>
      <c r="B117" t="s">
        <v>14</v>
      </c>
      <c r="C117" s="6">
        <v>58.1</v>
      </c>
      <c r="D117" s="4">
        <v>38.6</v>
      </c>
      <c r="E117" s="4">
        <v>78.2</v>
      </c>
      <c r="F117" s="4">
        <v>82.8</v>
      </c>
      <c r="G117" s="4">
        <v>112.28775267432896</v>
      </c>
      <c r="H117" s="4">
        <v>81.184958387567889</v>
      </c>
      <c r="I117" s="4">
        <v>42.304527708345617</v>
      </c>
      <c r="J117" s="6">
        <v>74.829942139662464</v>
      </c>
      <c r="K117" s="4">
        <v>97.269625917065824</v>
      </c>
      <c r="L117" s="4">
        <v>108.82679067504591</v>
      </c>
      <c r="M117" s="4">
        <v>101.50752231439689</v>
      </c>
    </row>
    <row r="118" spans="1:13" hidden="1" x14ac:dyDescent="0.3">
      <c r="A118" s="3">
        <v>643</v>
      </c>
      <c r="B118" t="s">
        <v>14</v>
      </c>
      <c r="C118" s="6">
        <v>51.4</v>
      </c>
      <c r="D118" s="4">
        <v>35.4</v>
      </c>
      <c r="E118" s="4">
        <v>71.400000000000006</v>
      </c>
      <c r="F118" s="4">
        <v>73.099999999999994</v>
      </c>
      <c r="G118" s="4">
        <v>98.7</v>
      </c>
      <c r="H118" s="4">
        <v>73.7</v>
      </c>
      <c r="I118" s="4">
        <v>40.6</v>
      </c>
      <c r="J118" s="6">
        <v>67.7</v>
      </c>
      <c r="K118" s="4">
        <v>86.5</v>
      </c>
      <c r="L118" s="4">
        <v>98.3</v>
      </c>
      <c r="M118" s="4">
        <v>91.4</v>
      </c>
    </row>
    <row r="119" spans="1:13" hidden="1" x14ac:dyDescent="0.3">
      <c r="A119" s="3">
        <v>644</v>
      </c>
      <c r="B119" t="s">
        <v>14</v>
      </c>
      <c r="C119" s="6">
        <v>53.3</v>
      </c>
      <c r="D119" s="4">
        <v>38.4</v>
      </c>
      <c r="E119" s="4">
        <v>77.400000000000006</v>
      </c>
      <c r="F119" s="4">
        <v>84.9</v>
      </c>
      <c r="G119" s="4">
        <v>114.2</v>
      </c>
      <c r="H119" s="4">
        <v>83</v>
      </c>
      <c r="I119" s="4">
        <v>42.7</v>
      </c>
      <c r="J119" s="6">
        <v>76.900000000000006</v>
      </c>
      <c r="K119" s="4">
        <v>99.2</v>
      </c>
      <c r="L119" s="4">
        <v>111.7</v>
      </c>
      <c r="M119" s="4">
        <v>104</v>
      </c>
    </row>
    <row r="120" spans="1:13" hidden="1" x14ac:dyDescent="0.3">
      <c r="A120" s="3">
        <v>645</v>
      </c>
      <c r="B120" t="s">
        <v>14</v>
      </c>
      <c r="C120" s="6">
        <v>53.5</v>
      </c>
      <c r="D120" s="4">
        <v>37.9</v>
      </c>
      <c r="E120" s="4">
        <v>78.099999999999994</v>
      </c>
      <c r="F120" s="4">
        <v>80.400000000000006</v>
      </c>
      <c r="G120" s="4">
        <v>109.4</v>
      </c>
      <c r="H120" s="4">
        <v>79.900000000000006</v>
      </c>
      <c r="I120" s="4">
        <v>42.5</v>
      </c>
      <c r="J120" s="6">
        <v>76.7</v>
      </c>
      <c r="K120" s="4">
        <v>94.6</v>
      </c>
      <c r="L120" s="4">
        <v>106.2</v>
      </c>
      <c r="M120" s="4">
        <v>98.8</v>
      </c>
    </row>
    <row r="121" spans="1:13" hidden="1" x14ac:dyDescent="0.3">
      <c r="A121" s="3">
        <v>646</v>
      </c>
      <c r="B121" t="s">
        <v>14</v>
      </c>
      <c r="C121" s="6">
        <v>58.6</v>
      </c>
      <c r="D121" s="4">
        <v>38.4</v>
      </c>
      <c r="E121" s="4">
        <v>80.686965947349563</v>
      </c>
      <c r="F121" s="4">
        <v>81.599999999999994</v>
      </c>
      <c r="G121" s="4">
        <v>110.5</v>
      </c>
      <c r="H121" s="4">
        <v>81.5</v>
      </c>
      <c r="I121" s="4">
        <v>42.7</v>
      </c>
      <c r="J121" s="6">
        <v>78.099999999999994</v>
      </c>
      <c r="K121" s="4">
        <v>96.1</v>
      </c>
      <c r="L121" s="4">
        <v>106.4</v>
      </c>
      <c r="M121" s="4">
        <v>100</v>
      </c>
    </row>
    <row r="122" spans="1:13" hidden="1" x14ac:dyDescent="0.3">
      <c r="A122" s="3">
        <v>647</v>
      </c>
      <c r="B122" t="s">
        <v>14</v>
      </c>
      <c r="C122" s="6">
        <v>45.9</v>
      </c>
      <c r="D122" s="4">
        <v>34.1</v>
      </c>
      <c r="E122" s="4">
        <v>72.2</v>
      </c>
      <c r="F122" s="4">
        <v>72</v>
      </c>
      <c r="G122" s="4">
        <v>97.4</v>
      </c>
      <c r="H122" s="4">
        <v>72</v>
      </c>
      <c r="I122" s="4">
        <v>41.1</v>
      </c>
      <c r="J122" s="6">
        <v>67.900000000000006</v>
      </c>
      <c r="K122" s="4">
        <v>84.9</v>
      </c>
      <c r="L122" s="4">
        <v>96.9</v>
      </c>
      <c r="M122" s="4">
        <v>90.2</v>
      </c>
    </row>
    <row r="123" spans="1:13" hidden="1" x14ac:dyDescent="0.3">
      <c r="A123" s="3">
        <v>648</v>
      </c>
      <c r="B123" t="s">
        <v>14</v>
      </c>
      <c r="C123" s="6">
        <v>56.8</v>
      </c>
      <c r="D123" s="4">
        <v>40.200000000000003</v>
      </c>
      <c r="E123" s="4">
        <v>80.5</v>
      </c>
      <c r="F123" s="4">
        <v>80.3</v>
      </c>
      <c r="G123" s="4">
        <v>110.1</v>
      </c>
      <c r="H123" s="4">
        <v>79.900000000000006</v>
      </c>
      <c r="I123" s="4">
        <v>43.211982525970647</v>
      </c>
      <c r="J123" s="6">
        <v>75.573598362487701</v>
      </c>
      <c r="K123" s="4">
        <v>97.5</v>
      </c>
      <c r="L123" s="4">
        <v>109.5</v>
      </c>
      <c r="M123" s="4">
        <v>101.2</v>
      </c>
    </row>
    <row r="124" spans="1:13" hidden="1" x14ac:dyDescent="0.3">
      <c r="A124" s="3">
        <v>649</v>
      </c>
      <c r="B124" t="s">
        <v>14</v>
      </c>
      <c r="C124" s="6">
        <v>51.3</v>
      </c>
      <c r="D124" s="4">
        <v>37.9</v>
      </c>
      <c r="E124" s="4">
        <v>67.383877857722723</v>
      </c>
      <c r="F124" s="4">
        <v>71.8</v>
      </c>
      <c r="G124" s="4">
        <v>99.7</v>
      </c>
      <c r="H124" s="4">
        <v>74.5</v>
      </c>
      <c r="I124" s="4">
        <v>40.9</v>
      </c>
      <c r="J124" s="6">
        <v>69.2</v>
      </c>
      <c r="K124" s="4">
        <v>84.6</v>
      </c>
      <c r="L124" s="4">
        <v>96</v>
      </c>
      <c r="M124" s="4">
        <v>90.1</v>
      </c>
    </row>
    <row r="125" spans="1:13" hidden="1" x14ac:dyDescent="0.3">
      <c r="A125" s="3">
        <v>802</v>
      </c>
      <c r="B125" t="s">
        <v>15</v>
      </c>
      <c r="C125" s="6">
        <v>143.4</v>
      </c>
      <c r="D125" s="4">
        <v>75.8</v>
      </c>
      <c r="E125" s="4">
        <v>168.56792907168901</v>
      </c>
      <c r="F125" s="4">
        <v>140.80000000000001</v>
      </c>
      <c r="G125" s="4">
        <v>198.66666366625586</v>
      </c>
      <c r="H125" s="4">
        <v>116</v>
      </c>
      <c r="I125" s="4">
        <v>57.4</v>
      </c>
      <c r="J125" s="6">
        <v>139.19999999999999</v>
      </c>
      <c r="K125" s="4">
        <v>266.39999999999998</v>
      </c>
      <c r="L125" s="4">
        <v>336</v>
      </c>
      <c r="M125" s="4">
        <v>321</v>
      </c>
    </row>
    <row r="126" spans="1:13" hidden="1" x14ac:dyDescent="0.3">
      <c r="A126" s="3">
        <v>803</v>
      </c>
      <c r="B126" t="s">
        <v>15</v>
      </c>
      <c r="C126" s="6">
        <v>139.784765255097</v>
      </c>
      <c r="D126" s="4">
        <v>75.284230326635566</v>
      </c>
      <c r="E126" s="4">
        <v>164.6</v>
      </c>
      <c r="F126" s="4">
        <v>139.4</v>
      </c>
      <c r="G126" s="4">
        <v>199.28590657777889</v>
      </c>
      <c r="H126" s="4">
        <v>114.81460424508049</v>
      </c>
      <c r="I126" s="4">
        <v>57.048022477248225</v>
      </c>
      <c r="J126" s="6">
        <v>139.09684002617081</v>
      </c>
      <c r="K126" s="4">
        <v>269.10000000000002</v>
      </c>
      <c r="L126" s="4">
        <v>339.75837028573386</v>
      </c>
      <c r="M126" s="4">
        <v>324.83691391517272</v>
      </c>
    </row>
    <row r="127" spans="1:13" hidden="1" x14ac:dyDescent="0.3">
      <c r="A127" s="3">
        <v>804</v>
      </c>
      <c r="B127" t="s">
        <v>15</v>
      </c>
      <c r="C127" s="6">
        <v>141.6</v>
      </c>
      <c r="D127" s="4">
        <v>74.5</v>
      </c>
      <c r="E127" s="4">
        <v>168.6</v>
      </c>
      <c r="F127" s="4">
        <v>135.80000000000001</v>
      </c>
      <c r="G127" s="4">
        <v>195.5</v>
      </c>
      <c r="H127" s="4">
        <v>110.1</v>
      </c>
      <c r="I127" s="4">
        <v>56.6</v>
      </c>
      <c r="J127" s="6">
        <v>142</v>
      </c>
      <c r="K127" s="4">
        <v>268.2</v>
      </c>
      <c r="L127" s="4">
        <v>336</v>
      </c>
      <c r="M127" s="4">
        <v>318</v>
      </c>
    </row>
    <row r="128" spans="1:13" hidden="1" x14ac:dyDescent="0.3">
      <c r="A128" s="3">
        <v>805</v>
      </c>
      <c r="B128" t="s">
        <v>15</v>
      </c>
      <c r="C128" s="6">
        <v>140</v>
      </c>
      <c r="D128" s="4">
        <v>72.3</v>
      </c>
      <c r="E128" s="4">
        <v>170.98437108365195</v>
      </c>
      <c r="F128" s="4">
        <v>138.69999999999999</v>
      </c>
      <c r="G128" s="4">
        <v>188.8</v>
      </c>
      <c r="H128" s="4">
        <v>111</v>
      </c>
      <c r="I128" s="4">
        <v>58.455405813511803</v>
      </c>
      <c r="J128" s="6">
        <v>137.87524649688541</v>
      </c>
      <c r="K128" s="4">
        <v>262.04160706403081</v>
      </c>
      <c r="L128" s="4">
        <v>324.42298821431075</v>
      </c>
      <c r="M128" s="4">
        <v>310.02702408502029</v>
      </c>
    </row>
    <row r="129" spans="1:13" hidden="1" x14ac:dyDescent="0.3">
      <c r="A129" s="3">
        <v>806</v>
      </c>
      <c r="B129" t="s">
        <v>15</v>
      </c>
      <c r="C129" s="6">
        <v>154.1</v>
      </c>
      <c r="D129" s="4">
        <v>77.7</v>
      </c>
      <c r="E129" s="4">
        <v>167.24875868672029</v>
      </c>
      <c r="F129" s="4">
        <v>134.1</v>
      </c>
      <c r="G129" s="4">
        <v>196</v>
      </c>
      <c r="H129" s="4">
        <v>112.5</v>
      </c>
      <c r="I129" s="4">
        <v>56</v>
      </c>
      <c r="J129" s="6">
        <v>138.30000000000001</v>
      </c>
      <c r="K129" s="4">
        <v>272.3</v>
      </c>
      <c r="L129" s="4">
        <v>340</v>
      </c>
      <c r="M129" s="4">
        <v>324</v>
      </c>
    </row>
    <row r="130" spans="1:13" hidden="1" x14ac:dyDescent="0.3">
      <c r="A130" s="3">
        <v>807</v>
      </c>
      <c r="B130" t="s">
        <v>15</v>
      </c>
      <c r="C130" s="6">
        <v>128</v>
      </c>
      <c r="D130" s="4">
        <v>74</v>
      </c>
      <c r="E130" s="4">
        <v>163.5</v>
      </c>
      <c r="F130" s="4">
        <v>136.00649849214079</v>
      </c>
      <c r="G130" s="4">
        <v>191.7</v>
      </c>
      <c r="H130" s="4">
        <v>107.51777244858438</v>
      </c>
      <c r="I130" s="4">
        <v>54</v>
      </c>
      <c r="J130" s="6">
        <v>135</v>
      </c>
      <c r="K130" s="4">
        <v>254.58631776891872</v>
      </c>
      <c r="L130" s="4">
        <v>320</v>
      </c>
      <c r="M130" s="4">
        <v>301</v>
      </c>
    </row>
    <row r="131" spans="1:13" hidden="1" x14ac:dyDescent="0.3">
      <c r="A131" s="3">
        <v>808</v>
      </c>
      <c r="B131" t="s">
        <v>15</v>
      </c>
      <c r="C131" s="6">
        <v>133.80000000000001</v>
      </c>
      <c r="D131" s="4">
        <v>76.2</v>
      </c>
      <c r="E131" s="4">
        <v>175.6</v>
      </c>
      <c r="F131" s="4">
        <v>136.19999999999999</v>
      </c>
      <c r="G131" s="4">
        <v>197.1</v>
      </c>
      <c r="H131" s="4">
        <v>107.6</v>
      </c>
      <c r="I131" s="4">
        <v>52.2</v>
      </c>
      <c r="J131" s="6">
        <v>139.4</v>
      </c>
      <c r="K131" s="4">
        <v>263.89999999999998</v>
      </c>
      <c r="L131" s="4">
        <v>330</v>
      </c>
      <c r="M131" s="4">
        <v>312</v>
      </c>
    </row>
    <row r="132" spans="1:13" hidden="1" x14ac:dyDescent="0.3">
      <c r="A132" s="3">
        <v>809</v>
      </c>
      <c r="B132" t="s">
        <v>15</v>
      </c>
      <c r="C132" s="6">
        <v>141</v>
      </c>
      <c r="D132" s="4">
        <v>81.5</v>
      </c>
      <c r="E132" s="4">
        <v>172.3</v>
      </c>
      <c r="F132" s="4">
        <v>138.19999999999999</v>
      </c>
      <c r="G132" s="4">
        <v>198.05262663610853</v>
      </c>
      <c r="H132" s="4">
        <v>113.83070025909301</v>
      </c>
      <c r="I132" s="4">
        <v>56.095793101561206</v>
      </c>
      <c r="J132" s="6">
        <v>140.02971750497443</v>
      </c>
      <c r="K132" s="4">
        <v>266.10225315457035</v>
      </c>
      <c r="L132" s="4">
        <v>339.66197352732087</v>
      </c>
      <c r="M132" s="4">
        <v>324.63317328337581</v>
      </c>
    </row>
    <row r="133" spans="1:13" hidden="1" x14ac:dyDescent="0.3">
      <c r="A133" s="3">
        <v>810</v>
      </c>
      <c r="B133" t="s">
        <v>15</v>
      </c>
      <c r="C133" s="6">
        <v>134.9</v>
      </c>
      <c r="D133" s="4">
        <v>71.613471672523204</v>
      </c>
      <c r="E133" s="4">
        <v>149.6</v>
      </c>
      <c r="F133" s="4">
        <v>130.30000000000001</v>
      </c>
      <c r="G133" s="4">
        <v>192.3</v>
      </c>
      <c r="H133" s="4">
        <v>107.1</v>
      </c>
      <c r="I133" s="4">
        <v>55.3</v>
      </c>
      <c r="J133" s="6">
        <v>137.19999999999999</v>
      </c>
      <c r="K133" s="4">
        <v>247.5</v>
      </c>
      <c r="L133" s="4">
        <v>322</v>
      </c>
      <c r="M133" s="4">
        <v>310</v>
      </c>
    </row>
    <row r="134" spans="1:13" hidden="1" x14ac:dyDescent="0.3">
      <c r="A134" s="3">
        <v>811</v>
      </c>
      <c r="B134" t="s">
        <v>15</v>
      </c>
      <c r="C134" s="6">
        <v>142.5</v>
      </c>
      <c r="D134" s="4">
        <v>74.599999999999994</v>
      </c>
      <c r="E134" s="4">
        <v>173.32955901343192</v>
      </c>
      <c r="F134" s="4">
        <v>133.4</v>
      </c>
      <c r="G134" s="4">
        <v>192.5</v>
      </c>
      <c r="H134" s="4">
        <v>104.8</v>
      </c>
      <c r="I134" s="4">
        <v>53.4</v>
      </c>
      <c r="J134" s="6">
        <v>140.5</v>
      </c>
      <c r="K134" s="4">
        <v>261.8</v>
      </c>
      <c r="L134" s="4">
        <v>326</v>
      </c>
      <c r="M134" s="4">
        <v>311</v>
      </c>
    </row>
    <row r="135" spans="1:13" hidden="1" x14ac:dyDescent="0.3">
      <c r="A135" s="3">
        <v>812</v>
      </c>
      <c r="B135" t="s">
        <v>15</v>
      </c>
      <c r="C135" s="6">
        <v>142.00448791976197</v>
      </c>
      <c r="D135" s="4">
        <v>75.311523159604064</v>
      </c>
      <c r="E135" s="4">
        <v>170.98623324608315</v>
      </c>
      <c r="F135" s="4">
        <v>137.8308112066438</v>
      </c>
      <c r="G135" s="4">
        <v>197.00385059364734</v>
      </c>
      <c r="H135" s="4">
        <v>112.85977017780532</v>
      </c>
      <c r="I135" s="4">
        <v>59.6</v>
      </c>
      <c r="J135" s="6">
        <v>142.5</v>
      </c>
      <c r="K135" s="4">
        <v>264.00170377848764</v>
      </c>
      <c r="L135" s="4">
        <v>333.12613970881279</v>
      </c>
      <c r="M135" s="4">
        <v>319.85095568182601</v>
      </c>
    </row>
    <row r="136" spans="1:13" hidden="1" x14ac:dyDescent="0.3">
      <c r="A136" s="3">
        <v>813</v>
      </c>
      <c r="B136" t="s">
        <v>15</v>
      </c>
      <c r="C136" s="6">
        <v>140.83178416079147</v>
      </c>
      <c r="D136" s="4">
        <v>75.195485900439451</v>
      </c>
      <c r="E136" s="4">
        <v>169.18316481715561</v>
      </c>
      <c r="F136" s="4">
        <v>136.91638872052127</v>
      </c>
      <c r="G136" s="4">
        <v>196.02440289082213</v>
      </c>
      <c r="H136" s="4">
        <v>111.5593885012005</v>
      </c>
      <c r="I136" s="4">
        <v>57.6</v>
      </c>
      <c r="J136" s="6">
        <v>141</v>
      </c>
      <c r="K136" s="4">
        <v>262.55642028746138</v>
      </c>
      <c r="L136" s="4">
        <v>332.10537426761749</v>
      </c>
      <c r="M136" s="4">
        <v>317.67545047611742</v>
      </c>
    </row>
    <row r="137" spans="1:13" hidden="1" x14ac:dyDescent="0.3">
      <c r="A137" s="3">
        <v>814</v>
      </c>
      <c r="B137" t="s">
        <v>15</v>
      </c>
      <c r="C137" s="6">
        <v>134.19999999999999</v>
      </c>
      <c r="D137" s="4">
        <v>73.5</v>
      </c>
      <c r="E137" s="4">
        <v>158.30000000000001</v>
      </c>
      <c r="F137" s="4">
        <v>134.80000000000001</v>
      </c>
      <c r="G137" s="4">
        <v>187.2</v>
      </c>
      <c r="H137" s="4">
        <v>106.3</v>
      </c>
      <c r="I137" s="4">
        <v>56.4</v>
      </c>
      <c r="J137" s="6">
        <v>129</v>
      </c>
      <c r="K137" s="4">
        <v>255.8</v>
      </c>
      <c r="L137" s="4">
        <v>320</v>
      </c>
      <c r="M137" s="4">
        <v>306</v>
      </c>
    </row>
    <row r="138" spans="1:13" hidden="1" x14ac:dyDescent="0.3">
      <c r="A138" s="3">
        <v>815</v>
      </c>
      <c r="B138" t="s">
        <v>15</v>
      </c>
      <c r="C138" s="6">
        <v>141.80760307831875</v>
      </c>
      <c r="D138" s="4">
        <v>75.288375563585163</v>
      </c>
      <c r="E138" s="4">
        <v>170.67103045634843</v>
      </c>
      <c r="F138" s="4">
        <v>137.7088141847008</v>
      </c>
      <c r="G138" s="4">
        <v>196.81183244002935</v>
      </c>
      <c r="H138" s="4">
        <v>112.67743017855695</v>
      </c>
      <c r="I138" s="4">
        <v>59.4</v>
      </c>
      <c r="J138" s="6">
        <v>142.19999999999999</v>
      </c>
      <c r="K138" s="4">
        <v>263.80995269749235</v>
      </c>
      <c r="L138" s="4">
        <v>332.92292604783273</v>
      </c>
      <c r="M138" s="4">
        <v>319.53983061773306</v>
      </c>
    </row>
    <row r="139" spans="1:13" hidden="1" x14ac:dyDescent="0.3">
      <c r="A139" s="3">
        <v>816</v>
      </c>
      <c r="B139" t="s">
        <v>15</v>
      </c>
      <c r="C139" s="6">
        <v>139.81651915354894</v>
      </c>
      <c r="D139" s="4">
        <v>75.064475805169749</v>
      </c>
      <c r="E139" s="4">
        <v>167.51811139812781</v>
      </c>
      <c r="F139" s="4">
        <v>136.38743886359501</v>
      </c>
      <c r="G139" s="4">
        <v>194.94662371884567</v>
      </c>
      <c r="H139" s="4">
        <v>110.73342540165341</v>
      </c>
      <c r="I139" s="4">
        <v>57</v>
      </c>
      <c r="J139" s="6">
        <v>139.30000000000001</v>
      </c>
      <c r="K139" s="4">
        <v>261.72931247438157</v>
      </c>
      <c r="L139" s="4">
        <v>330.95633532808802</v>
      </c>
      <c r="M139" s="4">
        <v>316.24301105172066</v>
      </c>
    </row>
    <row r="140" spans="1:13" hidden="1" x14ac:dyDescent="0.3">
      <c r="A140" s="3">
        <v>817</v>
      </c>
      <c r="B140" t="s">
        <v>15</v>
      </c>
      <c r="C140" s="6">
        <v>133</v>
      </c>
      <c r="D140" s="4">
        <v>73.900000000000006</v>
      </c>
      <c r="E140" s="4">
        <v>170.8</v>
      </c>
      <c r="F140" s="4">
        <v>137.16872441662065</v>
      </c>
      <c r="G140" s="4">
        <v>194.0935786754338</v>
      </c>
      <c r="H140" s="4">
        <v>110.47814252065895</v>
      </c>
      <c r="I140" s="4">
        <v>56.234646433115678</v>
      </c>
      <c r="J140" s="6">
        <v>141.03240575029361</v>
      </c>
      <c r="K140" s="4">
        <v>261.1843969566969</v>
      </c>
      <c r="L140" s="4">
        <v>328.00064311818329</v>
      </c>
      <c r="M140" s="4">
        <v>313.02449830693342</v>
      </c>
    </row>
    <row r="141" spans="1:13" hidden="1" x14ac:dyDescent="0.3">
      <c r="A141" s="3">
        <v>818</v>
      </c>
      <c r="B141" t="s">
        <v>15</v>
      </c>
      <c r="C141" s="6">
        <v>140.80000000000001</v>
      </c>
      <c r="D141" s="4">
        <v>74.099999999999994</v>
      </c>
      <c r="E141" s="4">
        <v>168.57154422646249</v>
      </c>
      <c r="F141" s="4">
        <v>135.69999999999999</v>
      </c>
      <c r="G141" s="4">
        <v>191.8</v>
      </c>
      <c r="H141" s="4">
        <v>109.52006807452224</v>
      </c>
      <c r="I141" s="4">
        <v>56.840932775163253</v>
      </c>
      <c r="J141" s="6">
        <v>139.30010284662956</v>
      </c>
      <c r="K141" s="4">
        <v>260.24896860564542</v>
      </c>
      <c r="L141" s="4">
        <v>327.12476953117238</v>
      </c>
      <c r="M141" s="4">
        <v>312.20764650784065</v>
      </c>
    </row>
    <row r="142" spans="1:13" hidden="1" x14ac:dyDescent="0.3">
      <c r="A142" s="3">
        <v>819</v>
      </c>
      <c r="B142" t="s">
        <v>15</v>
      </c>
      <c r="C142" s="6">
        <v>142.0233158749374</v>
      </c>
      <c r="D142" s="4">
        <v>75.311553087511072</v>
      </c>
      <c r="E142" s="4">
        <v>171.00893869410856</v>
      </c>
      <c r="F142" s="4">
        <v>137.86125494428458</v>
      </c>
      <c r="G142" s="4">
        <v>197.00578628712088</v>
      </c>
      <c r="H142" s="4">
        <v>112.8986383458416</v>
      </c>
      <c r="I142" s="4">
        <v>59.7</v>
      </c>
      <c r="J142" s="6">
        <v>142.5</v>
      </c>
      <c r="K142" s="4">
        <v>264.05035658709266</v>
      </c>
      <c r="L142" s="4">
        <v>333.12660942244224</v>
      </c>
      <c r="M142" s="4">
        <v>319.91294367035039</v>
      </c>
    </row>
    <row r="143" spans="1:13" hidden="1" x14ac:dyDescent="0.3">
      <c r="A143" s="3">
        <v>820</v>
      </c>
      <c r="B143" t="s">
        <v>15</v>
      </c>
      <c r="C143" s="6">
        <v>154.5</v>
      </c>
      <c r="D143" s="4">
        <v>74</v>
      </c>
      <c r="E143" s="4">
        <v>164.4</v>
      </c>
      <c r="F143" s="4">
        <v>130.6</v>
      </c>
      <c r="G143" s="4">
        <v>194.72832266920733</v>
      </c>
      <c r="H143" s="4">
        <v>107.10423662646248</v>
      </c>
      <c r="I143" s="4">
        <v>55.786672117263223</v>
      </c>
      <c r="J143" s="6">
        <v>141.72730195573038</v>
      </c>
      <c r="K143" s="4">
        <v>258.4826203342426</v>
      </c>
      <c r="L143" s="4">
        <v>330.79349877712326</v>
      </c>
      <c r="M143" s="4">
        <v>315.06648868490436</v>
      </c>
    </row>
    <row r="144" spans="1:13" hidden="1" x14ac:dyDescent="0.3">
      <c r="A144" s="3">
        <v>821</v>
      </c>
      <c r="B144" t="s">
        <v>15</v>
      </c>
      <c r="C144" s="6">
        <v>147.5</v>
      </c>
      <c r="D144" s="4">
        <v>77</v>
      </c>
      <c r="E144" s="4">
        <v>168.5</v>
      </c>
      <c r="F144" s="4">
        <v>134.9</v>
      </c>
      <c r="G144" s="4">
        <v>196.70268212722848</v>
      </c>
      <c r="H144" s="4">
        <v>110.66053239409243</v>
      </c>
      <c r="I144" s="4">
        <v>56.063477148183232</v>
      </c>
      <c r="J144" s="6">
        <v>141.13980307895636</v>
      </c>
      <c r="K144" s="4">
        <v>262.44420462039523</v>
      </c>
      <c r="L144" s="4">
        <v>335.02774563350704</v>
      </c>
      <c r="M144" s="4">
        <v>319.59550404357412</v>
      </c>
    </row>
    <row r="145" spans="1:13" hidden="1" x14ac:dyDescent="0.3">
      <c r="A145" s="3">
        <v>822</v>
      </c>
      <c r="B145" t="s">
        <v>15</v>
      </c>
      <c r="C145" s="6">
        <v>142.6</v>
      </c>
      <c r="D145" s="4">
        <v>74.900000000000006</v>
      </c>
      <c r="E145" s="4">
        <v>169.1</v>
      </c>
      <c r="F145" s="4">
        <v>134</v>
      </c>
      <c r="G145" s="4">
        <v>192.7</v>
      </c>
      <c r="H145" s="4">
        <v>108.63062606284257</v>
      </c>
      <c r="I145" s="4">
        <v>56.163892735415494</v>
      </c>
      <c r="J145" s="6">
        <v>140.519897743977</v>
      </c>
      <c r="K145" s="4">
        <v>260.15004476287959</v>
      </c>
      <c r="L145" s="4">
        <v>328.37758700315919</v>
      </c>
      <c r="M145" s="4">
        <v>313.26323749499113</v>
      </c>
    </row>
    <row r="146" spans="1:13" hidden="1" x14ac:dyDescent="0.3">
      <c r="A146" s="3">
        <v>823</v>
      </c>
      <c r="B146" t="s">
        <v>15</v>
      </c>
      <c r="C146" s="6">
        <v>131.22999999999999</v>
      </c>
      <c r="D146" s="4">
        <v>73.8</v>
      </c>
      <c r="E146" s="4">
        <v>170.8</v>
      </c>
      <c r="F146" s="4">
        <v>137.25941331103229</v>
      </c>
      <c r="G146" s="4">
        <v>193.65329107727359</v>
      </c>
      <c r="H146" s="4">
        <v>110.40809273377174</v>
      </c>
      <c r="I146" s="4">
        <v>56.214581103641592</v>
      </c>
      <c r="J146" s="6">
        <v>140.84801127465894</v>
      </c>
      <c r="K146" s="4">
        <v>260.88458066008133</v>
      </c>
      <c r="L146" s="4">
        <v>327.19609061298507</v>
      </c>
      <c r="M146" s="4">
        <v>312.30500801471868</v>
      </c>
    </row>
    <row r="147" spans="1:13" hidden="1" x14ac:dyDescent="0.3">
      <c r="A147" s="3">
        <v>824</v>
      </c>
      <c r="B147" t="s">
        <v>15</v>
      </c>
      <c r="C147" s="6">
        <v>137.50450539649231</v>
      </c>
      <c r="D147" s="4">
        <v>74.601557390002228</v>
      </c>
      <c r="E147" s="4">
        <v>168.56576228206103</v>
      </c>
      <c r="F147" s="4">
        <v>137.29292351044381</v>
      </c>
      <c r="G147" s="4">
        <v>194.2</v>
      </c>
      <c r="H147" s="4">
        <v>112.2</v>
      </c>
      <c r="I147" s="4">
        <v>57.496486661361388</v>
      </c>
      <c r="J147" s="6">
        <v>140.6276621831345</v>
      </c>
      <c r="K147" s="4">
        <v>262.3</v>
      </c>
      <c r="L147" s="4">
        <v>328</v>
      </c>
      <c r="M147" s="4">
        <v>314</v>
      </c>
    </row>
    <row r="148" spans="1:13" hidden="1" x14ac:dyDescent="0.3">
      <c r="A148" s="3">
        <v>825</v>
      </c>
      <c r="B148" t="s">
        <v>15</v>
      </c>
      <c r="C148" s="6">
        <v>142</v>
      </c>
      <c r="D148" s="4">
        <v>76</v>
      </c>
      <c r="E148" s="4">
        <v>170.50299990895692</v>
      </c>
      <c r="F148" s="4">
        <v>137.00372566479274</v>
      </c>
      <c r="G148" s="4">
        <v>197.18133165976027</v>
      </c>
      <c r="H148" s="4">
        <v>111.03491887623134</v>
      </c>
      <c r="I148" s="4">
        <v>54.933714245400211</v>
      </c>
      <c r="J148" s="6">
        <v>141.55947457731068</v>
      </c>
      <c r="K148" s="4">
        <v>262.5</v>
      </c>
      <c r="L148" s="4">
        <v>333</v>
      </c>
      <c r="M148" s="4">
        <v>314</v>
      </c>
    </row>
    <row r="149" spans="1:13" hidden="1" x14ac:dyDescent="0.3">
      <c r="A149" s="3">
        <v>826</v>
      </c>
      <c r="B149" t="s">
        <v>15</v>
      </c>
      <c r="C149" s="6">
        <v>137.19999999999999</v>
      </c>
      <c r="D149" s="4">
        <v>75.5</v>
      </c>
      <c r="E149" s="4">
        <v>161.69999999999999</v>
      </c>
      <c r="F149" s="4">
        <v>135.5</v>
      </c>
      <c r="G149" s="4">
        <v>194.77310232798118</v>
      </c>
      <c r="H149" s="4">
        <v>110.99387597684584</v>
      </c>
      <c r="I149" s="4">
        <v>56.218526153054746</v>
      </c>
      <c r="J149" s="6">
        <v>138.46355292924784</v>
      </c>
      <c r="K149" s="4">
        <v>258.33022437639437</v>
      </c>
      <c r="L149" s="4">
        <v>330.30294535579134</v>
      </c>
      <c r="M149" s="4">
        <v>315.43633937018927</v>
      </c>
    </row>
    <row r="150" spans="1:13" hidden="1" x14ac:dyDescent="0.3">
      <c r="A150" s="3">
        <v>827</v>
      </c>
      <c r="B150" t="s">
        <v>15</v>
      </c>
      <c r="C150" s="6">
        <v>142.6</v>
      </c>
      <c r="D150" s="4">
        <v>75.8</v>
      </c>
      <c r="E150" s="4">
        <v>173.4</v>
      </c>
      <c r="F150" s="4">
        <v>137.30000000000001</v>
      </c>
      <c r="G150" s="4">
        <v>194.6</v>
      </c>
      <c r="H150" s="4">
        <v>110.6</v>
      </c>
      <c r="I150" s="4">
        <v>55.6</v>
      </c>
      <c r="J150" s="6">
        <v>142.19999999999999</v>
      </c>
      <c r="K150" s="4">
        <v>261</v>
      </c>
      <c r="L150" s="4">
        <v>333</v>
      </c>
      <c r="M150" s="4">
        <v>309</v>
      </c>
    </row>
    <row r="151" spans="1:13" hidden="1" x14ac:dyDescent="0.3">
      <c r="A151" s="3">
        <v>828</v>
      </c>
      <c r="B151" t="s">
        <v>15</v>
      </c>
      <c r="C151" s="6">
        <v>136.9</v>
      </c>
      <c r="D151" s="4">
        <v>73.2</v>
      </c>
      <c r="E151" s="4">
        <v>167.3</v>
      </c>
      <c r="F151" s="4">
        <v>139.5</v>
      </c>
      <c r="G151" s="4">
        <v>198.8</v>
      </c>
      <c r="H151" s="4">
        <v>112.5</v>
      </c>
      <c r="I151" s="4">
        <v>55</v>
      </c>
      <c r="J151" s="6">
        <v>142.4</v>
      </c>
      <c r="K151" s="4">
        <v>264.3</v>
      </c>
      <c r="L151" s="4">
        <v>334</v>
      </c>
      <c r="M151" s="4">
        <v>313</v>
      </c>
    </row>
    <row r="152" spans="1:13" hidden="1" x14ac:dyDescent="0.3">
      <c r="A152" s="3">
        <v>829</v>
      </c>
      <c r="B152" t="s">
        <v>15</v>
      </c>
      <c r="C152" s="6">
        <v>145</v>
      </c>
      <c r="D152" s="4">
        <v>74.3</v>
      </c>
      <c r="E152" s="4">
        <v>175.4</v>
      </c>
      <c r="F152" s="4">
        <v>137.15427715894637</v>
      </c>
      <c r="G152" s="4">
        <v>203.1</v>
      </c>
      <c r="H152" s="4">
        <v>110.4</v>
      </c>
      <c r="I152" s="4">
        <v>54</v>
      </c>
      <c r="J152" s="6">
        <v>146</v>
      </c>
      <c r="K152" s="4">
        <v>269.70126380114488</v>
      </c>
      <c r="L152" s="4">
        <v>345</v>
      </c>
      <c r="M152" s="4">
        <v>327</v>
      </c>
    </row>
    <row r="153" spans="1:13" hidden="1" x14ac:dyDescent="0.3">
      <c r="A153" s="3">
        <v>830</v>
      </c>
      <c r="B153" t="s">
        <v>15</v>
      </c>
      <c r="C153" s="6">
        <v>141.4</v>
      </c>
      <c r="D153" s="4">
        <v>72</v>
      </c>
      <c r="E153" s="4">
        <v>160.6</v>
      </c>
      <c r="F153" s="4">
        <v>138.19999999999999</v>
      </c>
      <c r="G153" s="4">
        <v>199</v>
      </c>
      <c r="H153" s="4">
        <v>112.8</v>
      </c>
      <c r="I153" s="4">
        <v>56.456790608031504</v>
      </c>
      <c r="J153" s="6">
        <v>141.11437667237587</v>
      </c>
      <c r="K153" s="4">
        <v>256</v>
      </c>
      <c r="L153" s="4">
        <v>330</v>
      </c>
      <c r="M153" s="4">
        <v>313</v>
      </c>
    </row>
    <row r="154" spans="1:13" hidden="1" x14ac:dyDescent="0.3">
      <c r="A154" s="3">
        <v>831</v>
      </c>
      <c r="B154" t="s">
        <v>15</v>
      </c>
      <c r="C154" s="6">
        <v>147.5</v>
      </c>
      <c r="D154" s="4">
        <v>77.900000000000006</v>
      </c>
      <c r="E154" s="4">
        <v>174.9</v>
      </c>
      <c r="F154" s="4">
        <v>136.4</v>
      </c>
      <c r="G154" s="4">
        <v>200</v>
      </c>
      <c r="H154" s="4">
        <v>109</v>
      </c>
      <c r="I154" s="4">
        <v>55.2</v>
      </c>
      <c r="J154" s="6">
        <v>141.4</v>
      </c>
      <c r="K154" s="4">
        <v>262.89999999999998</v>
      </c>
      <c r="L154" s="4">
        <v>340</v>
      </c>
      <c r="M154" s="4">
        <v>325</v>
      </c>
    </row>
    <row r="155" spans="1:13" hidden="1" x14ac:dyDescent="0.3">
      <c r="A155" s="3">
        <v>832</v>
      </c>
      <c r="B155" t="s">
        <v>15</v>
      </c>
      <c r="C155" s="6">
        <v>137.4</v>
      </c>
      <c r="D155" s="4">
        <v>73.3</v>
      </c>
      <c r="E155" s="4">
        <v>166.36200433956259</v>
      </c>
      <c r="F155" s="4">
        <v>136.19999999999999</v>
      </c>
      <c r="G155" s="4">
        <v>195.2</v>
      </c>
      <c r="H155" s="4">
        <v>112</v>
      </c>
      <c r="I155" s="4">
        <v>56.6</v>
      </c>
      <c r="J155" s="6">
        <v>140.30000000000001</v>
      </c>
      <c r="K155" s="4">
        <v>266.39999999999998</v>
      </c>
      <c r="L155" s="4">
        <v>334</v>
      </c>
      <c r="M155" s="4">
        <v>321</v>
      </c>
    </row>
    <row r="156" spans="1:13" hidden="1" x14ac:dyDescent="0.3">
      <c r="A156" s="3">
        <v>833</v>
      </c>
      <c r="B156" t="s">
        <v>15</v>
      </c>
      <c r="C156" s="6">
        <v>135.5</v>
      </c>
      <c r="D156" s="4">
        <v>80</v>
      </c>
      <c r="E156" s="4">
        <v>163.69999999999999</v>
      </c>
      <c r="F156" s="4">
        <v>137</v>
      </c>
      <c r="G156" s="4">
        <v>197</v>
      </c>
      <c r="H156" s="4">
        <v>113.4</v>
      </c>
      <c r="I156" s="4">
        <v>58.9</v>
      </c>
      <c r="J156" s="6">
        <v>137.4</v>
      </c>
      <c r="K156" s="4">
        <v>253.1</v>
      </c>
      <c r="L156" s="4">
        <v>332</v>
      </c>
      <c r="M156" s="4">
        <v>317</v>
      </c>
    </row>
    <row r="157" spans="1:13" hidden="1" x14ac:dyDescent="0.3">
      <c r="A157" s="3">
        <v>834</v>
      </c>
      <c r="B157" t="s">
        <v>15</v>
      </c>
      <c r="C157" s="6">
        <v>127.9</v>
      </c>
      <c r="D157" s="4">
        <v>76</v>
      </c>
      <c r="E157" s="4">
        <v>156.19999999999999</v>
      </c>
      <c r="F157" s="4">
        <v>129.80000000000001</v>
      </c>
      <c r="G157" s="4">
        <v>187.6</v>
      </c>
      <c r="H157" s="4">
        <v>109.7</v>
      </c>
      <c r="I157" s="4">
        <v>53.1</v>
      </c>
      <c r="J157" s="6">
        <v>142.9</v>
      </c>
      <c r="K157" s="4">
        <v>250</v>
      </c>
      <c r="L157" s="4">
        <v>320</v>
      </c>
      <c r="M157" s="4">
        <v>305</v>
      </c>
    </row>
    <row r="158" spans="1:13" hidden="1" x14ac:dyDescent="0.3">
      <c r="A158" s="3">
        <v>835</v>
      </c>
      <c r="B158" t="s">
        <v>15</v>
      </c>
      <c r="C158" s="6">
        <v>128.1</v>
      </c>
      <c r="D158" s="4">
        <v>70.900000000000006</v>
      </c>
      <c r="E158" s="4">
        <v>169</v>
      </c>
      <c r="F158" s="4">
        <v>136.04555862810611</v>
      </c>
      <c r="G158" s="4">
        <v>194.15021348600482</v>
      </c>
      <c r="H158" s="4">
        <v>109.53669855018643</v>
      </c>
      <c r="I158" s="4">
        <v>53.9</v>
      </c>
      <c r="J158" s="6">
        <v>145</v>
      </c>
      <c r="K158" s="4">
        <v>255.6</v>
      </c>
      <c r="L158" s="4">
        <v>324</v>
      </c>
      <c r="M158" s="4">
        <v>308</v>
      </c>
    </row>
    <row r="159" spans="1:13" hidden="1" x14ac:dyDescent="0.3">
      <c r="A159" s="3">
        <v>836</v>
      </c>
      <c r="B159" t="s">
        <v>15</v>
      </c>
      <c r="C159" s="6">
        <v>147.69999999999999</v>
      </c>
      <c r="D159" s="4">
        <v>77.900000000000006</v>
      </c>
      <c r="E159" s="4">
        <v>169.57146308429088</v>
      </c>
      <c r="F159" s="4">
        <v>136.9</v>
      </c>
      <c r="G159" s="4">
        <v>197.8</v>
      </c>
      <c r="H159" s="4">
        <v>111.2</v>
      </c>
      <c r="I159" s="4">
        <v>53.3</v>
      </c>
      <c r="J159" s="6">
        <v>146</v>
      </c>
      <c r="K159" s="4">
        <v>240</v>
      </c>
      <c r="L159" s="4">
        <v>331.5</v>
      </c>
      <c r="M159" s="4">
        <v>316</v>
      </c>
    </row>
    <row r="160" spans="1:13" hidden="1" x14ac:dyDescent="0.3">
      <c r="A160" s="3">
        <v>837</v>
      </c>
      <c r="B160" t="s">
        <v>15</v>
      </c>
      <c r="C160" s="6">
        <v>147.30000000000001</v>
      </c>
      <c r="D160" s="4">
        <v>77.5</v>
      </c>
      <c r="E160" s="4">
        <v>175.3</v>
      </c>
      <c r="F160" s="4">
        <v>135.69999999999999</v>
      </c>
      <c r="G160" s="4">
        <v>199.8</v>
      </c>
      <c r="H160" s="4">
        <v>113.6</v>
      </c>
      <c r="I160" s="4">
        <v>57.1</v>
      </c>
      <c r="J160" s="6">
        <v>146.6</v>
      </c>
      <c r="K160" s="4">
        <v>268.60000000000002</v>
      </c>
      <c r="L160" s="4">
        <v>340.5</v>
      </c>
      <c r="M160" s="4">
        <v>325.5</v>
      </c>
    </row>
    <row r="161" spans="1:13" hidden="1" x14ac:dyDescent="0.3">
      <c r="A161" s="3">
        <v>838</v>
      </c>
      <c r="B161" t="s">
        <v>15</v>
      </c>
      <c r="C161" s="6">
        <v>147.69999999999999</v>
      </c>
      <c r="D161" s="4">
        <v>77.900000000000006</v>
      </c>
      <c r="E161" s="4">
        <v>178.21026404094951</v>
      </c>
      <c r="F161" s="4">
        <v>136.9</v>
      </c>
      <c r="G161" s="4">
        <v>197.8</v>
      </c>
      <c r="H161" s="4">
        <v>111.2</v>
      </c>
      <c r="I161" s="4">
        <v>53.3</v>
      </c>
      <c r="J161" s="6">
        <v>146</v>
      </c>
      <c r="K161" s="4">
        <v>264</v>
      </c>
      <c r="L161" s="4">
        <v>331.5</v>
      </c>
      <c r="M161" s="4">
        <v>316</v>
      </c>
    </row>
    <row r="162" spans="1:13" hidden="1" x14ac:dyDescent="0.3">
      <c r="A162" s="3">
        <v>839</v>
      </c>
      <c r="B162" t="s">
        <v>15</v>
      </c>
      <c r="C162" s="6">
        <v>140</v>
      </c>
      <c r="D162" s="4">
        <v>77.3</v>
      </c>
      <c r="E162" s="4">
        <v>171.5</v>
      </c>
      <c r="F162" s="4">
        <v>131</v>
      </c>
      <c r="G162" s="4">
        <v>187.7</v>
      </c>
      <c r="H162" s="4">
        <v>104.3</v>
      </c>
      <c r="I162" s="4">
        <v>60.5</v>
      </c>
      <c r="J162" s="6">
        <v>135.9</v>
      </c>
      <c r="K162" s="4">
        <v>257.8</v>
      </c>
      <c r="L162" s="4">
        <v>320.60000000000002</v>
      </c>
      <c r="M162" s="4">
        <v>308</v>
      </c>
    </row>
    <row r="163" spans="1:13" hidden="1" x14ac:dyDescent="0.3">
      <c r="A163" s="3">
        <v>840</v>
      </c>
      <c r="B163" t="s">
        <v>15</v>
      </c>
      <c r="C163" s="6">
        <v>149.5</v>
      </c>
      <c r="D163" s="4">
        <v>82.1</v>
      </c>
      <c r="E163" s="4">
        <v>185.3</v>
      </c>
      <c r="F163" s="4">
        <v>145.30000000000001</v>
      </c>
      <c r="G163" s="4">
        <v>210.5</v>
      </c>
      <c r="H163" s="4">
        <v>118</v>
      </c>
      <c r="I163" s="4">
        <v>57.6</v>
      </c>
      <c r="J163" s="6">
        <v>149.9</v>
      </c>
      <c r="K163" s="4">
        <v>277.39999999999998</v>
      </c>
      <c r="L163" s="4">
        <v>347</v>
      </c>
      <c r="M163" s="4">
        <v>332</v>
      </c>
    </row>
    <row r="164" spans="1:13" hidden="1" x14ac:dyDescent="0.3">
      <c r="A164" s="3">
        <v>841</v>
      </c>
      <c r="B164" t="s">
        <v>15</v>
      </c>
      <c r="C164" s="6">
        <v>149.9</v>
      </c>
      <c r="D164" s="4">
        <v>78.2</v>
      </c>
      <c r="E164" s="4">
        <v>166.2</v>
      </c>
      <c r="F164" s="4">
        <v>137.4</v>
      </c>
      <c r="G164" s="4">
        <v>203.5</v>
      </c>
      <c r="H164" s="4">
        <v>113.7</v>
      </c>
      <c r="I164" s="4">
        <v>53.9</v>
      </c>
      <c r="J164" s="6">
        <v>140.80000000000001</v>
      </c>
      <c r="K164" s="4">
        <v>266.3</v>
      </c>
      <c r="L164" s="4">
        <v>340</v>
      </c>
      <c r="M164" s="4">
        <v>321</v>
      </c>
    </row>
    <row r="165" spans="1:13" hidden="1" x14ac:dyDescent="0.3">
      <c r="A165" s="3">
        <v>842</v>
      </c>
      <c r="B165" t="s">
        <v>15</v>
      </c>
      <c r="C165" s="6">
        <v>137.9</v>
      </c>
      <c r="D165" s="4">
        <v>77.400000000000006</v>
      </c>
      <c r="E165" s="4">
        <v>181.60080998240153</v>
      </c>
      <c r="F165" s="4">
        <v>140.4</v>
      </c>
      <c r="G165" s="4">
        <v>191.6</v>
      </c>
      <c r="H165" s="4">
        <v>111.7</v>
      </c>
      <c r="I165" s="4">
        <v>58.1</v>
      </c>
      <c r="J165" s="6">
        <v>140.69999999999999</v>
      </c>
      <c r="K165" s="4">
        <v>268.60000000000002</v>
      </c>
      <c r="L165" s="4">
        <v>331</v>
      </c>
      <c r="M165" s="4">
        <v>320</v>
      </c>
    </row>
    <row r="166" spans="1:13" hidden="1" x14ac:dyDescent="0.3">
      <c r="A166" s="3">
        <v>843</v>
      </c>
      <c r="B166" t="s">
        <v>15</v>
      </c>
      <c r="C166" s="6">
        <v>141.4</v>
      </c>
      <c r="D166" s="4">
        <v>75.5</v>
      </c>
      <c r="E166" s="4">
        <v>170.5</v>
      </c>
      <c r="F166" s="4">
        <v>138.4</v>
      </c>
      <c r="G166" s="4">
        <v>196.5</v>
      </c>
      <c r="H166" s="4">
        <v>109.5</v>
      </c>
      <c r="I166" s="4">
        <v>57.3</v>
      </c>
      <c r="J166" s="6">
        <v>137.1</v>
      </c>
      <c r="K166" s="4">
        <v>260</v>
      </c>
      <c r="L166" s="4">
        <v>325</v>
      </c>
      <c r="M166" s="4">
        <v>310</v>
      </c>
    </row>
    <row r="167" spans="1:13" hidden="1" x14ac:dyDescent="0.3">
      <c r="A167" s="3">
        <v>844</v>
      </c>
      <c r="B167" t="s">
        <v>15</v>
      </c>
      <c r="C167" s="6">
        <v>137.80000000000001</v>
      </c>
      <c r="D167" s="4">
        <v>76.3</v>
      </c>
      <c r="E167" s="4">
        <v>167.09154184032727</v>
      </c>
      <c r="F167" s="4">
        <v>138.6</v>
      </c>
      <c r="G167" s="4">
        <v>198</v>
      </c>
      <c r="H167" s="4">
        <v>115.2</v>
      </c>
      <c r="I167" s="4">
        <v>56</v>
      </c>
      <c r="J167" s="6">
        <v>138</v>
      </c>
      <c r="K167" s="4">
        <v>272.5</v>
      </c>
      <c r="L167" s="4">
        <v>346</v>
      </c>
      <c r="M167" s="4">
        <v>335</v>
      </c>
    </row>
    <row r="168" spans="1:13" hidden="1" x14ac:dyDescent="0.3">
      <c r="A168" s="3">
        <v>845</v>
      </c>
      <c r="B168" t="s">
        <v>15</v>
      </c>
      <c r="C168" s="6">
        <v>148.69999999999999</v>
      </c>
      <c r="D168" s="4">
        <v>78</v>
      </c>
      <c r="E168" s="4">
        <v>184</v>
      </c>
      <c r="F168" s="4">
        <v>138</v>
      </c>
      <c r="G168" s="4">
        <v>198.9</v>
      </c>
      <c r="H168" s="4">
        <v>115.4</v>
      </c>
      <c r="I168" s="4">
        <v>55.8</v>
      </c>
      <c r="J168" s="6">
        <v>147</v>
      </c>
      <c r="K168" s="4">
        <v>273.5</v>
      </c>
      <c r="L168" s="4">
        <v>346</v>
      </c>
      <c r="M168" s="4">
        <v>331</v>
      </c>
    </row>
    <row r="169" spans="1:13" hidden="1" x14ac:dyDescent="0.3">
      <c r="A169" s="3">
        <v>846</v>
      </c>
      <c r="B169" t="s">
        <v>15</v>
      </c>
      <c r="C169" s="6">
        <v>137.6</v>
      </c>
      <c r="D169" s="4">
        <v>74.3</v>
      </c>
      <c r="E169" s="4">
        <v>166</v>
      </c>
      <c r="F169" s="4">
        <v>134.30000000000001</v>
      </c>
      <c r="G169" s="4">
        <v>193.2</v>
      </c>
      <c r="H169" s="4">
        <v>110</v>
      </c>
      <c r="I169" s="4">
        <v>58.1</v>
      </c>
      <c r="J169" s="6">
        <v>142.4</v>
      </c>
      <c r="K169" s="4">
        <v>264.60000000000002</v>
      </c>
      <c r="L169" s="4">
        <v>336</v>
      </c>
      <c r="M169" s="4">
        <v>324</v>
      </c>
    </row>
    <row r="170" spans="1:13" hidden="1" x14ac:dyDescent="0.3">
      <c r="A170" s="3">
        <v>847</v>
      </c>
      <c r="B170" t="s">
        <v>15</v>
      </c>
      <c r="C170" s="6">
        <v>146.80000000000001</v>
      </c>
      <c r="D170" s="4">
        <v>76.599999999999994</v>
      </c>
      <c r="E170" s="4">
        <v>162.80000000000001</v>
      </c>
      <c r="F170" s="4">
        <v>137.80000000000001</v>
      </c>
      <c r="G170" s="4">
        <v>200</v>
      </c>
      <c r="H170" s="4">
        <v>112.1</v>
      </c>
      <c r="I170" s="4">
        <v>56.4</v>
      </c>
      <c r="J170" s="6">
        <v>137.19999999999999</v>
      </c>
      <c r="K170" s="4">
        <v>266.3</v>
      </c>
      <c r="L170" s="4">
        <v>347</v>
      </c>
      <c r="M170" s="4">
        <v>333</v>
      </c>
    </row>
    <row r="171" spans="1:13" hidden="1" x14ac:dyDescent="0.3">
      <c r="A171" s="3">
        <v>848</v>
      </c>
      <c r="B171" t="s">
        <v>15</v>
      </c>
      <c r="C171" s="6">
        <v>142.4</v>
      </c>
      <c r="D171" s="4">
        <v>75.5</v>
      </c>
      <c r="E171" s="4">
        <v>175.9</v>
      </c>
      <c r="F171" s="4">
        <v>143.5</v>
      </c>
      <c r="G171" s="4">
        <v>204.9</v>
      </c>
      <c r="H171" s="4">
        <v>120</v>
      </c>
      <c r="I171" s="4">
        <v>58.4</v>
      </c>
      <c r="J171" s="6">
        <v>146.19999999999999</v>
      </c>
      <c r="K171" s="4">
        <v>266.39999999999998</v>
      </c>
      <c r="L171" s="4">
        <v>344</v>
      </c>
      <c r="M171" s="4">
        <v>330</v>
      </c>
    </row>
    <row r="172" spans="1:13" hidden="1" x14ac:dyDescent="0.3">
      <c r="A172" s="3">
        <v>849</v>
      </c>
      <c r="B172" t="s">
        <v>15</v>
      </c>
      <c r="C172" s="6">
        <v>131.19999999999999</v>
      </c>
      <c r="D172" s="4">
        <v>68.400000000000006</v>
      </c>
      <c r="E172" s="4">
        <v>161</v>
      </c>
      <c r="F172" s="4">
        <v>135.30000000000001</v>
      </c>
      <c r="G172" s="4">
        <v>197</v>
      </c>
      <c r="H172" s="4">
        <v>109.2</v>
      </c>
      <c r="I172" s="4">
        <v>58.4</v>
      </c>
      <c r="J172" s="6">
        <v>141.6</v>
      </c>
      <c r="K172" s="4">
        <v>254</v>
      </c>
      <c r="L172" s="4">
        <v>326</v>
      </c>
      <c r="M172" s="4">
        <v>315</v>
      </c>
    </row>
    <row r="173" spans="1:13" hidden="1" x14ac:dyDescent="0.3">
      <c r="A173" s="3">
        <v>850</v>
      </c>
      <c r="B173" t="s">
        <v>15</v>
      </c>
      <c r="C173" s="6">
        <v>145.19999999999999</v>
      </c>
      <c r="D173" s="4">
        <v>70.3</v>
      </c>
      <c r="E173" s="4">
        <v>170</v>
      </c>
      <c r="F173" s="4">
        <v>134.17527471429571</v>
      </c>
      <c r="G173" s="4">
        <v>194.25400545341708</v>
      </c>
      <c r="H173" s="4">
        <v>106.48631210651877</v>
      </c>
      <c r="I173" s="4">
        <v>54</v>
      </c>
      <c r="J173" s="6">
        <v>142.9</v>
      </c>
      <c r="K173" s="4">
        <v>254.5</v>
      </c>
      <c r="L173" s="4">
        <v>324.0591013823942</v>
      </c>
      <c r="M173" s="4">
        <v>306.64750744260721</v>
      </c>
    </row>
    <row r="174" spans="1:13" hidden="1" x14ac:dyDescent="0.3">
      <c r="A174" s="3">
        <v>851</v>
      </c>
      <c r="B174" t="s">
        <v>15</v>
      </c>
      <c r="C174" s="6">
        <v>133.69999999999999</v>
      </c>
      <c r="D174" s="4">
        <v>71.599999999999994</v>
      </c>
      <c r="E174" s="4">
        <v>161.6</v>
      </c>
      <c r="F174" s="4">
        <v>134.50262132473588</v>
      </c>
      <c r="G174" s="4">
        <v>192.73242889855896</v>
      </c>
      <c r="H174" s="4">
        <v>108.77767148782925</v>
      </c>
      <c r="I174" s="4">
        <v>55.5</v>
      </c>
      <c r="J174" s="6">
        <v>139.5</v>
      </c>
      <c r="K174" s="4">
        <v>255.60858304297966</v>
      </c>
      <c r="L174" s="4">
        <v>324.338195584581</v>
      </c>
      <c r="M174" s="4">
        <v>309.00072036102176</v>
      </c>
    </row>
    <row r="175" spans="1:13" hidden="1" x14ac:dyDescent="0.3">
      <c r="A175" s="3">
        <v>852</v>
      </c>
      <c r="B175" t="s">
        <v>15</v>
      </c>
      <c r="C175" s="6">
        <v>137.19999999999999</v>
      </c>
      <c r="D175" s="4">
        <v>76</v>
      </c>
      <c r="E175" s="4">
        <v>171</v>
      </c>
      <c r="F175" s="4">
        <v>136.69999999999999</v>
      </c>
      <c r="G175" s="4">
        <v>196.2</v>
      </c>
      <c r="H175" s="4">
        <v>113.4</v>
      </c>
      <c r="I175" s="4">
        <v>53.4</v>
      </c>
      <c r="J175" s="6">
        <v>140.1</v>
      </c>
      <c r="K175" s="4">
        <v>269.39999999999998</v>
      </c>
      <c r="L175" s="4">
        <v>341</v>
      </c>
      <c r="M175" s="4">
        <v>325</v>
      </c>
    </row>
    <row r="176" spans="1:13" hidden="1" x14ac:dyDescent="0.3">
      <c r="A176" s="3">
        <v>853</v>
      </c>
      <c r="B176" t="s">
        <v>15</v>
      </c>
      <c r="C176" s="6">
        <v>140.1</v>
      </c>
      <c r="D176" s="4">
        <v>69</v>
      </c>
      <c r="E176" s="4">
        <v>163</v>
      </c>
      <c r="F176" s="4">
        <v>132.5</v>
      </c>
      <c r="G176" s="4">
        <v>193.6</v>
      </c>
      <c r="H176" s="4">
        <v>107.5</v>
      </c>
      <c r="I176" s="4">
        <v>58.5</v>
      </c>
      <c r="J176" s="6">
        <v>145.4</v>
      </c>
      <c r="K176" s="4">
        <v>250.7</v>
      </c>
      <c r="L176" s="4">
        <v>312</v>
      </c>
      <c r="M176" s="4">
        <v>297</v>
      </c>
    </row>
    <row r="177" spans="1:13" hidden="1" x14ac:dyDescent="0.3">
      <c r="A177" s="3">
        <v>141</v>
      </c>
      <c r="B177" t="s">
        <v>16</v>
      </c>
      <c r="C177" s="6">
        <v>58.9</v>
      </c>
      <c r="D177" s="4">
        <v>42.7</v>
      </c>
      <c r="E177" s="4">
        <v>73</v>
      </c>
      <c r="F177" s="4">
        <v>93</v>
      </c>
      <c r="G177" s="4">
        <v>137.19999999999999</v>
      </c>
      <c r="H177" s="4">
        <v>75.738560072208756</v>
      </c>
      <c r="I177" s="4">
        <v>70</v>
      </c>
      <c r="J177" s="6">
        <v>92.8</v>
      </c>
      <c r="K177" s="4">
        <v>149.6</v>
      </c>
      <c r="L177" s="4">
        <v>176.7</v>
      </c>
      <c r="M177" s="4">
        <v>171.5</v>
      </c>
    </row>
    <row r="178" spans="1:13" hidden="1" x14ac:dyDescent="0.3">
      <c r="A178" s="3">
        <v>142</v>
      </c>
      <c r="B178" t="s">
        <v>16</v>
      </c>
      <c r="C178" s="6">
        <v>65.5</v>
      </c>
      <c r="D178" s="4">
        <v>52.4</v>
      </c>
      <c r="E178" s="4">
        <v>77.2</v>
      </c>
      <c r="F178" s="4">
        <v>101.3</v>
      </c>
      <c r="G178" s="4">
        <v>152.5</v>
      </c>
      <c r="H178" s="4">
        <v>82.1</v>
      </c>
      <c r="I178" s="4">
        <v>69</v>
      </c>
      <c r="J178" s="6">
        <v>96.4</v>
      </c>
      <c r="K178" s="4">
        <v>165.2</v>
      </c>
      <c r="L178" s="4">
        <v>192.5</v>
      </c>
      <c r="M178" s="4">
        <v>184.9</v>
      </c>
    </row>
    <row r="179" spans="1:13" hidden="1" x14ac:dyDescent="0.3">
      <c r="A179" s="3">
        <v>143</v>
      </c>
      <c r="B179" t="s">
        <v>16</v>
      </c>
      <c r="C179" s="6">
        <v>79.099999999999994</v>
      </c>
      <c r="D179" s="4">
        <v>46.2</v>
      </c>
      <c r="E179" s="4">
        <v>78.3</v>
      </c>
      <c r="F179" s="4">
        <v>94.8</v>
      </c>
      <c r="G179" s="4">
        <v>138.80000000000001</v>
      </c>
      <c r="H179" s="4">
        <v>76.599999999999994</v>
      </c>
      <c r="I179" s="4">
        <v>69</v>
      </c>
      <c r="J179" s="6">
        <v>93.1</v>
      </c>
      <c r="K179" s="4">
        <v>162.9</v>
      </c>
      <c r="L179" s="4">
        <v>176.8</v>
      </c>
      <c r="M179" s="4">
        <v>171.2</v>
      </c>
    </row>
    <row r="180" spans="1:13" hidden="1" x14ac:dyDescent="0.3">
      <c r="A180" s="3">
        <v>144</v>
      </c>
      <c r="B180" t="s">
        <v>16</v>
      </c>
      <c r="C180" s="6">
        <v>60.1</v>
      </c>
      <c r="D180" s="4">
        <v>46.3</v>
      </c>
      <c r="E180" s="4">
        <v>74.900000000000006</v>
      </c>
      <c r="F180" s="4">
        <v>95.6</v>
      </c>
      <c r="G180" s="4">
        <v>142.80000000000001</v>
      </c>
      <c r="H180" s="4">
        <v>78</v>
      </c>
      <c r="I180" s="4">
        <v>70.5</v>
      </c>
      <c r="J180" s="6">
        <v>94.8</v>
      </c>
      <c r="K180" s="4">
        <v>155</v>
      </c>
      <c r="L180" s="4">
        <v>165.1</v>
      </c>
      <c r="M180" s="4">
        <v>179.5</v>
      </c>
    </row>
    <row r="181" spans="1:13" hidden="1" x14ac:dyDescent="0.3">
      <c r="A181" s="3">
        <v>145</v>
      </c>
      <c r="B181" t="s">
        <v>16</v>
      </c>
      <c r="C181" s="6">
        <v>67.5</v>
      </c>
      <c r="D181" s="4">
        <v>48</v>
      </c>
      <c r="E181" s="4">
        <v>63.3</v>
      </c>
      <c r="F181" s="4">
        <v>97.7</v>
      </c>
      <c r="G181" s="4">
        <v>147.5</v>
      </c>
      <c r="H181" s="4">
        <v>72.8</v>
      </c>
      <c r="I181" s="4">
        <v>72</v>
      </c>
      <c r="J181" s="6">
        <v>100.2</v>
      </c>
      <c r="K181" s="4">
        <v>156.30000000000001</v>
      </c>
      <c r="L181" s="4">
        <v>185.2</v>
      </c>
      <c r="M181" s="4">
        <v>175.6</v>
      </c>
    </row>
    <row r="182" spans="1:13" hidden="1" x14ac:dyDescent="0.3">
      <c r="A182" s="3">
        <v>146</v>
      </c>
      <c r="B182" t="s">
        <v>16</v>
      </c>
      <c r="C182" s="6">
        <v>68.8</v>
      </c>
      <c r="D182" s="4">
        <v>47.7</v>
      </c>
      <c r="E182" s="4">
        <v>80.3</v>
      </c>
      <c r="F182" s="4">
        <v>99.1</v>
      </c>
      <c r="G182" s="4">
        <v>150.19999999999999</v>
      </c>
      <c r="H182" s="4">
        <v>80.400000000000006</v>
      </c>
      <c r="I182" s="4">
        <v>72</v>
      </c>
      <c r="J182" s="6">
        <v>101.8</v>
      </c>
      <c r="K182" s="4">
        <v>161.9</v>
      </c>
      <c r="L182" s="4">
        <v>191</v>
      </c>
      <c r="M182" s="4">
        <v>183.5</v>
      </c>
    </row>
    <row r="183" spans="1:13" hidden="1" x14ac:dyDescent="0.3">
      <c r="A183" s="3">
        <v>147</v>
      </c>
      <c r="B183" t="s">
        <v>16</v>
      </c>
      <c r="C183" s="6">
        <v>59.4</v>
      </c>
      <c r="D183" s="4">
        <v>44.8</v>
      </c>
      <c r="E183" s="4">
        <v>74</v>
      </c>
      <c r="F183" s="4">
        <v>92.2</v>
      </c>
      <c r="G183" s="4">
        <v>139.9</v>
      </c>
      <c r="H183" s="4">
        <v>76</v>
      </c>
      <c r="I183" s="4">
        <v>68</v>
      </c>
      <c r="J183" s="6">
        <v>94</v>
      </c>
      <c r="K183" s="4">
        <v>152.80000000000001</v>
      </c>
      <c r="L183" s="4">
        <v>176.7</v>
      </c>
      <c r="M183" s="4">
        <v>169.4</v>
      </c>
    </row>
    <row r="184" spans="1:13" hidden="1" x14ac:dyDescent="0.3">
      <c r="A184" s="3">
        <v>148</v>
      </c>
      <c r="B184" t="s">
        <v>16</v>
      </c>
      <c r="C184" s="6">
        <v>62.8</v>
      </c>
      <c r="D184" s="4">
        <v>47</v>
      </c>
      <c r="E184" s="4">
        <v>73.400000000000006</v>
      </c>
      <c r="F184" s="4">
        <v>92.5</v>
      </c>
      <c r="G184" s="4">
        <v>140.4</v>
      </c>
      <c r="H184" s="4">
        <v>78</v>
      </c>
      <c r="I184" s="4">
        <v>70.5</v>
      </c>
      <c r="J184" s="6">
        <v>96.8</v>
      </c>
      <c r="K184" s="4">
        <v>150.80000000000001</v>
      </c>
      <c r="L184" s="4">
        <v>180</v>
      </c>
      <c r="M184" s="4">
        <v>174.2</v>
      </c>
    </row>
    <row r="185" spans="1:13" hidden="1" x14ac:dyDescent="0.3">
      <c r="A185" s="3">
        <v>149</v>
      </c>
      <c r="B185" t="s">
        <v>16</v>
      </c>
      <c r="C185" s="6">
        <v>77</v>
      </c>
      <c r="D185" s="4">
        <v>47.1</v>
      </c>
      <c r="E185" s="4">
        <v>76.400000000000006</v>
      </c>
      <c r="F185" s="4">
        <v>100.2</v>
      </c>
      <c r="G185" s="4">
        <v>146.80000000000001</v>
      </c>
      <c r="H185" s="4">
        <v>79.900000000000006</v>
      </c>
      <c r="I185" s="4">
        <v>68.5</v>
      </c>
      <c r="J185" s="6">
        <v>99.4</v>
      </c>
      <c r="K185" s="4">
        <v>159.19999999999999</v>
      </c>
      <c r="L185" s="4">
        <v>186.8</v>
      </c>
      <c r="M185" s="4">
        <v>180.5</v>
      </c>
    </row>
    <row r="186" spans="1:13" hidden="1" x14ac:dyDescent="0.3">
      <c r="A186" s="3">
        <v>150</v>
      </c>
      <c r="B186" t="s">
        <v>16</v>
      </c>
      <c r="C186" s="6">
        <v>66</v>
      </c>
      <c r="D186" s="4">
        <v>48.4</v>
      </c>
      <c r="E186" s="4">
        <v>80</v>
      </c>
      <c r="F186" s="4">
        <v>99.2</v>
      </c>
      <c r="G186" s="4">
        <v>145</v>
      </c>
      <c r="H186" s="4">
        <v>79.2</v>
      </c>
      <c r="I186" s="4">
        <v>71.099999999999994</v>
      </c>
      <c r="J186" s="6">
        <v>103</v>
      </c>
      <c r="K186" s="4">
        <v>162</v>
      </c>
      <c r="L186" s="4">
        <v>189</v>
      </c>
      <c r="M186" s="4">
        <v>183.5</v>
      </c>
    </row>
    <row r="187" spans="1:13" hidden="1" x14ac:dyDescent="0.3">
      <c r="A187" s="3">
        <v>151</v>
      </c>
      <c r="B187" t="s">
        <v>16</v>
      </c>
      <c r="C187" s="6">
        <v>70.2</v>
      </c>
      <c r="D187" s="4">
        <v>49.9</v>
      </c>
      <c r="E187" s="4">
        <v>75.400000000000006</v>
      </c>
      <c r="F187" s="4">
        <v>100.8</v>
      </c>
      <c r="G187" s="4">
        <v>150.5</v>
      </c>
      <c r="H187" s="4">
        <v>78</v>
      </c>
      <c r="I187" s="4">
        <v>70.599999999999994</v>
      </c>
      <c r="J187" s="6">
        <v>96.4</v>
      </c>
      <c r="K187" s="4">
        <v>161.80000000000001</v>
      </c>
      <c r="L187" s="4">
        <v>187</v>
      </c>
      <c r="M187" s="4">
        <v>181.1</v>
      </c>
    </row>
    <row r="188" spans="1:13" hidden="1" x14ac:dyDescent="0.3">
      <c r="A188" s="3">
        <v>152</v>
      </c>
      <c r="B188" t="s">
        <v>16</v>
      </c>
      <c r="C188" s="6">
        <v>69.400000000000006</v>
      </c>
      <c r="D188" s="4">
        <v>47.8</v>
      </c>
      <c r="E188" s="4">
        <v>78.599999999999994</v>
      </c>
      <c r="F188" s="4">
        <v>99.4</v>
      </c>
      <c r="G188" s="4">
        <v>145.30000000000001</v>
      </c>
      <c r="H188" s="4">
        <v>77.400000000000006</v>
      </c>
      <c r="I188" s="4">
        <v>71</v>
      </c>
      <c r="J188" s="6">
        <v>99.2</v>
      </c>
      <c r="K188" s="4">
        <v>159</v>
      </c>
      <c r="L188" s="4">
        <v>162.19999999999999</v>
      </c>
      <c r="M188" s="4">
        <v>177</v>
      </c>
    </row>
    <row r="189" spans="1:13" hidden="1" x14ac:dyDescent="0.3">
      <c r="A189" s="3">
        <v>153</v>
      </c>
      <c r="B189" t="s">
        <v>16</v>
      </c>
      <c r="C189" s="6">
        <v>69.400000000000006</v>
      </c>
      <c r="D189" s="4">
        <v>50</v>
      </c>
      <c r="E189" s="4">
        <v>81</v>
      </c>
      <c r="F189" s="4">
        <v>100</v>
      </c>
      <c r="G189" s="4">
        <v>149.1</v>
      </c>
      <c r="H189" s="4">
        <v>81</v>
      </c>
      <c r="I189" s="4">
        <v>69.2</v>
      </c>
      <c r="J189" s="6">
        <v>100.1</v>
      </c>
      <c r="K189" s="4">
        <v>159</v>
      </c>
      <c r="L189" s="4">
        <v>190.3</v>
      </c>
      <c r="M189" s="4">
        <v>184.9</v>
      </c>
    </row>
    <row r="190" spans="1:13" hidden="1" x14ac:dyDescent="0.3">
      <c r="A190" s="3">
        <v>154</v>
      </c>
      <c r="B190" t="s">
        <v>16</v>
      </c>
      <c r="C190" s="6">
        <v>61.5</v>
      </c>
      <c r="D190" s="4">
        <v>42.4</v>
      </c>
      <c r="E190" s="4">
        <v>68.599999999999994</v>
      </c>
      <c r="F190" s="4">
        <v>88.8</v>
      </c>
      <c r="G190" s="4">
        <v>131.80000000000001</v>
      </c>
      <c r="H190" s="4">
        <v>71.3</v>
      </c>
      <c r="I190" s="4">
        <v>68.873966209914329</v>
      </c>
      <c r="J190" s="6">
        <v>90.6</v>
      </c>
      <c r="K190" s="4">
        <v>142</v>
      </c>
      <c r="L190" s="4">
        <v>170</v>
      </c>
      <c r="M190" s="4">
        <v>164.1</v>
      </c>
    </row>
    <row r="191" spans="1:13" hidden="1" x14ac:dyDescent="0.3">
      <c r="A191" s="3">
        <v>155</v>
      </c>
      <c r="B191" t="s">
        <v>16</v>
      </c>
      <c r="C191" s="6">
        <v>61</v>
      </c>
      <c r="D191" s="4">
        <v>42</v>
      </c>
      <c r="E191" s="4">
        <v>71.8</v>
      </c>
      <c r="F191" s="4">
        <v>92.6</v>
      </c>
      <c r="G191" s="4">
        <v>136.4</v>
      </c>
      <c r="H191" s="4">
        <v>74.400000000000006</v>
      </c>
      <c r="I191" s="4">
        <v>70</v>
      </c>
      <c r="J191" s="6">
        <v>93.9</v>
      </c>
      <c r="K191" s="4">
        <v>148.5</v>
      </c>
      <c r="L191" s="4">
        <v>175.8</v>
      </c>
      <c r="M191" s="4">
        <v>162.19999999999999</v>
      </c>
    </row>
    <row r="192" spans="1:13" hidden="1" x14ac:dyDescent="0.3">
      <c r="A192" s="3">
        <v>156</v>
      </c>
      <c r="B192" t="s">
        <v>16</v>
      </c>
      <c r="C192" s="6">
        <v>67.400000000000006</v>
      </c>
      <c r="D192" s="4">
        <v>50.2</v>
      </c>
      <c r="E192" s="4">
        <v>82.3</v>
      </c>
      <c r="F192" s="4">
        <v>99.1</v>
      </c>
      <c r="G192" s="4">
        <v>146.19999999999999</v>
      </c>
      <c r="H192" s="4">
        <v>78</v>
      </c>
      <c r="I192" s="4">
        <v>71.599999999999994</v>
      </c>
      <c r="J192" s="6">
        <v>99.4</v>
      </c>
      <c r="K192" s="4">
        <v>159</v>
      </c>
      <c r="L192" s="4">
        <v>184.2</v>
      </c>
      <c r="M192" s="4">
        <v>178.5</v>
      </c>
    </row>
    <row r="193" spans="1:13" hidden="1" x14ac:dyDescent="0.3">
      <c r="A193" s="3">
        <v>157</v>
      </c>
      <c r="B193" t="s">
        <v>16</v>
      </c>
      <c r="C193" s="6">
        <v>64.3</v>
      </c>
      <c r="D193" s="4">
        <v>46.6</v>
      </c>
      <c r="E193" s="4">
        <v>75.8</v>
      </c>
      <c r="F193" s="4">
        <v>93.9</v>
      </c>
      <c r="G193" s="4">
        <v>140.9</v>
      </c>
      <c r="H193" s="4">
        <v>77</v>
      </c>
      <c r="I193" s="4">
        <v>70.599999999999994</v>
      </c>
      <c r="J193" s="6">
        <v>93.5</v>
      </c>
      <c r="K193" s="4">
        <v>150.5</v>
      </c>
      <c r="L193" s="4">
        <v>179.9</v>
      </c>
      <c r="M193" s="4">
        <v>174.4</v>
      </c>
    </row>
    <row r="194" spans="1:13" hidden="1" x14ac:dyDescent="0.3">
      <c r="A194" s="3">
        <v>158</v>
      </c>
      <c r="B194" t="s">
        <v>16</v>
      </c>
      <c r="C194" s="6">
        <v>60.7</v>
      </c>
      <c r="D194" s="4">
        <v>47.1</v>
      </c>
      <c r="E194" s="4">
        <v>77.599999999999994</v>
      </c>
      <c r="F194" s="4">
        <v>90.5</v>
      </c>
      <c r="G194" s="4">
        <v>135</v>
      </c>
      <c r="H194" s="4">
        <v>74.8</v>
      </c>
      <c r="I194" s="4">
        <v>67</v>
      </c>
      <c r="J194" s="6">
        <v>93.4</v>
      </c>
      <c r="K194" s="4">
        <v>148.5</v>
      </c>
      <c r="L194" s="4">
        <v>173.9</v>
      </c>
      <c r="M194" s="4">
        <v>167.9</v>
      </c>
    </row>
    <row r="195" spans="1:13" hidden="1" x14ac:dyDescent="0.3">
      <c r="A195" s="3">
        <v>159</v>
      </c>
      <c r="B195" t="s">
        <v>16</v>
      </c>
      <c r="C195" s="6">
        <v>57.7</v>
      </c>
      <c r="D195" s="4">
        <v>43.1</v>
      </c>
      <c r="E195" s="4">
        <v>74.2</v>
      </c>
      <c r="F195" s="4">
        <v>87.3</v>
      </c>
      <c r="G195" s="4">
        <v>130.80000000000001</v>
      </c>
      <c r="H195" s="4">
        <v>70.599999999999994</v>
      </c>
      <c r="I195" s="4">
        <v>67.8</v>
      </c>
      <c r="J195" s="6">
        <v>90.8</v>
      </c>
      <c r="K195" s="4">
        <v>143</v>
      </c>
      <c r="L195" s="4">
        <v>169.3</v>
      </c>
      <c r="M195" s="4">
        <v>162.6</v>
      </c>
    </row>
    <row r="196" spans="1:13" hidden="1" x14ac:dyDescent="0.3">
      <c r="A196" s="3">
        <v>160</v>
      </c>
      <c r="B196" t="s">
        <v>16</v>
      </c>
      <c r="C196" s="6">
        <v>69.8</v>
      </c>
      <c r="D196" s="4">
        <v>51</v>
      </c>
      <c r="E196" s="4">
        <v>79</v>
      </c>
      <c r="F196" s="4">
        <v>100.5</v>
      </c>
      <c r="G196" s="4">
        <v>147.6</v>
      </c>
      <c r="H196" s="4">
        <v>78.099999999999994</v>
      </c>
      <c r="I196" s="4">
        <v>72.2</v>
      </c>
      <c r="J196" s="6">
        <v>97.6</v>
      </c>
      <c r="K196" s="4">
        <v>161.30000000000001</v>
      </c>
      <c r="L196" s="4">
        <v>188.8</v>
      </c>
      <c r="M196" s="4">
        <v>179.8</v>
      </c>
    </row>
    <row r="197" spans="1:13" hidden="1" x14ac:dyDescent="0.3">
      <c r="A197" s="3">
        <v>161</v>
      </c>
      <c r="B197" t="s">
        <v>16</v>
      </c>
      <c r="C197" s="6">
        <v>63.7</v>
      </c>
      <c r="D197" s="4">
        <v>44.4</v>
      </c>
      <c r="E197" s="4">
        <v>78.3</v>
      </c>
      <c r="F197" s="4">
        <v>93</v>
      </c>
      <c r="G197" s="4">
        <v>139.30000000000001</v>
      </c>
      <c r="H197" s="4">
        <v>76</v>
      </c>
      <c r="I197" s="4">
        <v>69.599999999999994</v>
      </c>
      <c r="J197" s="6">
        <v>94.4</v>
      </c>
      <c r="K197" s="4">
        <v>160.4</v>
      </c>
      <c r="L197" s="4">
        <v>175.9</v>
      </c>
      <c r="M197" s="4">
        <v>169.5</v>
      </c>
    </row>
    <row r="198" spans="1:13" hidden="1" x14ac:dyDescent="0.3">
      <c r="A198" s="3">
        <v>162</v>
      </c>
      <c r="B198" t="s">
        <v>16</v>
      </c>
      <c r="C198" s="6">
        <v>72.900000000000006</v>
      </c>
      <c r="D198" s="4">
        <v>46.6</v>
      </c>
      <c r="E198" s="4">
        <v>71.7</v>
      </c>
      <c r="F198" s="4">
        <v>96.8</v>
      </c>
      <c r="G198" s="4">
        <v>145.6</v>
      </c>
      <c r="H198" s="4">
        <v>79.5</v>
      </c>
      <c r="I198" s="4">
        <v>70</v>
      </c>
      <c r="J198" s="6">
        <v>93.8</v>
      </c>
      <c r="K198" s="4">
        <v>153.9</v>
      </c>
      <c r="L198" s="4">
        <v>183.1</v>
      </c>
      <c r="M198" s="4">
        <v>176.4</v>
      </c>
    </row>
    <row r="199" spans="1:13" hidden="1" x14ac:dyDescent="0.3">
      <c r="A199" s="3">
        <v>163</v>
      </c>
      <c r="B199" t="s">
        <v>16</v>
      </c>
      <c r="C199" s="6">
        <v>65.7</v>
      </c>
      <c r="D199" s="4">
        <v>49</v>
      </c>
      <c r="E199" s="4">
        <v>81.8</v>
      </c>
      <c r="F199" s="4">
        <v>97</v>
      </c>
      <c r="G199" s="4">
        <v>146.30000000000001</v>
      </c>
      <c r="H199" s="4">
        <v>75.5</v>
      </c>
      <c r="I199" s="4">
        <v>70</v>
      </c>
      <c r="J199" s="6">
        <v>99.3</v>
      </c>
      <c r="K199" s="4">
        <v>160.9</v>
      </c>
      <c r="L199" s="4">
        <v>189.3</v>
      </c>
      <c r="M199" s="4">
        <v>183.3</v>
      </c>
    </row>
    <row r="200" spans="1:13" hidden="1" x14ac:dyDescent="0.3">
      <c r="A200" s="3">
        <v>164</v>
      </c>
      <c r="B200" t="s">
        <v>16</v>
      </c>
      <c r="C200" s="6">
        <v>71.8</v>
      </c>
      <c r="D200" s="4">
        <v>48.2</v>
      </c>
      <c r="E200" s="4">
        <v>77.099999999999994</v>
      </c>
      <c r="F200" s="4">
        <v>99</v>
      </c>
      <c r="G200" s="4">
        <v>145</v>
      </c>
      <c r="H200" s="4">
        <v>73</v>
      </c>
      <c r="I200" s="4">
        <v>69.099999999999994</v>
      </c>
      <c r="J200" s="6">
        <v>99.7</v>
      </c>
      <c r="K200" s="4">
        <v>166.2</v>
      </c>
      <c r="L200" s="4">
        <v>179.6</v>
      </c>
      <c r="M200" s="4">
        <v>172.7</v>
      </c>
    </row>
    <row r="201" spans="1:13" hidden="1" x14ac:dyDescent="0.3">
      <c r="A201" s="3">
        <v>165</v>
      </c>
      <c r="B201" t="s">
        <v>16</v>
      </c>
      <c r="C201" s="6">
        <v>61.6</v>
      </c>
      <c r="D201" s="4">
        <v>50.2</v>
      </c>
      <c r="E201" s="4">
        <v>76.5</v>
      </c>
      <c r="F201" s="4">
        <v>96.9</v>
      </c>
      <c r="G201" s="4">
        <v>142.5</v>
      </c>
      <c r="H201" s="4">
        <v>76.2</v>
      </c>
      <c r="I201" s="4">
        <v>68.599999999999994</v>
      </c>
      <c r="J201" s="6">
        <v>95.7</v>
      </c>
      <c r="K201" s="4">
        <v>154.9</v>
      </c>
      <c r="L201" s="4">
        <v>183.4</v>
      </c>
      <c r="M201" s="4">
        <v>177.4</v>
      </c>
    </row>
    <row r="202" spans="1:13" hidden="1" x14ac:dyDescent="0.3">
      <c r="A202" s="3">
        <v>166</v>
      </c>
      <c r="B202" t="s">
        <v>16</v>
      </c>
      <c r="C202" s="6">
        <v>65.599999999999994</v>
      </c>
      <c r="D202" s="4">
        <v>51.9</v>
      </c>
      <c r="E202" s="4">
        <v>79.599999999999994</v>
      </c>
      <c r="F202" s="4">
        <v>103.9</v>
      </c>
      <c r="G202" s="4">
        <v>153.4</v>
      </c>
      <c r="H202" s="4">
        <v>80.7</v>
      </c>
      <c r="I202" s="4">
        <v>72.7</v>
      </c>
      <c r="J202" s="6">
        <v>100.5</v>
      </c>
      <c r="K202" s="4">
        <v>154</v>
      </c>
      <c r="L202" s="4">
        <v>196.1</v>
      </c>
      <c r="M202" s="4">
        <v>191</v>
      </c>
    </row>
    <row r="203" spans="1:13" hidden="1" x14ac:dyDescent="0.3">
      <c r="A203" s="3">
        <v>167</v>
      </c>
      <c r="B203" t="s">
        <v>16</v>
      </c>
      <c r="C203" s="6">
        <v>70.400000000000006</v>
      </c>
      <c r="D203" s="4">
        <v>47.7</v>
      </c>
      <c r="E203" s="4">
        <v>78.099999999999994</v>
      </c>
      <c r="F203" s="4">
        <v>99.9</v>
      </c>
      <c r="G203" s="4">
        <v>150</v>
      </c>
      <c r="H203" s="4">
        <v>78.7</v>
      </c>
      <c r="I203" s="4">
        <v>68.400000000000006</v>
      </c>
      <c r="J203" s="6">
        <v>95.7</v>
      </c>
      <c r="K203" s="4">
        <v>161.1</v>
      </c>
      <c r="L203" s="4">
        <v>186.68285909868683</v>
      </c>
      <c r="M203" s="4">
        <v>180.54112709547931</v>
      </c>
    </row>
    <row r="204" spans="1:13" hidden="1" x14ac:dyDescent="0.3">
      <c r="A204" s="3">
        <v>41</v>
      </c>
      <c r="B204" t="s">
        <v>17</v>
      </c>
      <c r="C204" s="6">
        <v>126.81797003475097</v>
      </c>
      <c r="D204" s="4">
        <v>72.408546681183637</v>
      </c>
      <c r="E204" s="4">
        <v>157.89071096621871</v>
      </c>
      <c r="F204" s="4">
        <v>124.2</v>
      </c>
      <c r="G204" s="4">
        <v>194</v>
      </c>
      <c r="H204" s="4">
        <v>128.69999999999999</v>
      </c>
      <c r="I204" s="4">
        <v>73.2</v>
      </c>
      <c r="J204" s="6">
        <v>139.55926520010465</v>
      </c>
      <c r="K204" s="4">
        <v>251.4</v>
      </c>
      <c r="L204" s="4">
        <v>321</v>
      </c>
      <c r="M204" s="4">
        <v>306</v>
      </c>
    </row>
    <row r="205" spans="1:13" hidden="1" x14ac:dyDescent="0.3">
      <c r="A205" s="3">
        <v>42</v>
      </c>
      <c r="B205" t="s">
        <v>17</v>
      </c>
      <c r="C205" s="6">
        <v>136.19999999999999</v>
      </c>
      <c r="D205" s="4">
        <v>68</v>
      </c>
      <c r="E205" s="4">
        <v>155.4</v>
      </c>
      <c r="F205" s="4">
        <v>134.6</v>
      </c>
      <c r="G205" s="4">
        <v>207.2</v>
      </c>
      <c r="H205" s="4">
        <v>136</v>
      </c>
      <c r="I205" s="4">
        <v>84</v>
      </c>
      <c r="J205" s="6">
        <v>148.19999999999999</v>
      </c>
      <c r="K205" s="4">
        <v>263.8</v>
      </c>
      <c r="L205" s="4">
        <v>346</v>
      </c>
      <c r="M205" s="4">
        <v>328</v>
      </c>
    </row>
    <row r="206" spans="1:13" hidden="1" x14ac:dyDescent="0.3">
      <c r="A206" s="3">
        <v>43</v>
      </c>
      <c r="B206" t="s">
        <v>17</v>
      </c>
      <c r="C206" s="6">
        <v>139</v>
      </c>
      <c r="D206" s="4">
        <v>70</v>
      </c>
      <c r="E206" s="4">
        <v>163.30000000000001</v>
      </c>
      <c r="F206" s="4">
        <v>131.03074070590492</v>
      </c>
      <c r="G206" s="4">
        <v>199.02476517892117</v>
      </c>
      <c r="H206" s="4">
        <v>131.58707913449103</v>
      </c>
      <c r="I206" s="4">
        <v>80</v>
      </c>
      <c r="J206" s="6">
        <v>145.6</v>
      </c>
      <c r="K206" s="4">
        <v>255.3</v>
      </c>
      <c r="L206" s="4">
        <v>335</v>
      </c>
      <c r="M206" s="4">
        <v>317</v>
      </c>
    </row>
    <row r="207" spans="1:13" hidden="1" x14ac:dyDescent="0.3">
      <c r="A207" s="3">
        <v>44</v>
      </c>
      <c r="B207" t="s">
        <v>17</v>
      </c>
      <c r="C207" s="6">
        <v>122.4</v>
      </c>
      <c r="D207" s="4">
        <v>74.8</v>
      </c>
      <c r="E207" s="4">
        <v>165.4</v>
      </c>
      <c r="F207" s="4">
        <v>132.69999999999999</v>
      </c>
      <c r="G207" s="4">
        <v>207.8</v>
      </c>
      <c r="H207" s="4">
        <v>132.80000000000001</v>
      </c>
      <c r="I207" s="4">
        <v>80.400000000000006</v>
      </c>
      <c r="J207" s="6">
        <v>150.6</v>
      </c>
      <c r="K207" s="4">
        <v>269.8</v>
      </c>
      <c r="L207" s="4">
        <v>343</v>
      </c>
      <c r="M207" s="4">
        <v>323</v>
      </c>
    </row>
    <row r="208" spans="1:13" hidden="1" x14ac:dyDescent="0.3">
      <c r="A208" s="3">
        <v>45</v>
      </c>
      <c r="B208" t="s">
        <v>17</v>
      </c>
      <c r="C208" s="6">
        <v>141</v>
      </c>
      <c r="D208" s="4">
        <v>72.099999999999994</v>
      </c>
      <c r="E208" s="4">
        <v>171.8</v>
      </c>
      <c r="F208" s="4">
        <v>140.5</v>
      </c>
      <c r="G208" s="4">
        <v>204.5</v>
      </c>
      <c r="H208" s="4">
        <v>141.30000000000001</v>
      </c>
      <c r="I208" s="4">
        <v>82</v>
      </c>
      <c r="J208" s="6">
        <v>148.19999999999999</v>
      </c>
      <c r="K208" s="4">
        <v>275</v>
      </c>
      <c r="L208" s="4">
        <v>356</v>
      </c>
      <c r="M208" s="4">
        <v>338</v>
      </c>
    </row>
    <row r="209" spans="1:13" hidden="1" x14ac:dyDescent="0.3">
      <c r="A209" s="3">
        <v>46</v>
      </c>
      <c r="B209" t="s">
        <v>17</v>
      </c>
      <c r="C209" s="6">
        <v>125.1</v>
      </c>
      <c r="D209" s="4">
        <v>67.599999999999994</v>
      </c>
      <c r="E209" s="4">
        <v>160.2944406454985</v>
      </c>
      <c r="F209" s="4">
        <v>132</v>
      </c>
      <c r="G209" s="4">
        <v>192</v>
      </c>
      <c r="H209" s="4">
        <v>128.69808131502393</v>
      </c>
      <c r="I209" s="4">
        <v>80.232681486879471</v>
      </c>
      <c r="J209" s="6">
        <v>149.29850192271078</v>
      </c>
      <c r="K209" s="4">
        <v>255.01025041512816</v>
      </c>
      <c r="L209" s="4">
        <v>330.44530947899233</v>
      </c>
      <c r="M209" s="4">
        <v>314.67421991260039</v>
      </c>
    </row>
    <row r="210" spans="1:13" hidden="1" x14ac:dyDescent="0.3">
      <c r="A210" s="3">
        <v>47</v>
      </c>
      <c r="B210" t="s">
        <v>17</v>
      </c>
      <c r="C210" s="6">
        <v>130.30000000000001</v>
      </c>
      <c r="D210" s="4">
        <v>66.8</v>
      </c>
      <c r="E210" s="4">
        <v>152</v>
      </c>
      <c r="F210" s="4">
        <v>127.4</v>
      </c>
      <c r="G210" s="4">
        <v>196.05499178929205</v>
      </c>
      <c r="H210" s="4">
        <v>127.51319586492504</v>
      </c>
      <c r="I210" s="4">
        <v>79.782088885394629</v>
      </c>
      <c r="J210" s="6">
        <v>145.87711589024454</v>
      </c>
      <c r="K210" s="4">
        <v>248.64910271723656</v>
      </c>
      <c r="L210" s="4">
        <v>327.48994428739923</v>
      </c>
      <c r="M210" s="4">
        <v>312.5825806531015</v>
      </c>
    </row>
    <row r="211" spans="1:13" hidden="1" x14ac:dyDescent="0.3">
      <c r="A211" s="3">
        <v>48</v>
      </c>
      <c r="B211" t="s">
        <v>17</v>
      </c>
      <c r="C211" s="6">
        <v>128.4</v>
      </c>
      <c r="D211" s="4">
        <v>76.2</v>
      </c>
      <c r="E211" s="4">
        <v>147.80000000000001</v>
      </c>
      <c r="F211" s="4">
        <v>130.6</v>
      </c>
      <c r="G211" s="4">
        <v>207.2</v>
      </c>
      <c r="H211" s="4">
        <v>136.5</v>
      </c>
      <c r="I211" s="4">
        <v>81.347118820834666</v>
      </c>
      <c r="J211" s="6">
        <v>146.73081318281962</v>
      </c>
      <c r="K211" s="4">
        <v>251.5</v>
      </c>
      <c r="L211" s="4">
        <v>343</v>
      </c>
      <c r="M211" s="4">
        <v>327</v>
      </c>
    </row>
    <row r="212" spans="1:13" hidden="1" x14ac:dyDescent="0.3">
      <c r="A212" s="3">
        <v>49</v>
      </c>
      <c r="B212" t="s">
        <v>17</v>
      </c>
      <c r="C212" s="6">
        <v>132.86844521162462</v>
      </c>
      <c r="D212" s="4">
        <v>71.475259440277327</v>
      </c>
      <c r="E212" s="4">
        <v>156</v>
      </c>
      <c r="F212" s="4">
        <v>136.69999999999999</v>
      </c>
      <c r="G212" s="4">
        <v>209.9</v>
      </c>
      <c r="H212" s="4">
        <v>139.80000000000001</v>
      </c>
      <c r="I212" s="4">
        <v>84.588269173610428</v>
      </c>
      <c r="J212" s="6">
        <v>147.6527703123231</v>
      </c>
      <c r="K212" s="4">
        <v>272.7</v>
      </c>
      <c r="L212" s="4">
        <v>357</v>
      </c>
      <c r="M212" s="4">
        <v>341</v>
      </c>
    </row>
    <row r="213" spans="1:13" hidden="1" x14ac:dyDescent="0.3">
      <c r="A213" s="3">
        <v>50</v>
      </c>
      <c r="B213" t="s">
        <v>17</v>
      </c>
      <c r="C213" s="6">
        <v>131.5</v>
      </c>
      <c r="D213" s="4">
        <v>72</v>
      </c>
      <c r="E213" s="4">
        <v>166</v>
      </c>
      <c r="F213" s="4">
        <v>134.69999999999999</v>
      </c>
      <c r="G213" s="4">
        <v>207</v>
      </c>
      <c r="H213" s="4">
        <v>133.80000000000001</v>
      </c>
      <c r="I213" s="4">
        <v>81.120340857092401</v>
      </c>
      <c r="J213" s="6">
        <v>150.32211716116765</v>
      </c>
      <c r="K213" s="4">
        <v>257</v>
      </c>
      <c r="L213" s="4">
        <v>350</v>
      </c>
      <c r="M213" s="4">
        <v>332</v>
      </c>
    </row>
    <row r="214" spans="1:13" hidden="1" x14ac:dyDescent="0.3">
      <c r="A214" s="3">
        <v>51</v>
      </c>
      <c r="B214" t="s">
        <v>17</v>
      </c>
      <c r="C214" s="6">
        <v>134.6</v>
      </c>
      <c r="D214" s="4">
        <v>71</v>
      </c>
      <c r="E214" s="4">
        <v>157.69999999999999</v>
      </c>
      <c r="F214" s="4">
        <v>125.7</v>
      </c>
      <c r="G214" s="4">
        <v>190.6</v>
      </c>
      <c r="H214" s="4">
        <v>124</v>
      </c>
      <c r="I214" s="4">
        <v>80</v>
      </c>
      <c r="J214" s="6">
        <v>141.19999999999999</v>
      </c>
      <c r="K214" s="4">
        <v>252.7</v>
      </c>
      <c r="L214" s="4">
        <v>325</v>
      </c>
      <c r="M214" s="4">
        <v>302</v>
      </c>
    </row>
    <row r="215" spans="1:13" hidden="1" x14ac:dyDescent="0.3">
      <c r="A215" s="3">
        <v>52</v>
      </c>
      <c r="B215" t="s">
        <v>17</v>
      </c>
      <c r="C215" s="6">
        <v>132.69999999999999</v>
      </c>
      <c r="D215" s="4">
        <v>74.599999999999994</v>
      </c>
      <c r="E215" s="4">
        <v>157.4</v>
      </c>
      <c r="F215" s="4">
        <v>133.4</v>
      </c>
      <c r="G215" s="4">
        <v>205.30155814168293</v>
      </c>
      <c r="H215" s="4">
        <v>135.77263276568348</v>
      </c>
      <c r="I215" s="4">
        <v>82.211190701476468</v>
      </c>
      <c r="J215" s="6">
        <v>145.41042063044884</v>
      </c>
      <c r="K215" s="4">
        <v>262.34637223342298</v>
      </c>
      <c r="L215" s="4">
        <v>345.24115571041813</v>
      </c>
      <c r="M215" s="4">
        <v>329.32295130571111</v>
      </c>
    </row>
    <row r="216" spans="1:13" hidden="1" x14ac:dyDescent="0.3">
      <c r="A216" s="3">
        <v>53</v>
      </c>
      <c r="B216" t="s">
        <v>17</v>
      </c>
      <c r="C216" s="6">
        <v>135</v>
      </c>
      <c r="D216" s="4">
        <v>72</v>
      </c>
      <c r="E216" s="4">
        <v>163.9</v>
      </c>
      <c r="F216" s="4">
        <v>133.50925489550337</v>
      </c>
      <c r="G216" s="4">
        <v>203.42832318505086</v>
      </c>
      <c r="H216" s="4">
        <v>135.0378918493702</v>
      </c>
      <c r="I216" s="4">
        <v>81.557859462248473</v>
      </c>
      <c r="J216" s="6">
        <v>146.71425534131492</v>
      </c>
      <c r="K216" s="4">
        <v>263.03038985860707</v>
      </c>
      <c r="L216" s="4">
        <v>342.83149741226242</v>
      </c>
      <c r="M216" s="4">
        <v>325.72082142136463</v>
      </c>
    </row>
    <row r="217" spans="1:13" hidden="1" x14ac:dyDescent="0.3">
      <c r="A217" s="3">
        <v>54</v>
      </c>
      <c r="B217" t="s">
        <v>17</v>
      </c>
      <c r="C217" s="6">
        <v>129.6</v>
      </c>
      <c r="D217" s="4">
        <v>70.2</v>
      </c>
      <c r="E217" s="4">
        <v>159.6</v>
      </c>
      <c r="F217" s="4">
        <v>132.10263087925162</v>
      </c>
      <c r="G217" s="4">
        <v>201.72166549931205</v>
      </c>
      <c r="H217" s="4">
        <v>132.83731591285908</v>
      </c>
      <c r="I217" s="4">
        <v>81.044736043563475</v>
      </c>
      <c r="J217" s="6">
        <v>148.03760134752054</v>
      </c>
      <c r="K217" s="4">
        <v>259.39382636424483</v>
      </c>
      <c r="L217" s="4">
        <v>338.7834961431513</v>
      </c>
      <c r="M217" s="4">
        <v>322.6435305953716</v>
      </c>
    </row>
    <row r="218" spans="1:13" hidden="1" x14ac:dyDescent="0.3">
      <c r="A218" s="3">
        <v>55</v>
      </c>
      <c r="B218" t="s">
        <v>17</v>
      </c>
      <c r="C218" s="6">
        <v>129.93803387969206</v>
      </c>
      <c r="D218" s="4">
        <v>70.203801836431424</v>
      </c>
      <c r="E218" s="4">
        <v>157.45913072056416</v>
      </c>
      <c r="F218" s="4">
        <v>130.10204934875898</v>
      </c>
      <c r="G218" s="4">
        <v>197.8</v>
      </c>
      <c r="H218" s="4">
        <v>130.12480461289866</v>
      </c>
      <c r="I218" s="4">
        <v>81</v>
      </c>
      <c r="J218" s="6">
        <v>148.1</v>
      </c>
      <c r="K218" s="4">
        <v>251.8</v>
      </c>
      <c r="L218" s="4">
        <v>331.9420867311361</v>
      </c>
      <c r="M218" s="4">
        <v>315.96620907836888</v>
      </c>
    </row>
    <row r="219" spans="1:13" hidden="1" x14ac:dyDescent="0.3">
      <c r="A219" s="3">
        <v>56</v>
      </c>
      <c r="B219" t="s">
        <v>17</v>
      </c>
      <c r="C219" s="6">
        <v>126.2</v>
      </c>
      <c r="D219" s="4">
        <v>67.900000000000006</v>
      </c>
      <c r="E219" s="4">
        <v>153.1</v>
      </c>
      <c r="F219" s="4">
        <v>133.23849497340501</v>
      </c>
      <c r="G219" s="4">
        <v>205.07056073563342</v>
      </c>
      <c r="H219" s="4">
        <v>134.04660656374477</v>
      </c>
      <c r="I219" s="4">
        <v>82.703892808012199</v>
      </c>
      <c r="J219" s="6">
        <v>149.1062940901783</v>
      </c>
      <c r="K219" s="4">
        <v>264.5</v>
      </c>
      <c r="L219" s="4">
        <v>344</v>
      </c>
      <c r="M219" s="4">
        <v>330</v>
      </c>
    </row>
    <row r="220" spans="1:13" hidden="1" x14ac:dyDescent="0.3">
      <c r="A220" s="3">
        <v>57</v>
      </c>
      <c r="B220" t="s">
        <v>17</v>
      </c>
      <c r="C220" s="6">
        <v>138.19999999999999</v>
      </c>
      <c r="D220" s="4">
        <v>70.900000000000006</v>
      </c>
      <c r="E220" s="4">
        <v>160.80000000000001</v>
      </c>
      <c r="F220" s="4">
        <v>132.30000000000001</v>
      </c>
      <c r="G220" s="4">
        <v>204.7</v>
      </c>
      <c r="H220" s="4">
        <v>132.80000000000001</v>
      </c>
      <c r="I220" s="4">
        <v>81.492450189815941</v>
      </c>
      <c r="J220" s="6">
        <v>146.66220395086521</v>
      </c>
      <c r="K220" s="4">
        <v>257.3</v>
      </c>
      <c r="L220" s="4">
        <v>336</v>
      </c>
      <c r="M220" s="4">
        <v>321</v>
      </c>
    </row>
    <row r="221" spans="1:13" hidden="1" x14ac:dyDescent="0.3">
      <c r="A221" s="3">
        <v>58</v>
      </c>
      <c r="B221" t="s">
        <v>17</v>
      </c>
      <c r="C221" s="6">
        <v>141.19999999999999</v>
      </c>
      <c r="D221" s="4">
        <v>67.5</v>
      </c>
      <c r="E221" s="4">
        <v>156</v>
      </c>
      <c r="F221" s="4">
        <v>131.30000000000001</v>
      </c>
      <c r="G221" s="4">
        <v>206</v>
      </c>
      <c r="H221" s="4">
        <v>130.1</v>
      </c>
      <c r="I221" s="4">
        <v>80.900000000000006</v>
      </c>
      <c r="J221" s="6">
        <v>145.80000000000001</v>
      </c>
      <c r="K221" s="4">
        <v>253.3</v>
      </c>
      <c r="L221" s="4">
        <v>339</v>
      </c>
      <c r="M221" s="4">
        <v>324</v>
      </c>
    </row>
    <row r="222" spans="1:13" hidden="1" x14ac:dyDescent="0.3">
      <c r="A222" s="3">
        <v>59</v>
      </c>
      <c r="B222" t="s">
        <v>17</v>
      </c>
      <c r="C222" s="6">
        <v>137.19999999999999</v>
      </c>
      <c r="D222" s="4">
        <v>67</v>
      </c>
      <c r="E222" s="4">
        <v>158.27632554204496</v>
      </c>
      <c r="F222" s="4">
        <v>134.69999999999999</v>
      </c>
      <c r="G222" s="4">
        <v>209.2</v>
      </c>
      <c r="H222" s="4">
        <v>136.4</v>
      </c>
      <c r="I222" s="4">
        <v>83.718823845400109</v>
      </c>
      <c r="J222" s="6">
        <v>147.64595194192961</v>
      </c>
      <c r="K222" s="4">
        <v>268.39999999999998</v>
      </c>
      <c r="L222" s="4">
        <v>351</v>
      </c>
      <c r="M222" s="4">
        <v>336</v>
      </c>
    </row>
    <row r="223" spans="1:13" hidden="1" x14ac:dyDescent="0.3">
      <c r="A223" s="3">
        <v>60</v>
      </c>
      <c r="B223" t="s">
        <v>17</v>
      </c>
      <c r="C223" s="6">
        <v>136.4</v>
      </c>
      <c r="D223" s="4">
        <v>71.400000000000006</v>
      </c>
      <c r="E223" s="4">
        <v>166.22080345278169</v>
      </c>
      <c r="F223" s="4">
        <v>132.59360128744686</v>
      </c>
      <c r="G223" s="4">
        <v>200.43797897013826</v>
      </c>
      <c r="H223" s="4">
        <v>134.4900657972473</v>
      </c>
      <c r="I223" s="4">
        <v>81.405920181653499</v>
      </c>
      <c r="J223" s="6">
        <v>144.4711106105201</v>
      </c>
      <c r="K223" s="4">
        <v>269.8</v>
      </c>
      <c r="L223" s="4">
        <v>334</v>
      </c>
      <c r="M223" s="4">
        <v>318</v>
      </c>
    </row>
    <row r="224" spans="1:13" hidden="1" x14ac:dyDescent="0.3">
      <c r="A224" s="3">
        <v>61</v>
      </c>
      <c r="B224" t="s">
        <v>17</v>
      </c>
      <c r="C224" s="6">
        <v>132.6627515510171</v>
      </c>
      <c r="D224" s="4">
        <v>71.836992677807345</v>
      </c>
      <c r="E224" s="4">
        <v>161.1765861081503</v>
      </c>
      <c r="F224" s="4">
        <v>134.19999999999999</v>
      </c>
      <c r="G224" s="4">
        <v>206.4</v>
      </c>
      <c r="H224" s="4">
        <v>136.01425426959545</v>
      </c>
      <c r="I224" s="4">
        <v>82.210152033006068</v>
      </c>
      <c r="J224" s="6">
        <v>147.90972539846001</v>
      </c>
      <c r="K224" s="4">
        <v>264.61777451350645</v>
      </c>
      <c r="L224" s="4">
        <v>346.25649393436288</v>
      </c>
      <c r="M224" s="4">
        <v>329.71127379152693</v>
      </c>
    </row>
    <row r="225" spans="1:13" hidden="1" x14ac:dyDescent="0.3">
      <c r="A225" s="3">
        <v>62</v>
      </c>
      <c r="B225" t="s">
        <v>17</v>
      </c>
      <c r="C225" s="6">
        <v>126.2</v>
      </c>
      <c r="D225" s="4">
        <v>72.099999999999994</v>
      </c>
      <c r="E225" s="4">
        <v>164.10193595415134</v>
      </c>
      <c r="F225" s="4">
        <v>134.19999999999999</v>
      </c>
      <c r="G225" s="4">
        <v>205.35848668809993</v>
      </c>
      <c r="H225" s="4">
        <v>135.35502370280446</v>
      </c>
      <c r="I225" s="4">
        <v>80.8</v>
      </c>
      <c r="J225" s="6">
        <v>154.5</v>
      </c>
      <c r="K225" s="4">
        <v>261.13864479097816</v>
      </c>
      <c r="L225" s="4">
        <v>341.6334245537688</v>
      </c>
      <c r="M225" s="4">
        <v>323.51371279662771</v>
      </c>
    </row>
    <row r="226" spans="1:13" hidden="1" x14ac:dyDescent="0.3">
      <c r="A226" s="3">
        <v>63</v>
      </c>
      <c r="B226" t="s">
        <v>17</v>
      </c>
      <c r="C226" s="6">
        <v>126.9</v>
      </c>
      <c r="D226" s="4">
        <v>71.900000000000006</v>
      </c>
      <c r="E226" s="4">
        <v>154.91345317512526</v>
      </c>
      <c r="F226" s="4">
        <v>129.4</v>
      </c>
      <c r="G226" s="4">
        <v>196.4</v>
      </c>
      <c r="H226" s="4">
        <v>127.7</v>
      </c>
      <c r="I226" s="4">
        <v>84.3</v>
      </c>
      <c r="J226" s="6">
        <v>148.1</v>
      </c>
      <c r="K226" s="4">
        <v>251</v>
      </c>
      <c r="L226" s="4">
        <v>326</v>
      </c>
      <c r="M226" s="4">
        <v>311</v>
      </c>
    </row>
    <row r="227" spans="1:13" hidden="1" x14ac:dyDescent="0.3">
      <c r="A227" s="3">
        <v>64</v>
      </c>
      <c r="B227" t="s">
        <v>17</v>
      </c>
      <c r="C227" s="6">
        <v>142.80000000000001</v>
      </c>
      <c r="D227" s="4">
        <v>76</v>
      </c>
      <c r="E227" s="4">
        <v>169</v>
      </c>
      <c r="F227" s="4">
        <v>133</v>
      </c>
      <c r="G227" s="4">
        <v>202.98755435203026</v>
      </c>
      <c r="H227" s="4">
        <v>136.39719478174476</v>
      </c>
      <c r="I227" s="4">
        <v>81.065942791497378</v>
      </c>
      <c r="J227" s="6">
        <v>142.53945834591164</v>
      </c>
      <c r="K227" s="4">
        <v>263.53543701261952</v>
      </c>
      <c r="L227" s="4">
        <v>342.58121103367864</v>
      </c>
      <c r="M227" s="4">
        <v>324.13225710860229</v>
      </c>
    </row>
    <row r="228" spans="1:13" hidden="1" x14ac:dyDescent="0.3">
      <c r="A228" s="3">
        <v>65</v>
      </c>
      <c r="B228" t="s">
        <v>17</v>
      </c>
      <c r="C228" s="6">
        <v>133</v>
      </c>
      <c r="D228" s="4">
        <v>71.099999999999994</v>
      </c>
      <c r="E228" s="4">
        <v>153.4</v>
      </c>
      <c r="F228" s="4">
        <v>131.30000000000001</v>
      </c>
      <c r="G228" s="4">
        <v>198.1</v>
      </c>
      <c r="H228" s="4">
        <v>128.1</v>
      </c>
      <c r="I228" s="4">
        <v>80.5</v>
      </c>
      <c r="J228" s="6">
        <v>146.19999999999999</v>
      </c>
      <c r="K228" s="4">
        <v>251.8</v>
      </c>
      <c r="L228" s="4">
        <v>330.1</v>
      </c>
      <c r="M228" s="4">
        <v>313</v>
      </c>
    </row>
    <row r="229" spans="1:13" hidden="1" x14ac:dyDescent="0.3">
      <c r="A229" s="3">
        <v>66</v>
      </c>
      <c r="B229" t="s">
        <v>17</v>
      </c>
      <c r="C229" s="6">
        <v>141.1</v>
      </c>
      <c r="D229" s="4">
        <v>72.8</v>
      </c>
      <c r="E229" s="4">
        <v>162</v>
      </c>
      <c r="F229" s="4">
        <v>132.4</v>
      </c>
      <c r="G229" s="4">
        <v>202.95882332072352</v>
      </c>
      <c r="H229" s="4">
        <v>134.84268203023217</v>
      </c>
      <c r="I229" s="4">
        <v>81.758412284786871</v>
      </c>
      <c r="J229" s="6">
        <v>143.40015860956993</v>
      </c>
      <c r="K229" s="4">
        <v>261.3</v>
      </c>
      <c r="L229" s="4">
        <v>342.1704797769745</v>
      </c>
      <c r="M229" s="4">
        <v>325.06820277441437</v>
      </c>
    </row>
    <row r="230" spans="1:13" hidden="1" x14ac:dyDescent="0.3">
      <c r="A230" s="3">
        <v>67</v>
      </c>
      <c r="B230" t="s">
        <v>17</v>
      </c>
      <c r="C230" s="6">
        <v>132.5</v>
      </c>
      <c r="D230" s="4">
        <v>72.3</v>
      </c>
      <c r="E230" s="4">
        <v>166</v>
      </c>
      <c r="F230" s="4">
        <v>138.5</v>
      </c>
      <c r="G230" s="4">
        <v>209.83264324666158</v>
      </c>
      <c r="H230" s="4">
        <v>139.50591571699425</v>
      </c>
      <c r="I230" s="4">
        <v>83.716522774119881</v>
      </c>
      <c r="J230" s="6">
        <v>150.49437619942256</v>
      </c>
      <c r="K230" s="4">
        <v>272.92725052929165</v>
      </c>
      <c r="L230" s="4">
        <v>355.4003444856574</v>
      </c>
      <c r="M230" s="4">
        <v>338.20311691464269</v>
      </c>
    </row>
    <row r="231" spans="1:13" hidden="1" x14ac:dyDescent="0.3">
      <c r="A231" s="3">
        <v>68</v>
      </c>
      <c r="B231" t="s">
        <v>17</v>
      </c>
      <c r="C231" s="6">
        <v>137.9</v>
      </c>
      <c r="D231" s="4">
        <v>73.5</v>
      </c>
      <c r="E231" s="4">
        <v>165</v>
      </c>
      <c r="F231" s="4">
        <v>131.1</v>
      </c>
      <c r="G231" s="4">
        <v>201</v>
      </c>
      <c r="H231" s="4">
        <v>137.80000000000001</v>
      </c>
      <c r="I231" s="4">
        <v>82.7</v>
      </c>
      <c r="J231" s="6">
        <v>143.1</v>
      </c>
      <c r="K231" s="4">
        <v>257</v>
      </c>
      <c r="L231" s="4">
        <v>339</v>
      </c>
      <c r="M231" s="4">
        <v>323</v>
      </c>
    </row>
    <row r="232" spans="1:13" hidden="1" x14ac:dyDescent="0.3">
      <c r="A232" s="3">
        <v>69</v>
      </c>
      <c r="B232" t="s">
        <v>17</v>
      </c>
      <c r="C232" s="6">
        <v>122</v>
      </c>
      <c r="D232" s="4">
        <v>75.400000000000006</v>
      </c>
      <c r="E232" s="4">
        <v>158</v>
      </c>
      <c r="F232" s="4">
        <v>130.43335828782006</v>
      </c>
      <c r="G232" s="4">
        <v>200.5581309929658</v>
      </c>
      <c r="H232" s="4">
        <v>132.59925762524364</v>
      </c>
      <c r="I232" s="4">
        <v>79.3</v>
      </c>
      <c r="J232" s="6">
        <v>146.19999999999999</v>
      </c>
      <c r="K232" s="4">
        <v>257.16950469342123</v>
      </c>
      <c r="L232" s="4">
        <v>335.12390957959627</v>
      </c>
      <c r="M232" s="4">
        <v>319.540507128939</v>
      </c>
    </row>
    <row r="233" spans="1:13" hidden="1" x14ac:dyDescent="0.3">
      <c r="A233" s="3">
        <v>70</v>
      </c>
      <c r="B233" t="s">
        <v>17</v>
      </c>
      <c r="C233" s="6">
        <v>122.4</v>
      </c>
      <c r="D233" s="4">
        <v>73.400000000000006</v>
      </c>
      <c r="E233" s="4">
        <v>165</v>
      </c>
      <c r="F233" s="4">
        <v>130.1</v>
      </c>
      <c r="G233" s="4">
        <v>197.5</v>
      </c>
      <c r="H233" s="4">
        <v>133.9</v>
      </c>
      <c r="I233" s="4">
        <v>78.599999999999994</v>
      </c>
      <c r="J233" s="6">
        <v>146.9</v>
      </c>
      <c r="K233" s="4">
        <v>257</v>
      </c>
      <c r="L233" s="4">
        <v>328</v>
      </c>
      <c r="M233" s="4">
        <v>312</v>
      </c>
    </row>
    <row r="234" spans="1:13" hidden="1" x14ac:dyDescent="0.3">
      <c r="A234" s="3">
        <v>71</v>
      </c>
      <c r="B234" t="s">
        <v>17</v>
      </c>
      <c r="C234" s="6">
        <v>123.6</v>
      </c>
      <c r="D234" s="4">
        <v>73.400000000000006</v>
      </c>
      <c r="E234" s="4">
        <v>165.17919475124978</v>
      </c>
      <c r="F234" s="4">
        <v>133.80000000000001</v>
      </c>
      <c r="G234" s="4">
        <v>200.7</v>
      </c>
      <c r="H234" s="4">
        <v>132.55529853422146</v>
      </c>
      <c r="I234" s="4">
        <v>80.345778572575185</v>
      </c>
      <c r="J234" s="6">
        <v>152.08152479591467</v>
      </c>
      <c r="K234" s="4">
        <v>260.60000000000002</v>
      </c>
      <c r="L234" s="4">
        <v>338</v>
      </c>
      <c r="M234" s="4">
        <v>317</v>
      </c>
    </row>
    <row r="235" spans="1:13" hidden="1" x14ac:dyDescent="0.3">
      <c r="A235" s="3">
        <v>72</v>
      </c>
      <c r="B235" t="s">
        <v>17</v>
      </c>
      <c r="C235" s="6">
        <v>128.19999999999999</v>
      </c>
      <c r="D235" s="4">
        <v>72.900000000000006</v>
      </c>
      <c r="E235" s="4">
        <v>162</v>
      </c>
      <c r="F235" s="4">
        <v>131.80000000000001</v>
      </c>
      <c r="G235" s="4">
        <v>201.40421877038241</v>
      </c>
      <c r="H235" s="4">
        <v>133.37437517339131</v>
      </c>
      <c r="I235" s="4">
        <v>80.349731796288197</v>
      </c>
      <c r="J235" s="6">
        <v>147.29044568667933</v>
      </c>
      <c r="K235" s="4">
        <v>259.69014839470043</v>
      </c>
      <c r="L235" s="4">
        <v>337.77855827198556</v>
      </c>
      <c r="M235" s="4">
        <v>321.18409532921322</v>
      </c>
    </row>
    <row r="236" spans="1:13" hidden="1" x14ac:dyDescent="0.3">
      <c r="A236" s="3">
        <v>73</v>
      </c>
      <c r="B236" t="s">
        <v>17</v>
      </c>
      <c r="C236" s="6">
        <v>135</v>
      </c>
      <c r="D236" s="4">
        <v>69.900000000000006</v>
      </c>
      <c r="E236" s="4">
        <v>162</v>
      </c>
      <c r="F236" s="4">
        <v>133.80000000000001</v>
      </c>
      <c r="G236" s="4">
        <v>203.70870703230594</v>
      </c>
      <c r="H236" s="4">
        <v>134.60064383312454</v>
      </c>
      <c r="I236" s="4">
        <v>82.044988375393061</v>
      </c>
      <c r="J236" s="6">
        <v>147.67723877366547</v>
      </c>
      <c r="K236" s="4">
        <v>262.9059075039346</v>
      </c>
      <c r="L236" s="4">
        <v>343.56230383178007</v>
      </c>
      <c r="M236" s="4">
        <v>326.85576342159817</v>
      </c>
    </row>
    <row r="237" spans="1:13" hidden="1" x14ac:dyDescent="0.3">
      <c r="A237" s="3">
        <v>74</v>
      </c>
      <c r="B237" t="s">
        <v>17</v>
      </c>
      <c r="C237" s="6">
        <v>128.30000000000001</v>
      </c>
      <c r="D237" s="4">
        <v>66.599999999999994</v>
      </c>
      <c r="E237" s="4">
        <v>158</v>
      </c>
      <c r="F237" s="4">
        <v>129.9</v>
      </c>
      <c r="G237" s="4">
        <v>194.4</v>
      </c>
      <c r="H237" s="4">
        <v>129.19999999999999</v>
      </c>
      <c r="I237" s="4">
        <v>81</v>
      </c>
      <c r="J237" s="6">
        <v>145.5</v>
      </c>
      <c r="K237" s="4">
        <v>255.2</v>
      </c>
      <c r="L237" s="4">
        <v>335</v>
      </c>
      <c r="M237" s="4">
        <v>321</v>
      </c>
    </row>
    <row r="238" spans="1:13" hidden="1" x14ac:dyDescent="0.3">
      <c r="A238" s="3">
        <v>75</v>
      </c>
      <c r="B238" t="s">
        <v>17</v>
      </c>
      <c r="C238" s="6">
        <v>136.19999999999999</v>
      </c>
      <c r="D238" s="4">
        <v>74.5</v>
      </c>
      <c r="E238" s="4">
        <v>159</v>
      </c>
      <c r="F238" s="4">
        <v>132.19999999999999</v>
      </c>
      <c r="G238" s="4">
        <v>201.3</v>
      </c>
      <c r="H238" s="4">
        <v>132.80000000000001</v>
      </c>
      <c r="I238" s="4">
        <v>83.2</v>
      </c>
      <c r="J238" s="6">
        <v>146.30000000000001</v>
      </c>
      <c r="K238" s="4">
        <v>256</v>
      </c>
      <c r="L238" s="4">
        <v>337</v>
      </c>
      <c r="M238" s="4">
        <v>324</v>
      </c>
    </row>
    <row r="239" spans="1:13" hidden="1" x14ac:dyDescent="0.3">
      <c r="A239" s="3">
        <v>76</v>
      </c>
      <c r="B239" t="s">
        <v>17</v>
      </c>
      <c r="C239" s="6">
        <v>136.69999999999999</v>
      </c>
      <c r="D239" s="4">
        <v>75.3</v>
      </c>
      <c r="E239" s="4">
        <v>160.6</v>
      </c>
      <c r="F239" s="4">
        <v>130.1</v>
      </c>
      <c r="G239" s="4">
        <v>193.7</v>
      </c>
      <c r="H239" s="4">
        <v>129.19999999999999</v>
      </c>
      <c r="I239" s="4">
        <v>78.2</v>
      </c>
      <c r="J239" s="6">
        <v>142.4</v>
      </c>
      <c r="K239" s="4">
        <v>246.7</v>
      </c>
      <c r="L239" s="4">
        <v>330</v>
      </c>
      <c r="M239" s="4">
        <v>314</v>
      </c>
    </row>
    <row r="240" spans="1:13" hidden="1" x14ac:dyDescent="0.3">
      <c r="A240" s="3">
        <v>77</v>
      </c>
      <c r="B240" t="s">
        <v>17</v>
      </c>
      <c r="C240" s="6">
        <v>123.5</v>
      </c>
      <c r="D240" s="4">
        <v>72.7</v>
      </c>
      <c r="E240" s="4">
        <v>161</v>
      </c>
      <c r="F240" s="4">
        <v>136.6</v>
      </c>
      <c r="G240" s="4">
        <v>209.5</v>
      </c>
      <c r="H240" s="4">
        <v>134.9</v>
      </c>
      <c r="I240" s="4">
        <v>81.900000000000006</v>
      </c>
      <c r="J240" s="6">
        <v>149.1</v>
      </c>
      <c r="K240" s="4">
        <v>267</v>
      </c>
      <c r="L240" s="4">
        <v>350</v>
      </c>
      <c r="M240" s="4">
        <v>336</v>
      </c>
    </row>
    <row r="241" spans="1:13" hidden="1" x14ac:dyDescent="0.3">
      <c r="A241" s="3">
        <v>78</v>
      </c>
      <c r="B241" t="s">
        <v>17</v>
      </c>
      <c r="C241" s="6">
        <v>137.80000000000001</v>
      </c>
      <c r="D241" s="4">
        <v>77.5</v>
      </c>
      <c r="E241" s="4">
        <v>164</v>
      </c>
      <c r="F241" s="4">
        <v>136.4</v>
      </c>
      <c r="G241" s="4">
        <v>205</v>
      </c>
      <c r="H241" s="4">
        <v>137.9</v>
      </c>
      <c r="I241" s="4">
        <v>83.659023947377051</v>
      </c>
      <c r="J241" s="6">
        <v>139.8954429079391</v>
      </c>
      <c r="K241" s="4">
        <v>275</v>
      </c>
      <c r="L241" s="4">
        <v>358</v>
      </c>
      <c r="M241" s="4">
        <v>342</v>
      </c>
    </row>
    <row r="242" spans="1:13" hidden="1" x14ac:dyDescent="0.3">
      <c r="A242" s="3">
        <v>79</v>
      </c>
      <c r="B242" t="s">
        <v>17</v>
      </c>
      <c r="C242" s="6">
        <v>132.4</v>
      </c>
      <c r="D242" s="4">
        <v>66.900000000000006</v>
      </c>
      <c r="E242" s="4">
        <v>161</v>
      </c>
      <c r="F242" s="4">
        <v>131.4</v>
      </c>
      <c r="G242" s="4">
        <v>203.2</v>
      </c>
      <c r="H242" s="4">
        <v>130.19999999999999</v>
      </c>
      <c r="I242" s="4">
        <v>80.887342703265375</v>
      </c>
      <c r="J242" s="6">
        <v>148.85025473769048</v>
      </c>
      <c r="K242" s="4">
        <v>257.7</v>
      </c>
      <c r="L242" s="4">
        <v>337</v>
      </c>
      <c r="M242" s="4">
        <v>321</v>
      </c>
    </row>
    <row r="243" spans="1:13" hidden="1" x14ac:dyDescent="0.3">
      <c r="A243" s="3">
        <v>80</v>
      </c>
      <c r="B243" t="s">
        <v>17</v>
      </c>
      <c r="C243" s="6">
        <v>126.5</v>
      </c>
      <c r="D243" s="4">
        <v>68.7</v>
      </c>
      <c r="E243" s="4">
        <v>152.5</v>
      </c>
      <c r="F243" s="4">
        <v>130.69999999999999</v>
      </c>
      <c r="G243" s="4">
        <v>199.6</v>
      </c>
      <c r="H243" s="4">
        <v>134.30000000000001</v>
      </c>
      <c r="I243" s="4">
        <v>78.900000000000006</v>
      </c>
      <c r="J243" s="6">
        <v>150.9</v>
      </c>
      <c r="K243" s="4">
        <v>255.3</v>
      </c>
      <c r="L243" s="4">
        <v>333.5</v>
      </c>
      <c r="M243" s="4">
        <v>320</v>
      </c>
    </row>
    <row r="244" spans="1:13" hidden="1" x14ac:dyDescent="0.3">
      <c r="A244" s="3">
        <v>81</v>
      </c>
      <c r="B244" t="s">
        <v>17</v>
      </c>
      <c r="C244" s="6">
        <v>127</v>
      </c>
      <c r="D244" s="4">
        <v>68</v>
      </c>
      <c r="E244" s="4">
        <v>153.5</v>
      </c>
      <c r="F244" s="4">
        <v>127.1</v>
      </c>
      <c r="G244" s="4">
        <v>192.3</v>
      </c>
      <c r="H244" s="4">
        <v>126.8</v>
      </c>
      <c r="I244" s="4">
        <v>76.400000000000006</v>
      </c>
      <c r="J244" s="6">
        <v>143.19999999999999</v>
      </c>
      <c r="K244" s="4">
        <v>242.6</v>
      </c>
      <c r="L244" s="4">
        <v>330</v>
      </c>
      <c r="M244" s="4">
        <v>315</v>
      </c>
    </row>
    <row r="245" spans="1:13" hidden="1" x14ac:dyDescent="0.3">
      <c r="A245" s="3">
        <v>82</v>
      </c>
      <c r="B245" t="s">
        <v>17</v>
      </c>
      <c r="C245" s="6">
        <v>135.5</v>
      </c>
      <c r="D245" s="4">
        <v>73.900000000000006</v>
      </c>
      <c r="E245" s="4">
        <v>160.4</v>
      </c>
      <c r="F245" s="4">
        <v>130.9</v>
      </c>
      <c r="G245" s="4">
        <v>203.5</v>
      </c>
      <c r="H245" s="4">
        <v>137.19999999999999</v>
      </c>
      <c r="I245" s="4">
        <v>80.874616184586387</v>
      </c>
      <c r="J245" s="6">
        <v>143.85356126559972</v>
      </c>
      <c r="K245" s="4">
        <v>261.7</v>
      </c>
      <c r="L245" s="4">
        <v>344</v>
      </c>
      <c r="M245" s="4">
        <v>326</v>
      </c>
    </row>
    <row r="246" spans="1:13" hidden="1" x14ac:dyDescent="0.3">
      <c r="A246" s="3">
        <v>83</v>
      </c>
      <c r="B246" t="s">
        <v>17</v>
      </c>
      <c r="C246" s="6">
        <v>130.9</v>
      </c>
      <c r="D246" s="4">
        <v>72.400000000000006</v>
      </c>
      <c r="E246" s="4">
        <v>153.80000000000001</v>
      </c>
      <c r="F246" s="4">
        <v>135.9</v>
      </c>
      <c r="G246" s="4">
        <v>209.4</v>
      </c>
      <c r="H246" s="4">
        <v>137.6</v>
      </c>
      <c r="I246" s="4">
        <v>84.3</v>
      </c>
      <c r="J246" s="6">
        <v>142.19999999999999</v>
      </c>
      <c r="K246" s="4">
        <v>271.89999999999998</v>
      </c>
      <c r="L246" s="4">
        <v>355.6801970371788</v>
      </c>
      <c r="M246" s="4">
        <v>342.27946498370193</v>
      </c>
    </row>
    <row r="247" spans="1:13" hidden="1" x14ac:dyDescent="0.3">
      <c r="A247" s="3">
        <v>84</v>
      </c>
      <c r="B247" t="s">
        <v>17</v>
      </c>
      <c r="C247" s="6">
        <v>126.1</v>
      </c>
      <c r="D247" s="4">
        <v>69</v>
      </c>
      <c r="E247" s="4">
        <v>165</v>
      </c>
      <c r="F247" s="4">
        <v>134.1</v>
      </c>
      <c r="G247" s="4">
        <v>202.5</v>
      </c>
      <c r="H247" s="4">
        <v>135.80000000000001</v>
      </c>
      <c r="I247" s="4">
        <v>83.1</v>
      </c>
      <c r="J247" s="6">
        <v>152.19999999999999</v>
      </c>
      <c r="K247" s="4">
        <v>262.2</v>
      </c>
      <c r="L247" s="4">
        <v>338</v>
      </c>
      <c r="M247" s="4">
        <v>327</v>
      </c>
    </row>
    <row r="248" spans="1:13" hidden="1" x14ac:dyDescent="0.3">
      <c r="A248" s="3">
        <v>85</v>
      </c>
      <c r="B248" t="s">
        <v>17</v>
      </c>
      <c r="C248" s="6">
        <v>132.30000000000001</v>
      </c>
      <c r="D248" s="4">
        <v>67.099999999999994</v>
      </c>
      <c r="E248" s="4">
        <v>158</v>
      </c>
      <c r="F248" s="4">
        <v>134.19999999999999</v>
      </c>
      <c r="G248" s="4">
        <v>204</v>
      </c>
      <c r="H248" s="4">
        <v>133.6</v>
      </c>
      <c r="I248" s="4">
        <v>83</v>
      </c>
      <c r="J248" s="6">
        <v>150.64421344176176</v>
      </c>
      <c r="K248" s="4">
        <v>264.10000000000002</v>
      </c>
      <c r="L248" s="4">
        <v>345</v>
      </c>
      <c r="M248" s="4">
        <v>326</v>
      </c>
    </row>
    <row r="249" spans="1:13" hidden="1" x14ac:dyDescent="0.3">
      <c r="A249" s="3">
        <v>86</v>
      </c>
      <c r="B249" t="s">
        <v>17</v>
      </c>
      <c r="C249" s="6">
        <v>135</v>
      </c>
      <c r="D249" s="4">
        <v>70.900000000000006</v>
      </c>
      <c r="E249" s="4">
        <v>169</v>
      </c>
      <c r="F249" s="4">
        <v>137.19999999999999</v>
      </c>
      <c r="G249" s="4">
        <v>211.4</v>
      </c>
      <c r="H249" s="4">
        <v>141.1</v>
      </c>
      <c r="I249" s="4">
        <v>84.9</v>
      </c>
      <c r="J249" s="6">
        <v>155</v>
      </c>
      <c r="K249" s="4">
        <v>274.2</v>
      </c>
      <c r="L249" s="4">
        <v>361</v>
      </c>
      <c r="M249" s="4">
        <v>337</v>
      </c>
    </row>
    <row r="250" spans="1:13" hidden="1" x14ac:dyDescent="0.3">
      <c r="A250" s="3">
        <v>87</v>
      </c>
      <c r="B250" t="s">
        <v>17</v>
      </c>
      <c r="C250" s="6">
        <v>133.19999999999999</v>
      </c>
      <c r="D250" s="4">
        <v>74.8</v>
      </c>
      <c r="E250" s="4">
        <v>170</v>
      </c>
      <c r="F250" s="4">
        <v>134.30000000000001</v>
      </c>
      <c r="G250" s="4">
        <v>208.5</v>
      </c>
      <c r="H250" s="4">
        <v>138.6</v>
      </c>
      <c r="I250" s="4">
        <v>78.2</v>
      </c>
      <c r="J250" s="6">
        <v>145.4</v>
      </c>
      <c r="K250" s="4">
        <v>266.60000000000002</v>
      </c>
      <c r="L250" s="4">
        <v>342</v>
      </c>
      <c r="M250" s="4">
        <v>325</v>
      </c>
    </row>
    <row r="251" spans="1:13" hidden="1" x14ac:dyDescent="0.3">
      <c r="A251" s="3">
        <v>88</v>
      </c>
      <c r="B251" t="s">
        <v>17</v>
      </c>
      <c r="C251" s="6">
        <v>133.1</v>
      </c>
      <c r="D251" s="4">
        <v>73.7</v>
      </c>
      <c r="E251" s="4">
        <v>155.5</v>
      </c>
      <c r="F251" s="4">
        <v>128.69999999999999</v>
      </c>
      <c r="G251" s="4">
        <v>200.8</v>
      </c>
      <c r="H251" s="4">
        <v>134.30000000000001</v>
      </c>
      <c r="I251" s="4">
        <v>81.7</v>
      </c>
      <c r="J251" s="6">
        <v>144.4</v>
      </c>
      <c r="K251" s="4">
        <v>257.39999999999998</v>
      </c>
      <c r="L251" s="4">
        <v>333</v>
      </c>
      <c r="M251" s="4">
        <v>320</v>
      </c>
    </row>
    <row r="252" spans="1:13" hidden="1" x14ac:dyDescent="0.3">
      <c r="A252" s="3">
        <v>89</v>
      </c>
      <c r="B252" t="s">
        <v>17</v>
      </c>
      <c r="C252" s="6">
        <v>130.19999999999999</v>
      </c>
      <c r="D252" s="4">
        <v>70.8</v>
      </c>
      <c r="E252" s="4">
        <v>151.76844372838485</v>
      </c>
      <c r="F252" s="4">
        <v>128</v>
      </c>
      <c r="G252" s="4">
        <v>202</v>
      </c>
      <c r="H252" s="4">
        <v>130.5</v>
      </c>
      <c r="I252" s="4">
        <v>80.7</v>
      </c>
      <c r="J252" s="6">
        <v>145</v>
      </c>
      <c r="K252" s="4">
        <v>251.69074637018372</v>
      </c>
      <c r="L252" s="4">
        <v>337</v>
      </c>
      <c r="M252" s="4">
        <v>323</v>
      </c>
    </row>
    <row r="253" spans="1:13" hidden="1" x14ac:dyDescent="0.3">
      <c r="A253" s="3">
        <v>343</v>
      </c>
      <c r="B253" t="s">
        <v>18</v>
      </c>
      <c r="C253" s="6">
        <v>51.2</v>
      </c>
      <c r="D253" s="4">
        <v>35.299999999999997</v>
      </c>
      <c r="E253" s="4">
        <v>61.6</v>
      </c>
      <c r="F253" s="4">
        <v>67.400000000000006</v>
      </c>
      <c r="G253" s="4">
        <v>93</v>
      </c>
      <c r="H253" s="4">
        <v>56.6</v>
      </c>
      <c r="I253" s="4">
        <v>42.4</v>
      </c>
      <c r="J253" s="6">
        <v>72.7</v>
      </c>
      <c r="K253" s="4">
        <v>101.1</v>
      </c>
      <c r="L253" s="4">
        <v>124.9</v>
      </c>
      <c r="M253" s="4">
        <v>118.5</v>
      </c>
    </row>
    <row r="254" spans="1:13" hidden="1" x14ac:dyDescent="0.3">
      <c r="A254" s="3">
        <v>344</v>
      </c>
      <c r="B254" t="s">
        <v>18</v>
      </c>
      <c r="C254" s="6">
        <v>50.5</v>
      </c>
      <c r="D254" s="4">
        <v>37.700000000000003</v>
      </c>
      <c r="E254" s="4">
        <v>67.8</v>
      </c>
      <c r="F254" s="4">
        <v>73.5</v>
      </c>
      <c r="G254" s="4">
        <v>100.6</v>
      </c>
      <c r="H254" s="4">
        <v>63.8</v>
      </c>
      <c r="I254" s="4">
        <v>45.8</v>
      </c>
      <c r="J254" s="6">
        <v>78.900000000000006</v>
      </c>
      <c r="K254" s="4">
        <v>108.6</v>
      </c>
      <c r="L254" s="4">
        <v>133.9</v>
      </c>
      <c r="M254" s="4">
        <v>126.1</v>
      </c>
    </row>
    <row r="255" spans="1:13" hidden="1" x14ac:dyDescent="0.3">
      <c r="A255" s="3">
        <v>345</v>
      </c>
      <c r="B255" t="s">
        <v>18</v>
      </c>
      <c r="C255" s="6">
        <v>56.4</v>
      </c>
      <c r="D255" s="4">
        <v>37.700000000000003</v>
      </c>
      <c r="E255" s="4">
        <v>68.099999999999994</v>
      </c>
      <c r="F255" s="4">
        <v>73.400000000000006</v>
      </c>
      <c r="G255" s="4">
        <v>102.3</v>
      </c>
      <c r="H255" s="4">
        <v>62.6</v>
      </c>
      <c r="I255" s="4">
        <v>47.1</v>
      </c>
      <c r="J255" s="6">
        <v>78.3</v>
      </c>
      <c r="K255" s="4">
        <v>107.8</v>
      </c>
      <c r="L255" s="4">
        <v>138.19999999999999</v>
      </c>
      <c r="M255" s="4">
        <v>129.9</v>
      </c>
    </row>
    <row r="256" spans="1:13" hidden="1" x14ac:dyDescent="0.3">
      <c r="A256" s="3">
        <v>346</v>
      </c>
      <c r="B256" t="s">
        <v>18</v>
      </c>
      <c r="C256" s="6">
        <v>53.2</v>
      </c>
      <c r="D256" s="4">
        <v>33.5</v>
      </c>
      <c r="E256" s="4">
        <v>59.7</v>
      </c>
      <c r="F256" s="4">
        <v>72.599999999999994</v>
      </c>
      <c r="G256" s="4">
        <v>98.5</v>
      </c>
      <c r="H256" s="4">
        <v>60.9</v>
      </c>
      <c r="I256" s="4">
        <v>44.5</v>
      </c>
      <c r="J256" s="6">
        <v>74.7</v>
      </c>
      <c r="K256" s="4">
        <v>108.3</v>
      </c>
      <c r="L256" s="4">
        <v>134.1</v>
      </c>
      <c r="M256" s="4">
        <v>127.3</v>
      </c>
    </row>
    <row r="257" spans="1:13" hidden="1" x14ac:dyDescent="0.3">
      <c r="A257" s="3">
        <v>347</v>
      </c>
      <c r="B257" t="s">
        <v>18</v>
      </c>
      <c r="C257" s="6">
        <v>49.5</v>
      </c>
      <c r="D257" s="4">
        <v>34.1</v>
      </c>
      <c r="E257" s="4">
        <v>59.7</v>
      </c>
      <c r="F257" s="4">
        <v>68.900000000000006</v>
      </c>
      <c r="G257" s="4">
        <v>96</v>
      </c>
      <c r="H257" s="4">
        <v>58.7</v>
      </c>
      <c r="I257" s="4">
        <v>44.2</v>
      </c>
      <c r="J257" s="6">
        <v>75.7</v>
      </c>
      <c r="K257" s="4">
        <v>101.3</v>
      </c>
      <c r="L257" s="4">
        <v>125.7</v>
      </c>
      <c r="M257" s="4">
        <v>119.7</v>
      </c>
    </row>
    <row r="258" spans="1:13" hidden="1" x14ac:dyDescent="0.3">
      <c r="A258" s="3">
        <v>348</v>
      </c>
      <c r="B258" t="s">
        <v>18</v>
      </c>
      <c r="C258" s="6">
        <v>48.7</v>
      </c>
      <c r="D258" s="4">
        <v>33.5</v>
      </c>
      <c r="E258" s="4">
        <v>60.6</v>
      </c>
      <c r="F258" s="4">
        <v>69.599999999999994</v>
      </c>
      <c r="G258" s="4">
        <v>97.2</v>
      </c>
      <c r="H258" s="4">
        <v>58.9</v>
      </c>
      <c r="I258" s="4">
        <v>43.4</v>
      </c>
      <c r="J258" s="6">
        <v>74.3</v>
      </c>
      <c r="K258" s="4">
        <v>102</v>
      </c>
      <c r="L258" s="4">
        <v>125.3</v>
      </c>
      <c r="M258" s="4">
        <v>118.9</v>
      </c>
    </row>
    <row r="259" spans="1:13" hidden="1" x14ac:dyDescent="0.3">
      <c r="A259" s="3">
        <v>349</v>
      </c>
      <c r="B259" t="s">
        <v>18</v>
      </c>
      <c r="C259" s="6">
        <v>48.6</v>
      </c>
      <c r="D259" s="4">
        <v>34.062152552400669</v>
      </c>
      <c r="E259" s="4">
        <v>57.747900893207039</v>
      </c>
      <c r="F259" s="4">
        <v>66.900000000000006</v>
      </c>
      <c r="G259" s="4">
        <v>96.3</v>
      </c>
      <c r="H259" s="4">
        <v>58.2</v>
      </c>
      <c r="I259" s="4">
        <v>41.079897551306146</v>
      </c>
      <c r="J259" s="6">
        <v>73.406871310341231</v>
      </c>
      <c r="K259" s="4">
        <v>102</v>
      </c>
      <c r="L259" s="4">
        <v>126.6</v>
      </c>
      <c r="M259" s="4">
        <v>121.9</v>
      </c>
    </row>
    <row r="260" spans="1:13" hidden="1" x14ac:dyDescent="0.3">
      <c r="A260" s="3">
        <v>350</v>
      </c>
      <c r="B260" t="s">
        <v>18</v>
      </c>
      <c r="C260" s="6">
        <v>52.6</v>
      </c>
      <c r="D260" s="4">
        <v>40.299999999999997</v>
      </c>
      <c r="E260" s="4">
        <v>66.400000000000006</v>
      </c>
      <c r="F260" s="4">
        <v>73.5</v>
      </c>
      <c r="G260" s="4">
        <v>101</v>
      </c>
      <c r="H260" s="4">
        <v>61.8</v>
      </c>
      <c r="I260" s="4">
        <v>45.6</v>
      </c>
      <c r="J260" s="6">
        <v>78.099999999999994</v>
      </c>
      <c r="K260" s="4">
        <v>108.4</v>
      </c>
      <c r="L260" s="4">
        <v>135.6</v>
      </c>
      <c r="M260" s="4">
        <v>127.7</v>
      </c>
    </row>
    <row r="261" spans="1:13" hidden="1" x14ac:dyDescent="0.3">
      <c r="A261" s="3">
        <v>351</v>
      </c>
      <c r="B261" t="s">
        <v>18</v>
      </c>
      <c r="C261" s="6">
        <v>53.7</v>
      </c>
      <c r="D261" s="4">
        <v>36.5</v>
      </c>
      <c r="E261" s="4">
        <v>63.3</v>
      </c>
      <c r="F261" s="4">
        <v>75.400000000000006</v>
      </c>
      <c r="G261" s="4">
        <v>102.2</v>
      </c>
      <c r="H261" s="4">
        <v>63.7</v>
      </c>
      <c r="I261" s="4">
        <v>44.7</v>
      </c>
      <c r="J261" s="6">
        <v>78.900000000000006</v>
      </c>
      <c r="K261" s="4">
        <v>109.7</v>
      </c>
      <c r="L261" s="4">
        <v>135.4</v>
      </c>
      <c r="M261" s="4">
        <v>128</v>
      </c>
    </row>
    <row r="262" spans="1:13" hidden="1" x14ac:dyDescent="0.3">
      <c r="A262" s="3">
        <v>352</v>
      </c>
      <c r="B262" t="s">
        <v>18</v>
      </c>
      <c r="C262" s="6">
        <v>49.4</v>
      </c>
      <c r="D262" s="4">
        <v>34</v>
      </c>
      <c r="E262" s="4">
        <v>56.8</v>
      </c>
      <c r="F262" s="4">
        <v>66.5</v>
      </c>
      <c r="G262" s="4">
        <v>94.2</v>
      </c>
      <c r="H262" s="4">
        <v>57.8</v>
      </c>
      <c r="I262" s="4">
        <v>41.9</v>
      </c>
      <c r="J262" s="6">
        <v>73.099999999999994</v>
      </c>
      <c r="K262" s="4">
        <v>97.1</v>
      </c>
      <c r="L262" s="4">
        <v>122.9</v>
      </c>
      <c r="M262" s="4">
        <v>116.8</v>
      </c>
    </row>
    <row r="263" spans="1:13" hidden="1" x14ac:dyDescent="0.3">
      <c r="A263" s="3">
        <v>353</v>
      </c>
      <c r="B263" t="s">
        <v>18</v>
      </c>
      <c r="C263" s="6">
        <v>56.2</v>
      </c>
      <c r="D263" s="4">
        <v>38.1</v>
      </c>
      <c r="E263" s="4">
        <v>64.400000000000006</v>
      </c>
      <c r="F263" s="4">
        <v>74.099999999999994</v>
      </c>
      <c r="G263" s="4">
        <v>101.5</v>
      </c>
      <c r="H263" s="4">
        <v>62</v>
      </c>
      <c r="I263" s="4">
        <v>44.9</v>
      </c>
      <c r="J263" s="6">
        <v>77.5</v>
      </c>
      <c r="K263" s="4">
        <v>110</v>
      </c>
      <c r="L263" s="4">
        <v>135.9</v>
      </c>
      <c r="M263" s="4">
        <v>128.4</v>
      </c>
    </row>
    <row r="264" spans="1:13" hidden="1" x14ac:dyDescent="0.3">
      <c r="A264" s="3">
        <v>354</v>
      </c>
      <c r="B264" t="s">
        <v>18</v>
      </c>
      <c r="C264" s="6">
        <v>55</v>
      </c>
      <c r="D264" s="4">
        <v>37.6</v>
      </c>
      <c r="E264" s="4">
        <v>67.400000000000006</v>
      </c>
      <c r="F264" s="4">
        <v>75.2</v>
      </c>
      <c r="G264" s="4">
        <v>103.2</v>
      </c>
      <c r="H264" s="4">
        <v>63.2</v>
      </c>
      <c r="I264" s="4">
        <v>45.8</v>
      </c>
      <c r="J264" s="6">
        <v>79.3</v>
      </c>
      <c r="K264" s="4">
        <v>112.5</v>
      </c>
      <c r="L264" s="4">
        <v>140.19999999999999</v>
      </c>
      <c r="M264" s="4">
        <v>132.19999999999999</v>
      </c>
    </row>
    <row r="265" spans="1:13" hidden="1" x14ac:dyDescent="0.3">
      <c r="A265" s="3">
        <v>355</v>
      </c>
      <c r="B265" t="s">
        <v>18</v>
      </c>
      <c r="C265" s="6">
        <v>51.6</v>
      </c>
      <c r="D265" s="4">
        <v>36.299999999999997</v>
      </c>
      <c r="E265" s="4">
        <v>64.099999999999994</v>
      </c>
      <c r="F265" s="4">
        <v>73.2</v>
      </c>
      <c r="G265" s="4">
        <v>101.2</v>
      </c>
      <c r="H265" s="4">
        <v>62.2</v>
      </c>
      <c r="I265" s="4">
        <v>46</v>
      </c>
      <c r="J265" s="6">
        <v>76.3</v>
      </c>
      <c r="K265" s="4">
        <v>108.2</v>
      </c>
      <c r="L265" s="4">
        <v>134.69999999999999</v>
      </c>
      <c r="M265" s="4">
        <v>129.9</v>
      </c>
    </row>
    <row r="266" spans="1:13" hidden="1" x14ac:dyDescent="0.3">
      <c r="A266" s="3">
        <v>356</v>
      </c>
      <c r="B266" t="s">
        <v>18</v>
      </c>
      <c r="C266" s="6">
        <v>50.2</v>
      </c>
      <c r="D266" s="4">
        <v>32.1</v>
      </c>
      <c r="E266" s="4">
        <v>60.7</v>
      </c>
      <c r="F266" s="4">
        <v>68.8</v>
      </c>
      <c r="G266" s="4">
        <v>95.6</v>
      </c>
      <c r="H266" s="4">
        <v>57.5</v>
      </c>
      <c r="I266" s="4">
        <v>44.067847469674042</v>
      </c>
      <c r="J266" s="6">
        <v>73.912412709133889</v>
      </c>
      <c r="K266" s="4">
        <v>101</v>
      </c>
      <c r="L266" s="4">
        <v>127.1</v>
      </c>
      <c r="M266" s="4">
        <v>120.5</v>
      </c>
    </row>
    <row r="267" spans="1:13" hidden="1" x14ac:dyDescent="0.3">
      <c r="A267" s="3">
        <v>357</v>
      </c>
      <c r="B267" t="s">
        <v>18</v>
      </c>
      <c r="C267" s="6">
        <v>48</v>
      </c>
      <c r="D267" s="4">
        <v>32.5</v>
      </c>
      <c r="E267" s="4">
        <v>57.8</v>
      </c>
      <c r="F267" s="4">
        <v>67.3</v>
      </c>
      <c r="G267" s="4">
        <v>92.7</v>
      </c>
      <c r="H267" s="4">
        <v>57</v>
      </c>
      <c r="I267" s="4">
        <v>42.1</v>
      </c>
      <c r="J267" s="6">
        <v>69</v>
      </c>
      <c r="K267" s="4">
        <v>98.4</v>
      </c>
      <c r="L267" s="4">
        <v>120.9</v>
      </c>
      <c r="M267" s="4">
        <v>115.4</v>
      </c>
    </row>
    <row r="268" spans="1:13" hidden="1" x14ac:dyDescent="0.3">
      <c r="A268" s="3">
        <v>358</v>
      </c>
      <c r="B268" t="s">
        <v>18</v>
      </c>
      <c r="C268" s="6">
        <v>47.9</v>
      </c>
      <c r="D268" s="4">
        <v>34.6</v>
      </c>
      <c r="E268" s="4">
        <v>59.3</v>
      </c>
      <c r="F268" s="4">
        <v>67</v>
      </c>
      <c r="G268" s="4">
        <v>92.9</v>
      </c>
      <c r="H268" s="4">
        <v>55.3</v>
      </c>
      <c r="I268" s="4">
        <v>42.8</v>
      </c>
      <c r="J268" s="6">
        <v>73.3</v>
      </c>
      <c r="K268" s="4">
        <v>96.7</v>
      </c>
      <c r="L268" s="4">
        <v>122.2</v>
      </c>
      <c r="M268" s="4">
        <v>114.9</v>
      </c>
    </row>
    <row r="269" spans="1:13" hidden="1" x14ac:dyDescent="0.3">
      <c r="A269" s="3">
        <v>359</v>
      </c>
      <c r="B269" t="s">
        <v>18</v>
      </c>
      <c r="C269" s="6">
        <v>49.9</v>
      </c>
      <c r="D269" s="4">
        <v>34.700000000000003</v>
      </c>
      <c r="E269" s="4">
        <v>60</v>
      </c>
      <c r="F269" s="4">
        <v>66.599999999999994</v>
      </c>
      <c r="G269" s="4">
        <v>93.1</v>
      </c>
      <c r="H269" s="4">
        <v>51.2</v>
      </c>
      <c r="I269" s="4">
        <v>44.4</v>
      </c>
      <c r="J269" s="6">
        <v>68</v>
      </c>
      <c r="K269" s="4">
        <v>97.5</v>
      </c>
      <c r="L269" s="4">
        <v>120.6</v>
      </c>
      <c r="M269" s="4">
        <v>113.8</v>
      </c>
    </row>
    <row r="270" spans="1:13" hidden="1" x14ac:dyDescent="0.3">
      <c r="A270" s="3">
        <v>360</v>
      </c>
      <c r="B270" t="s">
        <v>18</v>
      </c>
      <c r="C270" s="6">
        <v>53.7</v>
      </c>
      <c r="D270" s="4">
        <v>36.4</v>
      </c>
      <c r="E270" s="4">
        <v>60.6</v>
      </c>
      <c r="F270" s="4">
        <v>71.099999999999994</v>
      </c>
      <c r="G270" s="4">
        <v>100.3</v>
      </c>
      <c r="H270" s="4">
        <v>61.3</v>
      </c>
      <c r="I270" s="4">
        <v>41.7</v>
      </c>
      <c r="J270" s="6">
        <v>75.400000000000006</v>
      </c>
      <c r="K270" s="4">
        <v>108.7</v>
      </c>
      <c r="L270" s="4">
        <v>133.5</v>
      </c>
      <c r="M270" s="4">
        <v>126.7</v>
      </c>
    </row>
    <row r="271" spans="1:13" hidden="1" x14ac:dyDescent="0.3">
      <c r="A271" s="3">
        <v>361</v>
      </c>
      <c r="B271" t="s">
        <v>18</v>
      </c>
      <c r="C271" s="6">
        <v>52.5</v>
      </c>
      <c r="D271" s="4">
        <v>35.5</v>
      </c>
      <c r="E271" s="4">
        <v>60.3807595785877</v>
      </c>
      <c r="F271" s="4">
        <v>73</v>
      </c>
      <c r="G271" s="4">
        <v>101.2</v>
      </c>
      <c r="H271" s="4">
        <v>62.1</v>
      </c>
      <c r="I271" s="4">
        <v>41</v>
      </c>
      <c r="J271" s="6">
        <v>72.5</v>
      </c>
      <c r="K271" s="4">
        <v>107.8</v>
      </c>
      <c r="L271" s="4">
        <v>132.30000000000001</v>
      </c>
      <c r="M271" s="4">
        <v>127.96411965404538</v>
      </c>
    </row>
    <row r="272" spans="1:13" hidden="1" x14ac:dyDescent="0.3">
      <c r="A272" s="3">
        <v>362</v>
      </c>
      <c r="B272" t="s">
        <v>18</v>
      </c>
      <c r="C272" s="6">
        <v>53.2</v>
      </c>
      <c r="D272" s="4">
        <v>35.4</v>
      </c>
      <c r="E272" s="4">
        <v>63.8</v>
      </c>
      <c r="F272" s="4">
        <v>76.3</v>
      </c>
      <c r="G272" s="4">
        <v>105.2</v>
      </c>
      <c r="H272" s="4">
        <v>64.3</v>
      </c>
      <c r="I272" s="4">
        <v>44.4</v>
      </c>
      <c r="J272" s="6">
        <v>79.3</v>
      </c>
      <c r="K272" s="4">
        <v>110.4</v>
      </c>
      <c r="L272" s="4">
        <v>138.80000000000001</v>
      </c>
      <c r="M272" s="4">
        <v>133.19999999999999</v>
      </c>
    </row>
    <row r="273" spans="1:13" hidden="1" x14ac:dyDescent="0.3">
      <c r="A273" s="3">
        <v>363</v>
      </c>
      <c r="B273" t="s">
        <v>18</v>
      </c>
      <c r="C273" s="6">
        <v>51.9</v>
      </c>
      <c r="D273" s="4">
        <v>36.4</v>
      </c>
      <c r="E273" s="4">
        <v>66.900000000000006</v>
      </c>
      <c r="F273" s="4">
        <v>75.400000000000006</v>
      </c>
      <c r="G273" s="4">
        <v>104.6</v>
      </c>
      <c r="H273" s="4">
        <v>63.7</v>
      </c>
      <c r="I273" s="4">
        <v>45.7</v>
      </c>
      <c r="J273" s="6">
        <v>80.099999999999994</v>
      </c>
      <c r="K273" s="4">
        <v>112.6</v>
      </c>
      <c r="L273" s="4">
        <v>140.19999999999999</v>
      </c>
      <c r="M273" s="4">
        <v>132.9</v>
      </c>
    </row>
    <row r="274" spans="1:13" hidden="1" x14ac:dyDescent="0.3">
      <c r="A274" s="3">
        <v>364</v>
      </c>
      <c r="B274" t="s">
        <v>18</v>
      </c>
      <c r="C274" s="6">
        <v>55.8</v>
      </c>
      <c r="D274" s="4">
        <v>38.5</v>
      </c>
      <c r="E274" s="4">
        <v>66.5</v>
      </c>
      <c r="F274" s="4">
        <v>74.7</v>
      </c>
      <c r="G274" s="4">
        <v>102</v>
      </c>
      <c r="H274" s="4">
        <v>62.7</v>
      </c>
      <c r="I274" s="4">
        <v>45</v>
      </c>
      <c r="J274" s="6">
        <v>76.099999999999994</v>
      </c>
      <c r="K274" s="4">
        <v>110.5</v>
      </c>
      <c r="L274" s="4">
        <v>135.30000000000001</v>
      </c>
      <c r="M274" s="4">
        <v>128.5</v>
      </c>
    </row>
    <row r="275" spans="1:13" hidden="1" x14ac:dyDescent="0.3">
      <c r="A275" s="3">
        <v>365</v>
      </c>
      <c r="B275" t="s">
        <v>18</v>
      </c>
      <c r="C275" s="6">
        <v>48.5</v>
      </c>
      <c r="D275" s="4">
        <v>34.299999999999997</v>
      </c>
      <c r="E275" s="4">
        <v>56.3</v>
      </c>
      <c r="F275" s="4">
        <v>64.599999999999994</v>
      </c>
      <c r="G275" s="4">
        <v>91.8</v>
      </c>
      <c r="H275" s="4">
        <v>57.3</v>
      </c>
      <c r="I275" s="4">
        <v>42.9</v>
      </c>
      <c r="J275" s="6">
        <v>73.599999999999994</v>
      </c>
      <c r="K275" s="4">
        <v>96.3</v>
      </c>
      <c r="L275" s="4">
        <v>122.4</v>
      </c>
      <c r="M275" s="4">
        <v>115.2</v>
      </c>
    </row>
    <row r="276" spans="1:13" hidden="1" x14ac:dyDescent="0.3">
      <c r="A276" s="3">
        <v>366</v>
      </c>
      <c r="B276" t="s">
        <v>18</v>
      </c>
      <c r="C276" s="6">
        <v>52.9</v>
      </c>
      <c r="D276" s="4">
        <v>36</v>
      </c>
      <c r="E276" s="4">
        <v>64.099999999999994</v>
      </c>
      <c r="F276" s="4">
        <v>72.8</v>
      </c>
      <c r="G276" s="4">
        <v>98.5</v>
      </c>
      <c r="H276" s="4">
        <v>62.2</v>
      </c>
      <c r="I276" s="4">
        <v>44.5</v>
      </c>
      <c r="J276" s="6">
        <v>76.8</v>
      </c>
      <c r="K276" s="4">
        <v>108.3</v>
      </c>
      <c r="L276" s="4">
        <v>136.6</v>
      </c>
      <c r="M276" s="4">
        <v>130</v>
      </c>
    </row>
    <row r="277" spans="1:13" hidden="1" x14ac:dyDescent="0.3">
      <c r="A277" s="3">
        <v>367</v>
      </c>
      <c r="B277" t="s">
        <v>18</v>
      </c>
      <c r="C277" s="6">
        <v>52.9</v>
      </c>
      <c r="D277" s="4">
        <v>36.5</v>
      </c>
      <c r="E277" s="4">
        <v>62.7</v>
      </c>
      <c r="F277" s="4">
        <v>73.3</v>
      </c>
      <c r="G277" s="4">
        <v>103.1</v>
      </c>
      <c r="H277" s="4">
        <v>64.3</v>
      </c>
      <c r="I277" s="4">
        <v>45.4</v>
      </c>
      <c r="J277" s="6">
        <v>77.3</v>
      </c>
      <c r="K277" s="4">
        <v>110.4</v>
      </c>
      <c r="L277" s="4">
        <v>134.4</v>
      </c>
      <c r="M277" s="4">
        <v>125.4</v>
      </c>
    </row>
    <row r="278" spans="1:13" hidden="1" x14ac:dyDescent="0.3">
      <c r="A278" s="3">
        <v>368</v>
      </c>
      <c r="B278" t="s">
        <v>18</v>
      </c>
      <c r="C278" s="6">
        <v>55.3</v>
      </c>
      <c r="D278" s="4">
        <v>37.799999999999997</v>
      </c>
      <c r="E278" s="4">
        <v>64.5</v>
      </c>
      <c r="F278" s="4">
        <v>71.7</v>
      </c>
      <c r="G278" s="4">
        <v>101</v>
      </c>
      <c r="H278" s="4">
        <v>62.9</v>
      </c>
      <c r="I278" s="4">
        <v>43.2</v>
      </c>
      <c r="J278" s="6">
        <v>73</v>
      </c>
      <c r="K278" s="4">
        <v>105.9</v>
      </c>
      <c r="L278" s="4">
        <v>132.30000000000001</v>
      </c>
      <c r="M278" s="4">
        <v>125.2</v>
      </c>
    </row>
    <row r="279" spans="1:13" hidden="1" x14ac:dyDescent="0.3">
      <c r="A279" s="3">
        <v>369</v>
      </c>
      <c r="B279" t="s">
        <v>18</v>
      </c>
      <c r="C279" s="6">
        <v>46.5</v>
      </c>
      <c r="D279" s="4">
        <v>31.4</v>
      </c>
      <c r="E279" s="4">
        <v>55.2</v>
      </c>
      <c r="F279" s="4">
        <v>64.599999999999994</v>
      </c>
      <c r="G279" s="4">
        <v>89.9</v>
      </c>
      <c r="H279" s="4">
        <v>55.9</v>
      </c>
      <c r="I279" s="4">
        <v>43.1</v>
      </c>
      <c r="J279" s="6">
        <v>70.777785112274842</v>
      </c>
      <c r="K279" s="4">
        <v>94.3</v>
      </c>
      <c r="L279" s="4">
        <v>115.8</v>
      </c>
      <c r="M279" s="4">
        <v>104.3</v>
      </c>
    </row>
    <row r="280" spans="1:13" hidden="1" x14ac:dyDescent="0.3">
      <c r="A280" s="3">
        <v>370</v>
      </c>
      <c r="B280" t="s">
        <v>18</v>
      </c>
      <c r="C280" s="6">
        <v>49.2</v>
      </c>
      <c r="D280" s="4">
        <v>33</v>
      </c>
      <c r="E280" s="4">
        <v>59.8</v>
      </c>
      <c r="F280" s="4">
        <v>71.2</v>
      </c>
      <c r="G280" s="4">
        <v>96.2</v>
      </c>
      <c r="H280" s="4">
        <v>59.6</v>
      </c>
      <c r="I280" s="4">
        <v>43.1</v>
      </c>
      <c r="J280" s="6">
        <v>75.400000000000006</v>
      </c>
      <c r="K280" s="4">
        <v>103.8</v>
      </c>
      <c r="L280" s="4">
        <v>129.30000000000001</v>
      </c>
      <c r="M280" s="4">
        <v>122.7</v>
      </c>
    </row>
    <row r="281" spans="1:13" hidden="1" x14ac:dyDescent="0.3">
      <c r="A281" s="3">
        <v>371</v>
      </c>
      <c r="B281" t="s">
        <v>18</v>
      </c>
      <c r="C281" s="6">
        <v>55.8</v>
      </c>
      <c r="D281" s="4">
        <v>35.9</v>
      </c>
      <c r="E281" s="4">
        <v>65.8</v>
      </c>
      <c r="F281" s="4">
        <v>76.900000000000006</v>
      </c>
      <c r="G281" s="4">
        <v>103</v>
      </c>
      <c r="H281" s="4">
        <v>65.3</v>
      </c>
      <c r="I281" s="4">
        <v>45.7</v>
      </c>
      <c r="J281" s="6">
        <v>76</v>
      </c>
      <c r="K281" s="4">
        <v>110.7</v>
      </c>
      <c r="L281" s="4">
        <v>130</v>
      </c>
      <c r="M281" s="4">
        <v>128.6</v>
      </c>
    </row>
    <row r="282" spans="1:13" hidden="1" x14ac:dyDescent="0.3">
      <c r="A282" s="3">
        <v>372</v>
      </c>
      <c r="B282" t="s">
        <v>18</v>
      </c>
      <c r="C282" s="6">
        <v>50.5</v>
      </c>
      <c r="D282" s="4">
        <v>34.200000000000003</v>
      </c>
      <c r="E282" s="4">
        <v>59.8</v>
      </c>
      <c r="F282" s="4">
        <v>67.3</v>
      </c>
      <c r="G282" s="4">
        <v>94.7</v>
      </c>
      <c r="H282" s="4">
        <v>56</v>
      </c>
      <c r="I282" s="4">
        <v>42.2</v>
      </c>
      <c r="J282" s="6">
        <v>74.599999999999994</v>
      </c>
      <c r="K282" s="4">
        <v>99.7</v>
      </c>
      <c r="L282" s="4">
        <v>123.4</v>
      </c>
      <c r="M282" s="4">
        <v>116.8</v>
      </c>
    </row>
    <row r="283" spans="1:13" hidden="1" x14ac:dyDescent="0.3">
      <c r="A283" s="3">
        <v>373</v>
      </c>
      <c r="B283" t="s">
        <v>18</v>
      </c>
      <c r="C283" s="6">
        <v>48.2</v>
      </c>
      <c r="D283" s="4">
        <v>32.299999999999997</v>
      </c>
      <c r="E283" s="4">
        <v>54.8</v>
      </c>
      <c r="F283" s="4">
        <v>66.599999999999994</v>
      </c>
      <c r="G283" s="4">
        <v>90.5</v>
      </c>
      <c r="H283" s="4">
        <v>56.2</v>
      </c>
      <c r="I283" s="4">
        <v>42.4</v>
      </c>
      <c r="J283" s="6">
        <v>67.599999999999994</v>
      </c>
      <c r="K283" s="4">
        <v>96.7</v>
      </c>
      <c r="L283" s="4">
        <v>119.7</v>
      </c>
      <c r="M283" s="4">
        <v>113</v>
      </c>
    </row>
    <row r="284" spans="1:13" hidden="1" x14ac:dyDescent="0.3">
      <c r="A284" s="3">
        <v>374</v>
      </c>
      <c r="B284" t="s">
        <v>18</v>
      </c>
      <c r="C284" s="6">
        <v>50.5</v>
      </c>
      <c r="D284" s="4">
        <v>35</v>
      </c>
      <c r="E284" s="4">
        <v>60.3</v>
      </c>
      <c r="F284" s="4">
        <v>69.8</v>
      </c>
      <c r="G284" s="4">
        <v>97.9</v>
      </c>
      <c r="H284" s="4">
        <v>59.4</v>
      </c>
      <c r="I284" s="4">
        <v>43.6</v>
      </c>
      <c r="J284" s="6">
        <v>75.8</v>
      </c>
      <c r="K284" s="4">
        <v>102.7</v>
      </c>
      <c r="L284" s="4">
        <v>128.19999999999999</v>
      </c>
      <c r="M284" s="4">
        <v>122.2</v>
      </c>
    </row>
    <row r="285" spans="1:13" hidden="1" x14ac:dyDescent="0.3">
      <c r="A285" s="3">
        <v>375</v>
      </c>
      <c r="B285" t="s">
        <v>18</v>
      </c>
      <c r="C285" s="6">
        <v>51.5</v>
      </c>
      <c r="D285" s="4">
        <v>35.799999999999997</v>
      </c>
      <c r="E285" s="4">
        <v>60.723892967643188</v>
      </c>
      <c r="F285" s="4">
        <v>70.8</v>
      </c>
      <c r="G285" s="4">
        <v>99.5</v>
      </c>
      <c r="H285" s="4">
        <v>61.8</v>
      </c>
      <c r="I285" s="4">
        <v>41.9</v>
      </c>
      <c r="J285" s="6">
        <v>76.400000000000006</v>
      </c>
      <c r="K285" s="4">
        <v>106.6</v>
      </c>
      <c r="L285" s="4">
        <v>134.30000000000001</v>
      </c>
      <c r="M285" s="4">
        <v>127.3</v>
      </c>
    </row>
    <row r="286" spans="1:13" hidden="1" x14ac:dyDescent="0.3">
      <c r="A286" s="3">
        <v>376</v>
      </c>
      <c r="B286" t="s">
        <v>18</v>
      </c>
      <c r="C286" s="6">
        <v>53.873634754945051</v>
      </c>
      <c r="D286" s="4">
        <v>37.640317777754966</v>
      </c>
      <c r="E286" s="4">
        <v>66.484145356396652</v>
      </c>
      <c r="F286" s="4">
        <v>74</v>
      </c>
      <c r="G286" s="4">
        <v>102.8</v>
      </c>
      <c r="H286" s="4">
        <v>63.8</v>
      </c>
      <c r="I286" s="4">
        <v>46.1</v>
      </c>
      <c r="J286" s="6">
        <v>79.900000000000006</v>
      </c>
      <c r="K286" s="4">
        <v>110.9</v>
      </c>
      <c r="L286" s="4">
        <v>138.4</v>
      </c>
      <c r="M286" s="4">
        <v>131.5</v>
      </c>
    </row>
    <row r="287" spans="1:13" hidden="1" x14ac:dyDescent="0.3">
      <c r="A287" s="3">
        <v>775</v>
      </c>
      <c r="B287" t="s">
        <v>19</v>
      </c>
      <c r="C287" s="6">
        <v>29.2</v>
      </c>
      <c r="D287" s="4">
        <v>20.8</v>
      </c>
      <c r="E287" s="4">
        <v>33.9</v>
      </c>
      <c r="F287" s="4">
        <v>36.6</v>
      </c>
      <c r="G287" s="4">
        <v>48.7</v>
      </c>
      <c r="H287" s="4">
        <v>31.6</v>
      </c>
      <c r="I287" s="4">
        <v>26.1</v>
      </c>
      <c r="J287" s="6">
        <v>42.8</v>
      </c>
      <c r="K287" s="4">
        <v>49.1</v>
      </c>
      <c r="L287" s="4">
        <v>56.1</v>
      </c>
      <c r="M287" s="4">
        <v>51.7</v>
      </c>
    </row>
    <row r="288" spans="1:13" hidden="1" x14ac:dyDescent="0.3">
      <c r="A288" s="3">
        <v>776</v>
      </c>
      <c r="B288" t="s">
        <v>19</v>
      </c>
      <c r="C288" s="6">
        <v>27</v>
      </c>
      <c r="D288" s="4">
        <v>19.899999999999999</v>
      </c>
      <c r="E288" s="4">
        <v>24.041975460809326</v>
      </c>
      <c r="F288" s="4">
        <v>33.700000000000003</v>
      </c>
      <c r="G288" s="4">
        <v>44</v>
      </c>
      <c r="H288" s="4">
        <v>28.7</v>
      </c>
      <c r="I288" s="4">
        <v>20.999086580901608</v>
      </c>
      <c r="J288" s="6">
        <v>38.483391491888334</v>
      </c>
      <c r="K288" s="4">
        <v>44.6</v>
      </c>
      <c r="L288" s="4">
        <v>47.2</v>
      </c>
      <c r="M288" s="4">
        <v>46.5</v>
      </c>
    </row>
    <row r="289" spans="1:13" hidden="1" x14ac:dyDescent="0.3">
      <c r="A289" s="3">
        <v>777</v>
      </c>
      <c r="B289" t="s">
        <v>19</v>
      </c>
      <c r="C289" s="6">
        <v>29</v>
      </c>
      <c r="D289" s="4">
        <v>20.7</v>
      </c>
      <c r="E289" s="4">
        <v>31.8</v>
      </c>
      <c r="F289" s="4">
        <v>35.700000000000003</v>
      </c>
      <c r="G289" s="4">
        <v>47.2</v>
      </c>
      <c r="H289" s="4">
        <v>30.9</v>
      </c>
      <c r="I289" s="4">
        <v>25.2</v>
      </c>
      <c r="J289" s="6">
        <v>42.1</v>
      </c>
      <c r="K289" s="4">
        <v>49</v>
      </c>
      <c r="L289" s="4">
        <v>56.8</v>
      </c>
      <c r="M289" s="4">
        <v>51.9</v>
      </c>
    </row>
    <row r="290" spans="1:13" hidden="1" x14ac:dyDescent="0.3">
      <c r="A290" s="3">
        <v>778</v>
      </c>
      <c r="B290" t="s">
        <v>19</v>
      </c>
      <c r="C290" s="6">
        <v>27.5</v>
      </c>
      <c r="D290" s="4">
        <v>20.3</v>
      </c>
      <c r="E290" s="4">
        <v>27.5</v>
      </c>
      <c r="F290" s="4">
        <v>35.299999999999997</v>
      </c>
      <c r="G290" s="4">
        <v>46</v>
      </c>
      <c r="H290" s="4">
        <v>30.1</v>
      </c>
      <c r="I290" s="4">
        <v>22.8</v>
      </c>
      <c r="J290" s="6">
        <v>39.931754943578589</v>
      </c>
      <c r="K290" s="4">
        <v>47.6</v>
      </c>
      <c r="L290" s="4">
        <v>54.3</v>
      </c>
      <c r="M290" s="4">
        <v>50.8</v>
      </c>
    </row>
    <row r="291" spans="1:13" hidden="1" x14ac:dyDescent="0.3">
      <c r="A291" s="3">
        <v>779</v>
      </c>
      <c r="B291" t="s">
        <v>19</v>
      </c>
      <c r="C291" s="6">
        <v>25.269638727411859</v>
      </c>
      <c r="D291" s="4">
        <v>18.399999999999999</v>
      </c>
      <c r="E291" s="4">
        <v>26.800297862666088</v>
      </c>
      <c r="F291" s="4">
        <v>32.700000000000003</v>
      </c>
      <c r="G291" s="4">
        <v>42.8</v>
      </c>
      <c r="H291" s="4">
        <v>27.5</v>
      </c>
      <c r="I291" s="4">
        <v>22.4</v>
      </c>
      <c r="J291" s="6">
        <v>39.726633513723179</v>
      </c>
      <c r="K291" s="4">
        <v>44.5</v>
      </c>
      <c r="L291" s="4">
        <v>50.3</v>
      </c>
      <c r="M291" s="4">
        <v>47.7</v>
      </c>
    </row>
    <row r="292" spans="1:13" hidden="1" x14ac:dyDescent="0.3">
      <c r="A292" s="3">
        <v>780</v>
      </c>
      <c r="B292" t="s">
        <v>19</v>
      </c>
      <c r="C292" s="6">
        <v>27.1</v>
      </c>
      <c r="D292" s="4">
        <v>19.7</v>
      </c>
      <c r="E292" s="4">
        <v>30.8</v>
      </c>
      <c r="F292" s="4">
        <v>35.571148436704114</v>
      </c>
      <c r="G292" s="4">
        <v>46.997015322597498</v>
      </c>
      <c r="H292" s="4">
        <v>30.3</v>
      </c>
      <c r="I292" s="4">
        <v>24.7</v>
      </c>
      <c r="J292" s="6">
        <v>41.61192243116232</v>
      </c>
      <c r="K292" s="4">
        <v>47.469217963876488</v>
      </c>
      <c r="L292" s="4">
        <v>53.8</v>
      </c>
      <c r="M292" s="4">
        <v>51.1</v>
      </c>
    </row>
    <row r="293" spans="1:13" hidden="1" x14ac:dyDescent="0.3">
      <c r="A293" s="3">
        <v>781</v>
      </c>
      <c r="B293" t="s">
        <v>19</v>
      </c>
      <c r="C293" s="6">
        <v>27.8</v>
      </c>
      <c r="D293" s="4">
        <v>20.2</v>
      </c>
      <c r="E293" s="4">
        <v>27.339320214504255</v>
      </c>
      <c r="F293" s="4">
        <v>34.4</v>
      </c>
      <c r="G293" s="4">
        <v>47</v>
      </c>
      <c r="H293" s="4">
        <v>30.593884489200498</v>
      </c>
      <c r="I293" s="4">
        <v>21.2</v>
      </c>
      <c r="J293" s="6">
        <v>39.275613281260711</v>
      </c>
      <c r="K293" s="4">
        <v>47.8</v>
      </c>
      <c r="L293" s="4">
        <v>55</v>
      </c>
      <c r="M293" s="4">
        <v>51.2</v>
      </c>
    </row>
    <row r="294" spans="1:13" hidden="1" x14ac:dyDescent="0.3">
      <c r="A294" s="3">
        <v>782</v>
      </c>
      <c r="B294" t="s">
        <v>19</v>
      </c>
      <c r="C294" s="6">
        <v>26.7</v>
      </c>
      <c r="D294" s="4">
        <v>20.7</v>
      </c>
      <c r="E294" s="4">
        <v>29.2</v>
      </c>
      <c r="F294" s="4">
        <v>35.799999999999997</v>
      </c>
      <c r="G294" s="4">
        <v>44.977174597283032</v>
      </c>
      <c r="H294" s="4">
        <v>29.5</v>
      </c>
      <c r="I294" s="4">
        <v>24.1</v>
      </c>
      <c r="J294" s="6">
        <v>40.299999999999997</v>
      </c>
      <c r="K294" s="4">
        <v>47.6</v>
      </c>
      <c r="L294" s="4">
        <v>53.3</v>
      </c>
      <c r="M294" s="4">
        <v>49.1</v>
      </c>
    </row>
    <row r="295" spans="1:13" hidden="1" x14ac:dyDescent="0.3">
      <c r="A295" s="3">
        <v>783</v>
      </c>
      <c r="B295" t="s">
        <v>19</v>
      </c>
      <c r="C295" s="6">
        <v>25.288082860061387</v>
      </c>
      <c r="D295" s="4">
        <v>19.060788004910098</v>
      </c>
      <c r="E295" s="4">
        <v>25.830931286907667</v>
      </c>
      <c r="F295" s="4">
        <v>32.299999999999997</v>
      </c>
      <c r="G295" s="4">
        <v>42.216440275396657</v>
      </c>
      <c r="H295" s="4">
        <v>27.5</v>
      </c>
      <c r="I295" s="4">
        <v>21.8</v>
      </c>
      <c r="J295" s="6">
        <v>38.221347595041294</v>
      </c>
      <c r="K295" s="4">
        <v>43.6</v>
      </c>
      <c r="L295" s="4">
        <v>49.2</v>
      </c>
      <c r="M295" s="4">
        <v>45.7</v>
      </c>
    </row>
    <row r="296" spans="1:13" hidden="1" x14ac:dyDescent="0.3">
      <c r="A296" s="3">
        <v>784</v>
      </c>
      <c r="B296" t="s">
        <v>19</v>
      </c>
      <c r="C296" s="6">
        <v>23.3</v>
      </c>
      <c r="D296" s="4">
        <v>18.8</v>
      </c>
      <c r="E296" s="4">
        <v>26.7</v>
      </c>
      <c r="F296" s="4">
        <v>32.200000000000003</v>
      </c>
      <c r="G296" s="4">
        <v>42.6</v>
      </c>
      <c r="H296" s="4">
        <v>27.4</v>
      </c>
      <c r="I296" s="4">
        <v>22.8</v>
      </c>
      <c r="J296" s="6">
        <v>39.383594488413323</v>
      </c>
      <c r="K296" s="4">
        <v>43.8</v>
      </c>
      <c r="L296" s="4">
        <v>50.4</v>
      </c>
      <c r="M296" s="4">
        <v>47</v>
      </c>
    </row>
    <row r="297" spans="1:13" hidden="1" x14ac:dyDescent="0.3">
      <c r="A297" s="3">
        <v>785</v>
      </c>
      <c r="B297" t="s">
        <v>19</v>
      </c>
      <c r="C297" s="6">
        <v>25.1</v>
      </c>
      <c r="D297" s="4">
        <v>19.899999999999999</v>
      </c>
      <c r="E297" s="4">
        <v>30.3</v>
      </c>
      <c r="F297" s="4">
        <v>32.799999999999997</v>
      </c>
      <c r="G297" s="4">
        <v>44</v>
      </c>
      <c r="H297" s="4">
        <v>28.6</v>
      </c>
      <c r="I297" s="4">
        <v>23.9</v>
      </c>
      <c r="J297" s="6">
        <v>40.5</v>
      </c>
      <c r="K297" s="4">
        <v>45.5</v>
      </c>
      <c r="L297" s="4">
        <v>51.5</v>
      </c>
      <c r="M297" s="4">
        <v>47.5</v>
      </c>
    </row>
    <row r="298" spans="1:13" hidden="1" x14ac:dyDescent="0.3">
      <c r="A298" s="3">
        <v>786</v>
      </c>
      <c r="B298" t="s">
        <v>19</v>
      </c>
      <c r="C298" s="6">
        <v>26.4</v>
      </c>
      <c r="D298" s="4">
        <v>19.2</v>
      </c>
      <c r="E298" s="4">
        <v>29</v>
      </c>
      <c r="F298" s="4">
        <v>32.4</v>
      </c>
      <c r="G298" s="4">
        <v>44.4</v>
      </c>
      <c r="H298" s="4">
        <v>28.4</v>
      </c>
      <c r="I298" s="4">
        <v>22.7</v>
      </c>
      <c r="J298" s="6">
        <v>40.299999999999997</v>
      </c>
      <c r="K298" s="4">
        <v>45.6</v>
      </c>
      <c r="L298" s="4">
        <v>53.7</v>
      </c>
      <c r="M298" s="4">
        <v>49.8</v>
      </c>
    </row>
    <row r="299" spans="1:13" hidden="1" x14ac:dyDescent="0.3">
      <c r="A299" s="3">
        <v>787</v>
      </c>
      <c r="B299" t="s">
        <v>19</v>
      </c>
      <c r="C299" s="6">
        <v>27.114412835874852</v>
      </c>
      <c r="D299" s="4">
        <v>20.399999999999999</v>
      </c>
      <c r="E299" s="4">
        <v>32.1</v>
      </c>
      <c r="F299" s="4">
        <v>36.370625626756848</v>
      </c>
      <c r="G299" s="4">
        <v>47.4</v>
      </c>
      <c r="H299" s="4">
        <v>31.3</v>
      </c>
      <c r="I299" s="4">
        <v>25</v>
      </c>
      <c r="J299" s="6">
        <v>40.200000000000003</v>
      </c>
      <c r="K299" s="4">
        <v>47.9</v>
      </c>
      <c r="L299" s="4">
        <v>55.8</v>
      </c>
      <c r="M299" s="4">
        <v>51.5</v>
      </c>
    </row>
    <row r="300" spans="1:13" hidden="1" x14ac:dyDescent="0.3">
      <c r="A300" s="3">
        <v>788</v>
      </c>
      <c r="B300" t="s">
        <v>19</v>
      </c>
      <c r="C300" s="6">
        <v>29.6</v>
      </c>
      <c r="D300" s="4">
        <v>20.5</v>
      </c>
      <c r="E300" s="4">
        <v>34.299999999999997</v>
      </c>
      <c r="F300" s="4">
        <v>35.6</v>
      </c>
      <c r="G300" s="4">
        <v>47.8</v>
      </c>
      <c r="H300" s="4">
        <v>31.2</v>
      </c>
      <c r="I300" s="4">
        <v>25.1</v>
      </c>
      <c r="J300" s="6">
        <v>42.4</v>
      </c>
      <c r="K300" s="4">
        <v>50.6</v>
      </c>
      <c r="L300" s="4">
        <v>57.5</v>
      </c>
      <c r="M300" s="4">
        <v>51.5</v>
      </c>
    </row>
    <row r="301" spans="1:13" hidden="1" x14ac:dyDescent="0.3">
      <c r="A301" s="3">
        <v>789</v>
      </c>
      <c r="B301" t="s">
        <v>19</v>
      </c>
      <c r="C301" s="6">
        <v>27.3</v>
      </c>
      <c r="D301" s="4">
        <v>20.7</v>
      </c>
      <c r="E301" s="4">
        <v>32.9</v>
      </c>
      <c r="F301" s="4">
        <v>33.5</v>
      </c>
      <c r="G301" s="4">
        <v>44.6</v>
      </c>
      <c r="H301" s="4">
        <v>28.6</v>
      </c>
      <c r="I301" s="4">
        <v>24.1</v>
      </c>
      <c r="J301" s="6">
        <v>40.6</v>
      </c>
      <c r="K301" s="4">
        <v>47.9</v>
      </c>
      <c r="L301" s="4">
        <v>54.5</v>
      </c>
      <c r="M301" s="4">
        <v>50.7</v>
      </c>
    </row>
    <row r="302" spans="1:13" hidden="1" x14ac:dyDescent="0.3">
      <c r="A302" s="3">
        <v>790</v>
      </c>
      <c r="B302" t="s">
        <v>19</v>
      </c>
      <c r="C302" s="6">
        <v>27.5</v>
      </c>
      <c r="D302" s="4">
        <v>21.6</v>
      </c>
      <c r="E302" s="4">
        <v>32.700000000000003</v>
      </c>
      <c r="F302" s="4">
        <v>35.200000000000003</v>
      </c>
      <c r="G302" s="4">
        <v>47.9</v>
      </c>
      <c r="H302" s="4">
        <v>31.6</v>
      </c>
      <c r="I302" s="4">
        <v>23.4</v>
      </c>
      <c r="J302" s="6">
        <v>41.7</v>
      </c>
      <c r="K302" s="4">
        <v>50.4</v>
      </c>
      <c r="L302" s="4">
        <v>56.5</v>
      </c>
      <c r="M302" s="4">
        <v>52.4</v>
      </c>
    </row>
    <row r="303" spans="1:13" hidden="1" x14ac:dyDescent="0.3">
      <c r="A303" s="3">
        <v>791</v>
      </c>
      <c r="B303" t="s">
        <v>19</v>
      </c>
      <c r="C303" s="6">
        <v>27.5</v>
      </c>
      <c r="D303" s="4">
        <v>21.3</v>
      </c>
      <c r="E303" s="4">
        <v>31</v>
      </c>
      <c r="F303" s="4">
        <v>34.9</v>
      </c>
      <c r="G303" s="4">
        <v>48.3</v>
      </c>
      <c r="H303" s="4">
        <v>30.9</v>
      </c>
      <c r="I303" s="4">
        <v>23.502297354502421</v>
      </c>
      <c r="J303" s="6">
        <v>41.358880117595348</v>
      </c>
      <c r="K303" s="4">
        <v>49.2</v>
      </c>
      <c r="L303" s="4">
        <v>56.1</v>
      </c>
      <c r="M303" s="4">
        <v>53.11214759506278</v>
      </c>
    </row>
    <row r="304" spans="1:13" hidden="1" x14ac:dyDescent="0.3">
      <c r="A304" s="3">
        <v>792</v>
      </c>
      <c r="B304" t="s">
        <v>19</v>
      </c>
      <c r="C304" s="6">
        <v>25.9</v>
      </c>
      <c r="D304" s="4">
        <v>21.6</v>
      </c>
      <c r="E304" s="4">
        <v>30.7</v>
      </c>
      <c r="F304" s="4">
        <v>33.200000000000003</v>
      </c>
      <c r="G304" s="4">
        <v>44.8</v>
      </c>
      <c r="H304" s="4">
        <v>29.7</v>
      </c>
      <c r="I304" s="4">
        <v>24.4</v>
      </c>
      <c r="J304" s="6">
        <v>41.1</v>
      </c>
      <c r="K304" s="4">
        <v>46.3</v>
      </c>
      <c r="L304" s="4">
        <v>53.9</v>
      </c>
      <c r="M304" s="4">
        <v>50.1</v>
      </c>
    </row>
    <row r="305" spans="1:13" hidden="1" x14ac:dyDescent="0.3">
      <c r="A305" s="3">
        <v>793</v>
      </c>
      <c r="B305" t="s">
        <v>19</v>
      </c>
      <c r="C305" s="6">
        <v>28.8</v>
      </c>
      <c r="D305" s="4">
        <v>19.600000000000001</v>
      </c>
      <c r="E305" s="4">
        <v>30.5</v>
      </c>
      <c r="F305" s="4">
        <v>35.1</v>
      </c>
      <c r="G305" s="4">
        <v>45.822944967025293</v>
      </c>
      <c r="H305" s="4">
        <v>29.6</v>
      </c>
      <c r="I305" s="4">
        <v>25.1</v>
      </c>
      <c r="J305" s="6">
        <v>41.6</v>
      </c>
      <c r="K305" s="4">
        <v>47.2</v>
      </c>
      <c r="L305" s="4">
        <v>54.4</v>
      </c>
      <c r="M305" s="4">
        <v>50.1</v>
      </c>
    </row>
    <row r="306" spans="1:13" hidden="1" x14ac:dyDescent="0.3">
      <c r="A306" s="3">
        <v>794</v>
      </c>
      <c r="B306" t="s">
        <v>19</v>
      </c>
      <c r="C306" s="6">
        <v>27.6</v>
      </c>
      <c r="D306" s="4">
        <v>19.8</v>
      </c>
      <c r="E306" s="4">
        <v>30.3</v>
      </c>
      <c r="F306" s="4">
        <v>33.200000000000003</v>
      </c>
      <c r="G306" s="4">
        <v>44.8</v>
      </c>
      <c r="H306" s="4">
        <v>28.7</v>
      </c>
      <c r="I306" s="4">
        <v>23.5</v>
      </c>
      <c r="J306" s="6">
        <v>40</v>
      </c>
      <c r="K306" s="4">
        <v>46.2</v>
      </c>
      <c r="L306" s="4">
        <v>52.8</v>
      </c>
      <c r="M306" s="4">
        <v>48.9</v>
      </c>
    </row>
    <row r="307" spans="1:13" hidden="1" x14ac:dyDescent="0.3">
      <c r="A307" s="3">
        <v>795</v>
      </c>
      <c r="B307" t="s">
        <v>19</v>
      </c>
      <c r="C307" s="6">
        <v>27.4</v>
      </c>
      <c r="D307" s="4">
        <v>19.8</v>
      </c>
      <c r="E307" s="4">
        <v>32.6</v>
      </c>
      <c r="F307" s="4">
        <v>34.5</v>
      </c>
      <c r="G307" s="4">
        <v>44.9</v>
      </c>
      <c r="H307" s="4">
        <v>29.1</v>
      </c>
      <c r="I307" s="4">
        <v>24.4</v>
      </c>
      <c r="J307" s="6">
        <v>40.9</v>
      </c>
      <c r="K307" s="4">
        <v>47</v>
      </c>
      <c r="L307" s="4">
        <v>53.4</v>
      </c>
      <c r="M307" s="4">
        <v>49.2</v>
      </c>
    </row>
    <row r="308" spans="1:13" hidden="1" x14ac:dyDescent="0.3">
      <c r="A308" s="3">
        <v>796</v>
      </c>
      <c r="B308" t="s">
        <v>19</v>
      </c>
      <c r="C308" s="6">
        <v>27.1</v>
      </c>
      <c r="D308" s="4">
        <v>21.5</v>
      </c>
      <c r="E308" s="4">
        <v>34.1</v>
      </c>
      <c r="F308" s="4">
        <v>35.799999999999997</v>
      </c>
      <c r="G308" s="4">
        <v>47.1</v>
      </c>
      <c r="H308" s="4">
        <v>30.7</v>
      </c>
      <c r="I308" s="4">
        <v>25</v>
      </c>
      <c r="J308" s="6">
        <v>40</v>
      </c>
      <c r="K308" s="4">
        <v>48.9</v>
      </c>
      <c r="L308" s="4">
        <v>55.5</v>
      </c>
      <c r="M308" s="4">
        <v>51.4</v>
      </c>
    </row>
    <row r="309" spans="1:13" hidden="1" x14ac:dyDescent="0.3">
      <c r="A309" s="3">
        <v>797</v>
      </c>
      <c r="B309" t="s">
        <v>19</v>
      </c>
      <c r="C309" s="6">
        <v>29.4</v>
      </c>
      <c r="D309" s="4">
        <v>21.3</v>
      </c>
      <c r="E309" s="4">
        <v>31.8</v>
      </c>
      <c r="F309" s="4">
        <v>34.1</v>
      </c>
      <c r="G309" s="4">
        <v>45.8</v>
      </c>
      <c r="H309" s="4">
        <v>30.029111572521821</v>
      </c>
      <c r="I309" s="4">
        <v>25.2</v>
      </c>
      <c r="J309" s="6">
        <v>41.6</v>
      </c>
      <c r="K309" s="4">
        <v>47.2</v>
      </c>
      <c r="L309" s="4">
        <v>53.2</v>
      </c>
      <c r="M309" s="4">
        <v>49.1</v>
      </c>
    </row>
    <row r="310" spans="1:13" hidden="1" x14ac:dyDescent="0.3">
      <c r="A310" s="3">
        <v>798</v>
      </c>
      <c r="B310" t="s">
        <v>19</v>
      </c>
      <c r="C310" s="6">
        <v>28.271090350446681</v>
      </c>
      <c r="D310" s="4">
        <v>22.1531807041248</v>
      </c>
      <c r="E310" s="4">
        <v>32.1</v>
      </c>
      <c r="F310" s="4">
        <v>35.1</v>
      </c>
      <c r="G310" s="4">
        <v>47.6</v>
      </c>
      <c r="H310" s="4">
        <v>31.6</v>
      </c>
      <c r="I310" s="4">
        <v>25.7</v>
      </c>
      <c r="J310" s="6">
        <v>42.6</v>
      </c>
      <c r="K310" s="4">
        <v>48.8</v>
      </c>
      <c r="L310" s="4">
        <v>55.8</v>
      </c>
      <c r="M310" s="4">
        <v>51.7</v>
      </c>
    </row>
    <row r="311" spans="1:13" hidden="1" x14ac:dyDescent="0.3">
      <c r="A311" s="3">
        <v>799</v>
      </c>
      <c r="B311" t="s">
        <v>19</v>
      </c>
      <c r="C311" s="6">
        <v>28.5</v>
      </c>
      <c r="D311" s="4">
        <v>21.5</v>
      </c>
      <c r="E311" s="4">
        <v>33.5</v>
      </c>
      <c r="F311" s="4">
        <v>36.5</v>
      </c>
      <c r="G311" s="4">
        <v>49.9</v>
      </c>
      <c r="H311" s="4">
        <v>32.6</v>
      </c>
      <c r="I311" s="4">
        <v>25.3</v>
      </c>
      <c r="J311" s="6">
        <v>43.5</v>
      </c>
      <c r="K311" s="4">
        <v>50.7</v>
      </c>
      <c r="L311" s="4">
        <v>58.5</v>
      </c>
      <c r="M311" s="4">
        <v>54.8</v>
      </c>
    </row>
    <row r="312" spans="1:13" hidden="1" x14ac:dyDescent="0.3">
      <c r="A312" s="3">
        <v>800</v>
      </c>
      <c r="B312" t="s">
        <v>19</v>
      </c>
      <c r="C312" s="6">
        <v>26.6</v>
      </c>
      <c r="D312" s="4">
        <v>21</v>
      </c>
      <c r="E312" s="4">
        <v>28.4</v>
      </c>
      <c r="F312" s="4">
        <v>35.1</v>
      </c>
      <c r="G312" s="4">
        <v>46</v>
      </c>
      <c r="H312" s="4">
        <v>30.4</v>
      </c>
      <c r="I312" s="4">
        <v>22.6</v>
      </c>
      <c r="J312" s="6">
        <v>38.6</v>
      </c>
      <c r="K312" s="4">
        <v>46.9</v>
      </c>
      <c r="L312" s="4">
        <v>52.3</v>
      </c>
      <c r="M312" s="4">
        <v>48.8</v>
      </c>
    </row>
    <row r="313" spans="1:13" hidden="1" x14ac:dyDescent="0.3">
      <c r="A313" s="3">
        <v>801</v>
      </c>
      <c r="B313" t="s">
        <v>19</v>
      </c>
      <c r="C313" s="6">
        <v>27</v>
      </c>
      <c r="D313" s="4">
        <v>20.100000000000001</v>
      </c>
      <c r="E313" s="4">
        <v>30.4</v>
      </c>
      <c r="F313" s="4">
        <v>36.4</v>
      </c>
      <c r="G313" s="4">
        <v>47.2</v>
      </c>
      <c r="H313" s="4">
        <v>30.5</v>
      </c>
      <c r="I313" s="4">
        <v>24.3</v>
      </c>
      <c r="J313" s="6">
        <v>40.700000000000003</v>
      </c>
      <c r="K313" s="4">
        <v>49.4</v>
      </c>
      <c r="L313" s="4">
        <v>55.4</v>
      </c>
      <c r="M313" s="4">
        <v>51.3</v>
      </c>
    </row>
    <row r="314" spans="1:13" hidden="1" x14ac:dyDescent="0.3">
      <c r="A314" s="3">
        <v>741</v>
      </c>
      <c r="B314" t="s">
        <v>20</v>
      </c>
      <c r="C314" s="6">
        <v>30.6</v>
      </c>
      <c r="D314" s="4">
        <v>24</v>
      </c>
      <c r="E314" s="4">
        <v>36.1</v>
      </c>
      <c r="F314" s="4">
        <v>45.4</v>
      </c>
      <c r="G314" s="4">
        <v>60.7</v>
      </c>
      <c r="H314" s="4">
        <v>40.9</v>
      </c>
      <c r="I314" s="4">
        <v>28.7</v>
      </c>
      <c r="J314" s="6">
        <v>47</v>
      </c>
      <c r="K314" s="4">
        <v>54.7</v>
      </c>
      <c r="L314" s="4">
        <v>62</v>
      </c>
      <c r="M314" s="4">
        <v>57.5</v>
      </c>
    </row>
    <row r="315" spans="1:13" hidden="1" x14ac:dyDescent="0.3">
      <c r="A315" s="3">
        <v>742</v>
      </c>
      <c r="B315" t="s">
        <v>20</v>
      </c>
      <c r="C315" s="6">
        <v>29.6</v>
      </c>
      <c r="D315" s="4">
        <v>25.2</v>
      </c>
      <c r="E315" s="4">
        <v>36.4</v>
      </c>
      <c r="F315" s="4">
        <v>45.5</v>
      </c>
      <c r="G315" s="4">
        <v>58.5</v>
      </c>
      <c r="H315" s="4">
        <v>39.799999999999997</v>
      </c>
      <c r="I315" s="4">
        <v>30.5</v>
      </c>
      <c r="J315" s="6">
        <v>48.1</v>
      </c>
      <c r="K315" s="4">
        <v>53.3</v>
      </c>
      <c r="L315" s="4">
        <v>61.1</v>
      </c>
      <c r="M315" s="4">
        <v>57.5</v>
      </c>
    </row>
    <row r="316" spans="1:13" hidden="1" x14ac:dyDescent="0.3">
      <c r="A316" s="3">
        <v>743</v>
      </c>
      <c r="B316" t="s">
        <v>20</v>
      </c>
      <c r="C316" s="6">
        <v>29</v>
      </c>
      <c r="D316" s="4">
        <v>22.6</v>
      </c>
      <c r="E316" s="4">
        <v>34.200000000000003</v>
      </c>
      <c r="F316" s="4">
        <v>42</v>
      </c>
      <c r="G316" s="4">
        <v>56.2</v>
      </c>
      <c r="H316" s="4">
        <v>38.4</v>
      </c>
      <c r="I316" s="4">
        <v>29.2</v>
      </c>
      <c r="J316" s="6">
        <v>46.60123537956644</v>
      </c>
      <c r="K316" s="4">
        <v>50.9</v>
      </c>
      <c r="L316" s="4">
        <v>57.7</v>
      </c>
      <c r="M316" s="4">
        <v>52.9</v>
      </c>
    </row>
    <row r="317" spans="1:13" hidden="1" x14ac:dyDescent="0.3">
      <c r="A317" s="3">
        <v>745</v>
      </c>
      <c r="B317" t="s">
        <v>20</v>
      </c>
      <c r="C317" s="6">
        <v>29</v>
      </c>
      <c r="D317" s="4">
        <v>23.2</v>
      </c>
      <c r="E317" s="4">
        <v>35.799999999999997</v>
      </c>
      <c r="F317" s="4">
        <v>42.8</v>
      </c>
      <c r="G317" s="4">
        <v>58.7</v>
      </c>
      <c r="H317" s="4">
        <v>40</v>
      </c>
      <c r="I317" s="4">
        <v>29.4</v>
      </c>
      <c r="J317" s="6">
        <v>50.7</v>
      </c>
      <c r="K317" s="4">
        <v>52</v>
      </c>
      <c r="L317" s="4">
        <v>59.5</v>
      </c>
      <c r="M317" s="4">
        <v>55.1</v>
      </c>
    </row>
    <row r="318" spans="1:13" hidden="1" x14ac:dyDescent="0.3">
      <c r="A318" s="3">
        <v>746</v>
      </c>
      <c r="B318" t="s">
        <v>20</v>
      </c>
      <c r="C318" s="6">
        <v>28.7</v>
      </c>
      <c r="D318" s="4">
        <v>23.6</v>
      </c>
      <c r="E318" s="4">
        <v>34.6</v>
      </c>
      <c r="F318" s="4">
        <v>44.3</v>
      </c>
      <c r="G318" s="4">
        <v>58</v>
      </c>
      <c r="H318" s="4">
        <v>40.1</v>
      </c>
      <c r="I318" s="4">
        <v>30.5</v>
      </c>
      <c r="J318" s="6">
        <v>47.3</v>
      </c>
      <c r="K318" s="4">
        <v>53.6</v>
      </c>
      <c r="L318" s="4">
        <v>61</v>
      </c>
      <c r="M318" s="4">
        <v>57.2</v>
      </c>
    </row>
    <row r="319" spans="1:13" hidden="1" x14ac:dyDescent="0.3">
      <c r="A319" s="3">
        <v>747</v>
      </c>
      <c r="B319" t="s">
        <v>20</v>
      </c>
      <c r="C319" s="6">
        <v>29.476382159118646</v>
      </c>
      <c r="D319" s="4">
        <v>25</v>
      </c>
      <c r="E319" s="4">
        <v>38.6</v>
      </c>
      <c r="F319" s="4">
        <v>43.9</v>
      </c>
      <c r="G319" s="4">
        <v>58.1</v>
      </c>
      <c r="H319" s="4">
        <v>39</v>
      </c>
      <c r="I319" s="4">
        <v>30.8</v>
      </c>
      <c r="J319" s="6">
        <v>50.9</v>
      </c>
      <c r="K319" s="4">
        <v>52.3</v>
      </c>
      <c r="L319" s="4">
        <v>58.9</v>
      </c>
      <c r="M319" s="4">
        <v>55.1</v>
      </c>
    </row>
    <row r="320" spans="1:13" hidden="1" x14ac:dyDescent="0.3">
      <c r="A320" s="3">
        <v>748</v>
      </c>
      <c r="B320" t="s">
        <v>20</v>
      </c>
      <c r="C320" s="6">
        <v>32.9</v>
      </c>
      <c r="D320" s="4">
        <v>26</v>
      </c>
      <c r="E320" s="4">
        <v>40.6</v>
      </c>
      <c r="F320" s="4">
        <v>45.7</v>
      </c>
      <c r="G320" s="4">
        <v>61.5</v>
      </c>
      <c r="H320" s="4">
        <v>41.8</v>
      </c>
      <c r="I320" s="4">
        <v>30.8</v>
      </c>
      <c r="J320" s="6">
        <v>48.5</v>
      </c>
      <c r="K320" s="4">
        <v>54.9</v>
      </c>
      <c r="L320" s="4">
        <v>63.7</v>
      </c>
      <c r="M320" s="4">
        <v>58.7</v>
      </c>
    </row>
    <row r="321" spans="1:13" hidden="1" x14ac:dyDescent="0.3">
      <c r="A321" s="3">
        <v>749</v>
      </c>
      <c r="B321" t="s">
        <v>20</v>
      </c>
      <c r="C321" s="6">
        <v>29.8</v>
      </c>
      <c r="D321" s="4">
        <v>24</v>
      </c>
      <c r="E321" s="4">
        <v>36</v>
      </c>
      <c r="F321" s="4">
        <v>43.4</v>
      </c>
      <c r="G321" s="4">
        <v>55.9</v>
      </c>
      <c r="H321" s="4">
        <v>39.1</v>
      </c>
      <c r="I321" s="4">
        <v>30.013917023768268</v>
      </c>
      <c r="J321" s="6">
        <v>46.6</v>
      </c>
      <c r="K321" s="4">
        <v>52.563585891430755</v>
      </c>
      <c r="L321" s="4">
        <v>60.3</v>
      </c>
      <c r="M321" s="4">
        <v>56.7</v>
      </c>
    </row>
    <row r="322" spans="1:13" hidden="1" x14ac:dyDescent="0.3">
      <c r="A322" s="3">
        <v>750</v>
      </c>
      <c r="B322" t="s">
        <v>20</v>
      </c>
      <c r="C322" s="6">
        <v>29.1</v>
      </c>
      <c r="D322" s="4">
        <v>21.5</v>
      </c>
      <c r="E322" s="4">
        <v>33.1</v>
      </c>
      <c r="F322" s="4">
        <v>43.8</v>
      </c>
      <c r="G322" s="4">
        <v>56.5</v>
      </c>
      <c r="H322" s="4">
        <v>39.200000000000003</v>
      </c>
      <c r="I322" s="4">
        <v>28.2</v>
      </c>
      <c r="J322" s="6">
        <v>43.4</v>
      </c>
      <c r="K322" s="4">
        <v>50.6</v>
      </c>
      <c r="L322" s="4">
        <v>57.4</v>
      </c>
      <c r="M322" s="4">
        <v>53.3</v>
      </c>
    </row>
    <row r="323" spans="1:13" hidden="1" x14ac:dyDescent="0.3">
      <c r="A323" s="3">
        <v>751</v>
      </c>
      <c r="B323" t="s">
        <v>20</v>
      </c>
      <c r="C323" s="6">
        <v>29.3</v>
      </c>
      <c r="D323" s="4">
        <v>22.2</v>
      </c>
      <c r="E323" s="4">
        <v>34</v>
      </c>
      <c r="F323" s="4">
        <v>43.9</v>
      </c>
      <c r="G323" s="4">
        <v>57.4</v>
      </c>
      <c r="H323" s="4">
        <v>38</v>
      </c>
      <c r="I323" s="4">
        <v>29.2</v>
      </c>
      <c r="J323" s="6">
        <v>45.8</v>
      </c>
      <c r="K323" s="4">
        <v>49.9</v>
      </c>
      <c r="L323" s="4">
        <v>57.4</v>
      </c>
      <c r="M323" s="4">
        <v>53.3</v>
      </c>
    </row>
    <row r="324" spans="1:13" hidden="1" x14ac:dyDescent="0.3">
      <c r="A324" s="3">
        <v>752</v>
      </c>
      <c r="B324" t="s">
        <v>20</v>
      </c>
      <c r="C324" s="6">
        <v>30.4</v>
      </c>
      <c r="D324" s="4">
        <v>23.6</v>
      </c>
      <c r="E324" s="4">
        <v>36.200000000000003</v>
      </c>
      <c r="F324" s="4">
        <v>42.8</v>
      </c>
      <c r="G324" s="4">
        <v>57.8</v>
      </c>
      <c r="H324" s="4">
        <v>37.9</v>
      </c>
      <c r="I324" s="4">
        <v>29.4</v>
      </c>
      <c r="J324" s="6">
        <v>46.4</v>
      </c>
      <c r="K324" s="4">
        <v>51.7</v>
      </c>
      <c r="L324" s="4">
        <v>60.3</v>
      </c>
      <c r="M324" s="4">
        <v>55.6</v>
      </c>
    </row>
    <row r="325" spans="1:13" hidden="1" x14ac:dyDescent="0.3">
      <c r="A325" s="3">
        <v>753</v>
      </c>
      <c r="B325" t="s">
        <v>20</v>
      </c>
      <c r="C325" s="6">
        <v>30.4</v>
      </c>
      <c r="D325" s="4">
        <v>22.9</v>
      </c>
      <c r="E325" s="4">
        <v>34.799999999999997</v>
      </c>
      <c r="F325" s="4">
        <v>42.4</v>
      </c>
      <c r="G325" s="4">
        <v>57.5</v>
      </c>
      <c r="H325" s="4">
        <v>38.9</v>
      </c>
      <c r="I325" s="4">
        <v>28.3</v>
      </c>
      <c r="J325" s="6">
        <v>46</v>
      </c>
      <c r="K325" s="4">
        <v>50</v>
      </c>
      <c r="L325" s="4">
        <v>57.6</v>
      </c>
      <c r="M325" s="4">
        <v>53.5</v>
      </c>
    </row>
    <row r="326" spans="1:13" hidden="1" x14ac:dyDescent="0.3">
      <c r="A326" s="3">
        <v>754</v>
      </c>
      <c r="B326" t="s">
        <v>20</v>
      </c>
      <c r="C326" s="6">
        <v>29.5</v>
      </c>
      <c r="D326" s="4">
        <v>23.4</v>
      </c>
      <c r="E326" s="4">
        <v>34.299999999999997</v>
      </c>
      <c r="F326" s="4">
        <v>42.3</v>
      </c>
      <c r="G326" s="4">
        <v>57.9</v>
      </c>
      <c r="H326" s="4">
        <v>39</v>
      </c>
      <c r="I326" s="4">
        <v>29</v>
      </c>
      <c r="J326" s="6">
        <v>47.9</v>
      </c>
      <c r="K326" s="4">
        <v>51.4</v>
      </c>
      <c r="L326" s="4">
        <v>58.3</v>
      </c>
      <c r="M326" s="4">
        <v>54.7</v>
      </c>
    </row>
    <row r="327" spans="1:13" hidden="1" x14ac:dyDescent="0.3">
      <c r="A327" s="3">
        <v>755</v>
      </c>
      <c r="B327" t="s">
        <v>20</v>
      </c>
      <c r="C327" s="6">
        <v>28.9</v>
      </c>
      <c r="D327" s="4">
        <v>25.5</v>
      </c>
      <c r="E327" s="4">
        <v>36.259654734140497</v>
      </c>
      <c r="F327" s="4">
        <v>44</v>
      </c>
      <c r="G327" s="4">
        <v>58.2</v>
      </c>
      <c r="H327" s="4">
        <v>39.799999999999997</v>
      </c>
      <c r="I327" s="4">
        <v>29.3</v>
      </c>
      <c r="J327" s="6">
        <v>49</v>
      </c>
      <c r="K327" s="4">
        <v>53.2</v>
      </c>
      <c r="L327" s="4">
        <v>60.5</v>
      </c>
      <c r="M327" s="4">
        <v>55.9</v>
      </c>
    </row>
    <row r="328" spans="1:13" hidden="1" x14ac:dyDescent="0.3">
      <c r="A328" s="3">
        <v>756</v>
      </c>
      <c r="B328" t="s">
        <v>20</v>
      </c>
      <c r="C328" s="6">
        <v>29</v>
      </c>
      <c r="D328" s="4">
        <v>22.5</v>
      </c>
      <c r="E328" s="4">
        <v>34.299999999999997</v>
      </c>
      <c r="F328" s="4">
        <v>41.9</v>
      </c>
      <c r="G328" s="4">
        <v>56.1</v>
      </c>
      <c r="H328" s="4">
        <v>38.799999999999997</v>
      </c>
      <c r="I328" s="4">
        <v>29</v>
      </c>
      <c r="J328" s="6">
        <v>48.2</v>
      </c>
      <c r="K328" s="4">
        <v>49.6</v>
      </c>
      <c r="L328" s="4">
        <v>55.4</v>
      </c>
      <c r="M328" s="4">
        <v>50.9</v>
      </c>
    </row>
    <row r="329" spans="1:13" hidden="1" x14ac:dyDescent="0.3">
      <c r="A329" s="3">
        <v>757</v>
      </c>
      <c r="B329" t="s">
        <v>20</v>
      </c>
      <c r="C329" s="6">
        <v>29.7</v>
      </c>
      <c r="D329" s="4">
        <v>22.4</v>
      </c>
      <c r="E329" s="4">
        <v>32.700000000000003</v>
      </c>
      <c r="F329" s="4">
        <v>42.4</v>
      </c>
      <c r="G329" s="4">
        <v>57.1</v>
      </c>
      <c r="H329" s="4">
        <v>38</v>
      </c>
      <c r="I329" s="4">
        <v>28.2</v>
      </c>
      <c r="J329" s="6">
        <v>47.7</v>
      </c>
      <c r="K329" s="4">
        <v>50.281186743999875</v>
      </c>
      <c r="L329" s="4">
        <v>56.8</v>
      </c>
      <c r="M329" s="4">
        <v>52.4</v>
      </c>
    </row>
    <row r="330" spans="1:13" hidden="1" x14ac:dyDescent="0.3">
      <c r="A330" s="3">
        <v>758</v>
      </c>
      <c r="B330" t="s">
        <v>20</v>
      </c>
      <c r="C330" s="6">
        <v>32.200000000000003</v>
      </c>
      <c r="D330" s="4">
        <v>24.4</v>
      </c>
      <c r="E330" s="4">
        <v>37.1</v>
      </c>
      <c r="F330" s="4">
        <v>43.6</v>
      </c>
      <c r="G330" s="4">
        <v>59.4</v>
      </c>
      <c r="H330" s="4">
        <v>40</v>
      </c>
      <c r="I330" s="4">
        <v>29.8</v>
      </c>
      <c r="J330" s="6">
        <v>46.2</v>
      </c>
      <c r="K330" s="4">
        <v>52.9</v>
      </c>
      <c r="L330" s="4">
        <v>62</v>
      </c>
      <c r="M330" s="4">
        <v>57.2</v>
      </c>
    </row>
    <row r="331" spans="1:13" hidden="1" x14ac:dyDescent="0.3">
      <c r="A331" s="3">
        <v>759</v>
      </c>
      <c r="B331" t="s">
        <v>20</v>
      </c>
      <c r="C331" s="6">
        <v>31.4</v>
      </c>
      <c r="D331" s="4">
        <v>25</v>
      </c>
      <c r="E331" s="4">
        <v>37.299999999999997</v>
      </c>
      <c r="F331" s="4">
        <v>45.3</v>
      </c>
      <c r="G331" s="4">
        <v>61.9</v>
      </c>
      <c r="H331" s="4">
        <v>41.9</v>
      </c>
      <c r="I331" s="4">
        <v>29</v>
      </c>
      <c r="J331" s="6">
        <v>50.3</v>
      </c>
      <c r="K331" s="4">
        <v>55.3</v>
      </c>
      <c r="L331" s="4">
        <v>63.1</v>
      </c>
      <c r="M331" s="4">
        <v>59</v>
      </c>
    </row>
    <row r="332" spans="1:13" hidden="1" x14ac:dyDescent="0.3">
      <c r="A332" s="3">
        <v>760</v>
      </c>
      <c r="B332" t="s">
        <v>20</v>
      </c>
      <c r="C332" s="6">
        <v>30.1</v>
      </c>
      <c r="D332" s="4">
        <v>22.4</v>
      </c>
      <c r="E332" s="4">
        <v>34.9</v>
      </c>
      <c r="F332" s="4">
        <v>44.3</v>
      </c>
      <c r="G332" s="4">
        <v>58.8</v>
      </c>
      <c r="H332" s="4">
        <v>40.9</v>
      </c>
      <c r="I332" s="4">
        <v>29.4</v>
      </c>
      <c r="J332" s="6">
        <v>45.6</v>
      </c>
      <c r="K332" s="4">
        <v>51.819772251435893</v>
      </c>
      <c r="L332" s="4">
        <v>59.8</v>
      </c>
      <c r="M332" s="4">
        <v>53.6</v>
      </c>
    </row>
    <row r="333" spans="1:13" hidden="1" x14ac:dyDescent="0.3">
      <c r="A333" s="3">
        <v>761</v>
      </c>
      <c r="B333" t="s">
        <v>20</v>
      </c>
      <c r="C333" s="6">
        <v>30.6</v>
      </c>
      <c r="D333" s="4">
        <v>24</v>
      </c>
      <c r="E333" s="4">
        <v>37.200000000000003</v>
      </c>
      <c r="F333" s="4">
        <v>44.6</v>
      </c>
      <c r="G333" s="4">
        <v>59.5</v>
      </c>
      <c r="H333" s="4">
        <v>40.5</v>
      </c>
      <c r="I333" s="4">
        <v>28.6</v>
      </c>
      <c r="J333" s="6">
        <v>47.1</v>
      </c>
      <c r="K333" s="4">
        <v>53.7</v>
      </c>
      <c r="L333" s="4">
        <v>62.6</v>
      </c>
      <c r="M333" s="4">
        <v>58.5</v>
      </c>
    </row>
    <row r="334" spans="1:13" hidden="1" x14ac:dyDescent="0.3">
      <c r="A334" s="3">
        <v>762</v>
      </c>
      <c r="B334" t="s">
        <v>20</v>
      </c>
      <c r="C334" s="6">
        <v>30.9</v>
      </c>
      <c r="D334" s="4">
        <v>23.8</v>
      </c>
      <c r="E334" s="4">
        <v>35.700000000000003</v>
      </c>
      <c r="F334" s="4">
        <v>45.3</v>
      </c>
      <c r="G334" s="4">
        <v>60.1</v>
      </c>
      <c r="H334" s="4">
        <v>40.6</v>
      </c>
      <c r="I334" s="4">
        <v>28.9</v>
      </c>
      <c r="J334" s="6">
        <v>47.2</v>
      </c>
      <c r="K334" s="4">
        <v>57.1</v>
      </c>
      <c r="L334" s="4">
        <v>64.2</v>
      </c>
      <c r="M334" s="4">
        <v>59.9</v>
      </c>
    </row>
    <row r="335" spans="1:13" hidden="1" x14ac:dyDescent="0.3">
      <c r="A335" s="3">
        <v>763</v>
      </c>
      <c r="B335" t="s">
        <v>20</v>
      </c>
      <c r="C335" s="6">
        <v>28.6</v>
      </c>
      <c r="D335" s="4">
        <v>23.1</v>
      </c>
      <c r="E335" s="4">
        <v>33.700000000000003</v>
      </c>
      <c r="F335" s="4">
        <v>42.1</v>
      </c>
      <c r="G335" s="4">
        <v>54.862930446676465</v>
      </c>
      <c r="H335" s="4">
        <v>36.5</v>
      </c>
      <c r="I335" s="4">
        <v>28.6</v>
      </c>
      <c r="J335" s="6">
        <v>45.3</v>
      </c>
      <c r="K335" s="4">
        <v>50.6</v>
      </c>
      <c r="L335" s="4">
        <v>57.4</v>
      </c>
      <c r="M335" s="4">
        <v>52.9</v>
      </c>
    </row>
    <row r="336" spans="1:13" hidden="1" x14ac:dyDescent="0.3">
      <c r="A336" s="3">
        <v>764</v>
      </c>
      <c r="B336" t="s">
        <v>20</v>
      </c>
      <c r="C336" s="6">
        <v>29.9</v>
      </c>
      <c r="D336" s="4">
        <v>23.3</v>
      </c>
      <c r="E336" s="4">
        <v>34</v>
      </c>
      <c r="F336" s="4">
        <v>43.6</v>
      </c>
      <c r="G336" s="4">
        <v>58.9</v>
      </c>
      <c r="H336" s="4">
        <v>40.299999999999997</v>
      </c>
      <c r="I336" s="4">
        <v>28.9</v>
      </c>
      <c r="J336" s="6">
        <v>48</v>
      </c>
      <c r="K336" s="4">
        <v>51.3</v>
      </c>
      <c r="L336" s="4">
        <v>58.3</v>
      </c>
      <c r="M336" s="4">
        <v>54.4</v>
      </c>
    </row>
    <row r="337" spans="1:13" hidden="1" x14ac:dyDescent="0.3">
      <c r="A337" s="3">
        <v>765</v>
      </c>
      <c r="B337" t="s">
        <v>20</v>
      </c>
      <c r="C337" s="6">
        <v>27.8</v>
      </c>
      <c r="D337" s="4">
        <v>21.5</v>
      </c>
      <c r="E337" s="4">
        <v>33.4</v>
      </c>
      <c r="F337" s="4">
        <v>41.6</v>
      </c>
      <c r="G337" s="4">
        <v>54.8</v>
      </c>
      <c r="H337" s="4">
        <v>37.299999999999997</v>
      </c>
      <c r="I337" s="4">
        <v>28.8</v>
      </c>
      <c r="J337" s="6">
        <v>46.9</v>
      </c>
      <c r="K337" s="4">
        <v>48.9</v>
      </c>
      <c r="L337" s="4">
        <v>55.9</v>
      </c>
      <c r="M337" s="4">
        <v>51.7</v>
      </c>
    </row>
    <row r="338" spans="1:13" hidden="1" x14ac:dyDescent="0.3">
      <c r="A338" s="3">
        <v>766</v>
      </c>
      <c r="B338" t="s">
        <v>20</v>
      </c>
      <c r="C338" s="6">
        <v>32.1</v>
      </c>
      <c r="D338" s="4">
        <v>24.5</v>
      </c>
      <c r="E338" s="4">
        <v>35.299999999999997</v>
      </c>
      <c r="F338" s="4">
        <v>44.4</v>
      </c>
      <c r="G338" s="4">
        <v>60.4</v>
      </c>
      <c r="H338" s="4">
        <v>41.3</v>
      </c>
      <c r="I338" s="4">
        <v>28.4</v>
      </c>
      <c r="J338" s="6">
        <v>50.5</v>
      </c>
      <c r="K338" s="4">
        <v>53.7</v>
      </c>
      <c r="L338" s="4">
        <v>62.1</v>
      </c>
      <c r="M338" s="4">
        <v>57.9</v>
      </c>
    </row>
    <row r="339" spans="1:13" hidden="1" x14ac:dyDescent="0.3">
      <c r="A339" s="3">
        <v>767</v>
      </c>
      <c r="B339" t="s">
        <v>20</v>
      </c>
      <c r="C339" s="6">
        <v>30.5</v>
      </c>
      <c r="D339" s="4">
        <v>23.7</v>
      </c>
      <c r="E339" s="4">
        <v>34.200000000000003</v>
      </c>
      <c r="F339" s="4">
        <v>43.4</v>
      </c>
      <c r="G339" s="4">
        <v>58.8</v>
      </c>
      <c r="H339" s="4">
        <v>41</v>
      </c>
      <c r="I339" s="4">
        <v>29.6</v>
      </c>
      <c r="J339" s="6">
        <v>47</v>
      </c>
      <c r="K339" s="4">
        <v>51.8</v>
      </c>
      <c r="L339" s="4">
        <v>60.3</v>
      </c>
      <c r="M339" s="4">
        <v>56.5</v>
      </c>
    </row>
    <row r="340" spans="1:13" hidden="1" x14ac:dyDescent="0.3">
      <c r="A340" s="3">
        <v>768</v>
      </c>
      <c r="B340" t="s">
        <v>20</v>
      </c>
      <c r="C340" s="6">
        <v>27.8</v>
      </c>
      <c r="D340" s="4">
        <v>24.6</v>
      </c>
      <c r="E340" s="4">
        <v>35.799999999999997</v>
      </c>
      <c r="F340" s="4">
        <v>43.2</v>
      </c>
      <c r="G340" s="4">
        <v>57.9</v>
      </c>
      <c r="H340" s="4">
        <v>41</v>
      </c>
      <c r="I340" s="4">
        <v>29.7</v>
      </c>
      <c r="J340" s="6">
        <v>47</v>
      </c>
      <c r="K340" s="4">
        <v>52.7</v>
      </c>
      <c r="L340" s="4">
        <v>60.6</v>
      </c>
      <c r="M340" s="4">
        <v>56</v>
      </c>
    </row>
    <row r="341" spans="1:13" hidden="1" x14ac:dyDescent="0.3">
      <c r="A341" s="3">
        <v>769</v>
      </c>
      <c r="B341" t="s">
        <v>20</v>
      </c>
      <c r="C341" s="6">
        <v>29.8</v>
      </c>
      <c r="D341" s="4">
        <v>22.5</v>
      </c>
      <c r="E341" s="4">
        <v>36.799999999999997</v>
      </c>
      <c r="F341" s="4">
        <v>44.8</v>
      </c>
      <c r="G341" s="4">
        <v>58.4</v>
      </c>
      <c r="H341" s="4">
        <v>40.6</v>
      </c>
      <c r="I341" s="4">
        <v>29.9</v>
      </c>
      <c r="J341" s="6">
        <v>46.1</v>
      </c>
      <c r="K341" s="4">
        <v>52.4</v>
      </c>
      <c r="L341" s="4">
        <v>60.8</v>
      </c>
      <c r="M341" s="4">
        <v>56.1</v>
      </c>
    </row>
    <row r="342" spans="1:13" hidden="1" x14ac:dyDescent="0.3">
      <c r="A342" s="3">
        <v>770</v>
      </c>
      <c r="B342" t="s">
        <v>20</v>
      </c>
      <c r="C342" s="6">
        <v>31.2</v>
      </c>
      <c r="D342" s="4">
        <v>23.6</v>
      </c>
      <c r="E342" s="4">
        <v>37.1</v>
      </c>
      <c r="F342" s="4">
        <v>43.8</v>
      </c>
      <c r="G342" s="4">
        <v>59.2</v>
      </c>
      <c r="H342" s="4">
        <v>39.5</v>
      </c>
      <c r="I342" s="4">
        <v>29.5</v>
      </c>
      <c r="J342" s="6">
        <v>47.6</v>
      </c>
      <c r="K342" s="4">
        <v>53.2</v>
      </c>
      <c r="L342" s="4">
        <v>61.8</v>
      </c>
      <c r="M342" s="4">
        <v>56.9</v>
      </c>
    </row>
    <row r="343" spans="1:13" hidden="1" x14ac:dyDescent="0.3">
      <c r="A343" s="3">
        <v>771</v>
      </c>
      <c r="B343" t="s">
        <v>20</v>
      </c>
      <c r="C343" s="6">
        <v>31.1</v>
      </c>
      <c r="D343" s="4">
        <v>23.2</v>
      </c>
      <c r="E343" s="4">
        <v>36.799999999999997</v>
      </c>
      <c r="F343" s="4">
        <v>42.8</v>
      </c>
      <c r="G343" s="4">
        <v>59.4</v>
      </c>
      <c r="H343" s="4">
        <v>39.799999999999997</v>
      </c>
      <c r="I343" s="4">
        <v>30.2</v>
      </c>
      <c r="J343" s="6">
        <v>48.4</v>
      </c>
      <c r="K343" s="4">
        <v>54.4</v>
      </c>
      <c r="L343" s="4">
        <v>61.2</v>
      </c>
      <c r="M343" s="4">
        <v>56.6</v>
      </c>
    </row>
    <row r="344" spans="1:13" hidden="1" x14ac:dyDescent="0.3">
      <c r="A344" s="3">
        <v>772</v>
      </c>
      <c r="B344" t="s">
        <v>20</v>
      </c>
      <c r="C344" s="6">
        <v>28.8</v>
      </c>
      <c r="D344" s="4">
        <v>25</v>
      </c>
      <c r="E344" s="4">
        <v>38.700000000000003</v>
      </c>
      <c r="F344" s="4">
        <v>44.6</v>
      </c>
      <c r="G344" s="4">
        <v>61.3</v>
      </c>
      <c r="H344" s="4">
        <v>42.6</v>
      </c>
      <c r="I344" s="4">
        <v>30.6</v>
      </c>
      <c r="J344" s="6">
        <v>49.7</v>
      </c>
      <c r="K344" s="4">
        <v>54</v>
      </c>
      <c r="L344" s="4">
        <v>63.1</v>
      </c>
      <c r="M344" s="4">
        <v>58.9</v>
      </c>
    </row>
    <row r="345" spans="1:13" hidden="1" x14ac:dyDescent="0.3">
      <c r="A345" s="3">
        <v>773</v>
      </c>
      <c r="B345" t="s">
        <v>20</v>
      </c>
      <c r="C345" s="6">
        <v>30.5</v>
      </c>
      <c r="D345" s="4">
        <v>23.1</v>
      </c>
      <c r="E345" s="4">
        <v>37.200000000000003</v>
      </c>
      <c r="F345" s="4">
        <v>44</v>
      </c>
      <c r="G345" s="4">
        <v>58.8</v>
      </c>
      <c r="H345" s="4">
        <v>39.5</v>
      </c>
      <c r="I345" s="4">
        <v>29.8</v>
      </c>
      <c r="J345" s="6">
        <v>48.3</v>
      </c>
      <c r="K345" s="4">
        <v>52.2</v>
      </c>
      <c r="L345" s="4">
        <v>59.2</v>
      </c>
      <c r="M345" s="4">
        <v>56.1</v>
      </c>
    </row>
    <row r="346" spans="1:13" hidden="1" x14ac:dyDescent="0.3">
      <c r="A346" s="3">
        <v>774</v>
      </c>
      <c r="B346" t="s">
        <v>20</v>
      </c>
      <c r="C346" s="6">
        <v>30.5</v>
      </c>
      <c r="D346" s="4">
        <v>24.5</v>
      </c>
      <c r="E346" s="4">
        <v>36.1</v>
      </c>
      <c r="F346" s="4">
        <v>45.9</v>
      </c>
      <c r="G346" s="4">
        <v>61.7</v>
      </c>
      <c r="H346" s="4">
        <v>42.4</v>
      </c>
      <c r="I346" s="4">
        <v>29.5</v>
      </c>
      <c r="J346" s="6">
        <v>49.3</v>
      </c>
      <c r="K346" s="4">
        <v>54.4</v>
      </c>
      <c r="L346" s="4">
        <v>63.3</v>
      </c>
      <c r="M346" s="4">
        <v>58.9</v>
      </c>
    </row>
    <row r="347" spans="1:13" hidden="1" x14ac:dyDescent="0.3">
      <c r="A347" s="3">
        <v>511</v>
      </c>
      <c r="B347" t="s">
        <v>21</v>
      </c>
      <c r="C347" s="6">
        <v>56.2</v>
      </c>
      <c r="D347" s="4">
        <v>34</v>
      </c>
      <c r="E347" s="4">
        <v>67.579261303775979</v>
      </c>
      <c r="F347" s="4">
        <v>74.099999999999994</v>
      </c>
      <c r="G347" s="4">
        <v>111.1</v>
      </c>
      <c r="H347" s="4">
        <v>88.1</v>
      </c>
      <c r="I347" s="4">
        <v>40.799999999999997</v>
      </c>
      <c r="J347" s="6">
        <v>74.5</v>
      </c>
      <c r="K347" s="4">
        <v>110.2</v>
      </c>
      <c r="L347" s="4">
        <v>129.19999999999999</v>
      </c>
      <c r="M347" s="4">
        <v>121</v>
      </c>
    </row>
    <row r="348" spans="1:13" hidden="1" x14ac:dyDescent="0.3">
      <c r="A348" s="3">
        <v>512</v>
      </c>
      <c r="B348" t="s">
        <v>21</v>
      </c>
      <c r="C348" s="6">
        <v>52.2</v>
      </c>
      <c r="D348" s="4">
        <v>33.4</v>
      </c>
      <c r="E348" s="4">
        <v>58.1</v>
      </c>
      <c r="F348" s="4">
        <v>68.2</v>
      </c>
      <c r="G348" s="4">
        <v>105.2</v>
      </c>
      <c r="H348" s="4">
        <v>86.6</v>
      </c>
      <c r="I348" s="4">
        <v>40</v>
      </c>
      <c r="J348" s="6">
        <v>67.599999999999994</v>
      </c>
      <c r="K348" s="4">
        <v>100.7</v>
      </c>
      <c r="L348" s="4">
        <v>121.5</v>
      </c>
      <c r="M348" s="4">
        <v>115.5</v>
      </c>
    </row>
    <row r="349" spans="1:13" hidden="1" x14ac:dyDescent="0.3">
      <c r="A349" s="3">
        <v>513</v>
      </c>
      <c r="B349" t="s">
        <v>21</v>
      </c>
      <c r="C349" s="6">
        <v>50.4</v>
      </c>
      <c r="D349" s="4">
        <v>32.6</v>
      </c>
      <c r="E349" s="4">
        <v>57.5</v>
      </c>
      <c r="F349" s="4">
        <v>65.599999999999994</v>
      </c>
      <c r="G349" s="4">
        <v>100.6</v>
      </c>
      <c r="H349" s="4">
        <v>81.2</v>
      </c>
      <c r="I349" s="4">
        <v>38.1</v>
      </c>
      <c r="J349" s="6">
        <v>65.7</v>
      </c>
      <c r="K349" s="4">
        <v>97</v>
      </c>
      <c r="L349" s="4">
        <v>115.5</v>
      </c>
      <c r="M349" s="4">
        <v>109.5</v>
      </c>
    </row>
    <row r="350" spans="1:13" hidden="1" x14ac:dyDescent="0.3">
      <c r="A350" s="3">
        <v>514</v>
      </c>
      <c r="B350" t="s">
        <v>21</v>
      </c>
      <c r="C350" s="6">
        <v>59.6</v>
      </c>
      <c r="D350" s="4">
        <v>36.700000000000003</v>
      </c>
      <c r="E350" s="4">
        <v>65.400000000000006</v>
      </c>
      <c r="F350" s="4">
        <v>75.099999999999994</v>
      </c>
      <c r="G350" s="4">
        <v>113.3</v>
      </c>
      <c r="H350" s="4">
        <v>88.2</v>
      </c>
      <c r="I350" s="4">
        <v>39.799999999999997</v>
      </c>
      <c r="J350" s="6">
        <v>70.8</v>
      </c>
      <c r="K350" s="4">
        <v>109.9</v>
      </c>
      <c r="L350" s="4">
        <v>130.69999999999999</v>
      </c>
      <c r="M350" s="4">
        <v>123.7</v>
      </c>
    </row>
    <row r="351" spans="1:13" hidden="1" x14ac:dyDescent="0.3">
      <c r="A351" s="3">
        <v>515</v>
      </c>
      <c r="B351" t="s">
        <v>21</v>
      </c>
      <c r="C351" s="6">
        <v>53.3</v>
      </c>
      <c r="D351" s="4">
        <v>36.6</v>
      </c>
      <c r="E351" s="4">
        <v>62.9</v>
      </c>
      <c r="F351" s="4">
        <v>72.900000000000006</v>
      </c>
      <c r="G351" s="4">
        <v>108.4</v>
      </c>
      <c r="H351" s="4">
        <v>86.4</v>
      </c>
      <c r="I351" s="4">
        <v>40.6</v>
      </c>
      <c r="J351" s="6">
        <v>72.400000000000006</v>
      </c>
      <c r="K351" s="4">
        <v>106.8</v>
      </c>
      <c r="L351" s="4">
        <v>123.5</v>
      </c>
      <c r="M351" s="4">
        <v>117.7</v>
      </c>
    </row>
    <row r="352" spans="1:13" hidden="1" x14ac:dyDescent="0.3">
      <c r="A352" s="3">
        <v>516</v>
      </c>
      <c r="B352" t="s">
        <v>21</v>
      </c>
      <c r="C352" s="6">
        <v>53.2</v>
      </c>
      <c r="D352" s="4">
        <v>33.200000000000003</v>
      </c>
      <c r="E352" s="4">
        <v>56.6</v>
      </c>
      <c r="F352" s="4">
        <v>69.900000000000006</v>
      </c>
      <c r="G352" s="4">
        <v>105.8</v>
      </c>
      <c r="H352" s="4">
        <v>85.2</v>
      </c>
      <c r="I352" s="4">
        <v>38.9</v>
      </c>
      <c r="J352" s="6">
        <v>64.900000000000006</v>
      </c>
      <c r="K352" s="4">
        <v>102</v>
      </c>
      <c r="L352" s="4">
        <v>119.5</v>
      </c>
      <c r="M352" s="4">
        <v>114.5</v>
      </c>
    </row>
    <row r="353" spans="1:13" hidden="1" x14ac:dyDescent="0.3">
      <c r="A353" s="3">
        <v>517</v>
      </c>
      <c r="B353" t="s">
        <v>21</v>
      </c>
      <c r="C353" s="6">
        <v>57.8</v>
      </c>
      <c r="D353" s="4">
        <v>34.799999999999997</v>
      </c>
      <c r="E353" s="4">
        <v>56.6</v>
      </c>
      <c r="F353" s="4">
        <v>73.3</v>
      </c>
      <c r="G353" s="4">
        <v>115.1</v>
      </c>
      <c r="H353" s="4">
        <v>89.4</v>
      </c>
      <c r="I353" s="4">
        <v>40.4</v>
      </c>
      <c r="J353" s="6">
        <v>71.3</v>
      </c>
      <c r="K353" s="4">
        <v>108.3</v>
      </c>
      <c r="L353" s="4">
        <v>128.1</v>
      </c>
      <c r="M353" s="4">
        <v>122.8</v>
      </c>
    </row>
    <row r="354" spans="1:13" hidden="1" x14ac:dyDescent="0.3">
      <c r="A354" s="3">
        <v>518</v>
      </c>
      <c r="B354" t="s">
        <v>21</v>
      </c>
      <c r="C354" s="6">
        <v>56.3</v>
      </c>
      <c r="D354" s="4">
        <v>35.799999999999997</v>
      </c>
      <c r="E354" s="4">
        <v>64.099999999999994</v>
      </c>
      <c r="F354" s="4">
        <v>75.8</v>
      </c>
      <c r="G354" s="4">
        <v>115.1</v>
      </c>
      <c r="H354" s="4">
        <v>89.5</v>
      </c>
      <c r="I354" s="4">
        <v>40.9</v>
      </c>
      <c r="J354" s="6">
        <v>74.599999999999994</v>
      </c>
      <c r="K354" s="4">
        <v>112.1</v>
      </c>
      <c r="L354" s="4">
        <v>128.9</v>
      </c>
      <c r="M354" s="4">
        <v>124.1</v>
      </c>
    </row>
    <row r="355" spans="1:13" hidden="1" x14ac:dyDescent="0.3">
      <c r="A355" s="3">
        <v>519</v>
      </c>
      <c r="B355" t="s">
        <v>21</v>
      </c>
      <c r="C355" s="6">
        <v>49.3</v>
      </c>
      <c r="D355" s="4">
        <v>33.799999999999997</v>
      </c>
      <c r="E355" s="4">
        <v>58.4</v>
      </c>
      <c r="F355" s="4">
        <v>70.099999999999994</v>
      </c>
      <c r="G355" s="4">
        <v>107</v>
      </c>
      <c r="H355" s="4">
        <v>84.8</v>
      </c>
      <c r="I355" s="4">
        <v>39.200000000000003</v>
      </c>
      <c r="J355" s="6">
        <v>69.8</v>
      </c>
      <c r="K355" s="4">
        <v>103</v>
      </c>
      <c r="L355" s="4">
        <v>120.8</v>
      </c>
      <c r="M355" s="4">
        <v>114.1</v>
      </c>
    </row>
    <row r="356" spans="1:13" hidden="1" x14ac:dyDescent="0.3">
      <c r="A356" s="3">
        <v>520</v>
      </c>
      <c r="B356" t="s">
        <v>21</v>
      </c>
      <c r="C356" s="6">
        <v>52.5</v>
      </c>
      <c r="D356" s="4">
        <v>34.4</v>
      </c>
      <c r="E356" s="4">
        <v>66.3</v>
      </c>
      <c r="F356" s="4">
        <v>77.099999999999994</v>
      </c>
      <c r="G356" s="4">
        <v>116.3</v>
      </c>
      <c r="H356" s="4">
        <v>93.2</v>
      </c>
      <c r="I356" s="4">
        <v>41.4</v>
      </c>
      <c r="J356" s="6">
        <v>73.599999999999994</v>
      </c>
      <c r="K356" s="4">
        <v>112.3</v>
      </c>
      <c r="L356" s="4">
        <v>134.6</v>
      </c>
      <c r="M356" s="4">
        <v>127.1</v>
      </c>
    </row>
    <row r="357" spans="1:13" hidden="1" x14ac:dyDescent="0.3">
      <c r="A357" s="3">
        <v>521</v>
      </c>
      <c r="B357" t="s">
        <v>21</v>
      </c>
      <c r="C357" s="6">
        <v>50.2</v>
      </c>
      <c r="D357" s="4">
        <v>33.1</v>
      </c>
      <c r="E357" s="4">
        <v>56.1</v>
      </c>
      <c r="F357" s="4">
        <v>68</v>
      </c>
      <c r="G357" s="4">
        <v>103.1</v>
      </c>
      <c r="H357" s="4">
        <v>82.6</v>
      </c>
      <c r="I357" s="4">
        <v>38.700000000000003</v>
      </c>
      <c r="J357" s="6">
        <v>66.5</v>
      </c>
      <c r="K357" s="4">
        <v>99.9</v>
      </c>
      <c r="L357" s="4">
        <v>116.8</v>
      </c>
      <c r="M357" s="4">
        <v>111.1</v>
      </c>
    </row>
    <row r="358" spans="1:13" hidden="1" x14ac:dyDescent="0.3">
      <c r="A358" s="3">
        <v>522</v>
      </c>
      <c r="B358" t="s">
        <v>21</v>
      </c>
      <c r="C358" s="6">
        <v>54.1</v>
      </c>
      <c r="D358" s="4">
        <v>35.6</v>
      </c>
      <c r="E358" s="4">
        <v>63.709321140363578</v>
      </c>
      <c r="F358" s="4">
        <v>77.599999999999994</v>
      </c>
      <c r="G358" s="4">
        <v>112.3</v>
      </c>
      <c r="H358" s="4">
        <v>88.6</v>
      </c>
      <c r="I358" s="4">
        <v>41.2</v>
      </c>
      <c r="J358" s="6">
        <v>73.599999999999994</v>
      </c>
      <c r="K358" s="4">
        <v>110.4</v>
      </c>
      <c r="L358" s="4">
        <v>127.4</v>
      </c>
      <c r="M358" s="4">
        <v>121.9</v>
      </c>
    </row>
    <row r="359" spans="1:13" hidden="1" x14ac:dyDescent="0.3">
      <c r="A359" s="3">
        <v>523</v>
      </c>
      <c r="B359" t="s">
        <v>21</v>
      </c>
      <c r="C359" s="6">
        <v>54.2</v>
      </c>
      <c r="D359" s="4">
        <v>35.200000000000003</v>
      </c>
      <c r="E359" s="4">
        <v>61.8</v>
      </c>
      <c r="F359" s="4">
        <v>74.400000000000006</v>
      </c>
      <c r="G359" s="4">
        <v>110.4</v>
      </c>
      <c r="H359" s="4">
        <v>89.4</v>
      </c>
      <c r="I359" s="4">
        <v>40.6</v>
      </c>
      <c r="J359" s="6">
        <v>73.599999999999994</v>
      </c>
      <c r="K359" s="4">
        <v>108.9</v>
      </c>
      <c r="L359" s="4">
        <v>127.9</v>
      </c>
      <c r="M359" s="4">
        <v>122.5</v>
      </c>
    </row>
    <row r="360" spans="1:13" hidden="1" x14ac:dyDescent="0.3">
      <c r="A360" s="3">
        <v>524</v>
      </c>
      <c r="B360" t="s">
        <v>21</v>
      </c>
      <c r="C360" s="6">
        <v>51.2</v>
      </c>
      <c r="D360" s="4">
        <v>35.5</v>
      </c>
      <c r="E360" s="4">
        <v>66.400000000000006</v>
      </c>
      <c r="F360" s="4">
        <v>77.7</v>
      </c>
      <c r="G360" s="4">
        <v>115.2</v>
      </c>
      <c r="H360" s="4">
        <v>91.6</v>
      </c>
      <c r="I360" s="4">
        <v>42.6</v>
      </c>
      <c r="J360" s="6">
        <v>77</v>
      </c>
      <c r="K360" s="4">
        <v>111.5</v>
      </c>
      <c r="L360" s="4">
        <v>130.80000000000001</v>
      </c>
      <c r="M360" s="4">
        <v>122.1</v>
      </c>
    </row>
    <row r="361" spans="1:13" hidden="1" x14ac:dyDescent="0.3">
      <c r="A361" s="3">
        <v>525</v>
      </c>
      <c r="B361" t="s">
        <v>21</v>
      </c>
      <c r="C361" s="6">
        <v>55.7</v>
      </c>
      <c r="D361" s="4">
        <v>34.9</v>
      </c>
      <c r="E361" s="4">
        <v>63.1</v>
      </c>
      <c r="F361" s="4">
        <v>74.5</v>
      </c>
      <c r="G361" s="4">
        <v>112.8</v>
      </c>
      <c r="H361" s="4">
        <v>87.7</v>
      </c>
      <c r="I361" s="4">
        <v>40.039541412598716</v>
      </c>
      <c r="J361" s="6">
        <v>71</v>
      </c>
      <c r="K361" s="4">
        <v>110.6</v>
      </c>
      <c r="L361" s="4">
        <v>129.9</v>
      </c>
      <c r="M361" s="4">
        <v>122.1</v>
      </c>
    </row>
    <row r="362" spans="1:13" hidden="1" x14ac:dyDescent="0.3">
      <c r="A362" s="3">
        <v>526</v>
      </c>
      <c r="B362" t="s">
        <v>21</v>
      </c>
      <c r="C362" s="6">
        <v>48.6</v>
      </c>
      <c r="D362" s="4">
        <v>38.9</v>
      </c>
      <c r="E362" s="4">
        <v>56.4</v>
      </c>
      <c r="F362" s="4">
        <v>69.599999999999994</v>
      </c>
      <c r="G362" s="4">
        <v>104.26610285075702</v>
      </c>
      <c r="H362" s="4">
        <v>82.913790371482079</v>
      </c>
      <c r="I362" s="4">
        <v>38.863447532127594</v>
      </c>
      <c r="J362" s="6">
        <v>68.305372748176453</v>
      </c>
      <c r="K362" s="4">
        <v>102.59016601065301</v>
      </c>
      <c r="L362" s="4">
        <v>118.55018819172457</v>
      </c>
      <c r="M362" s="4">
        <v>112.58682680135482</v>
      </c>
    </row>
    <row r="363" spans="1:13" hidden="1" x14ac:dyDescent="0.3">
      <c r="A363" s="3">
        <v>527</v>
      </c>
      <c r="B363" t="s">
        <v>21</v>
      </c>
      <c r="C363" s="6">
        <v>53.614056112899405</v>
      </c>
      <c r="D363" s="4">
        <v>34.691387693677193</v>
      </c>
      <c r="E363" s="4">
        <v>63.554100798441681</v>
      </c>
      <c r="F363" s="4">
        <v>75.416444459580035</v>
      </c>
      <c r="G363" s="4">
        <v>112.6916018356618</v>
      </c>
      <c r="H363" s="4">
        <v>89.641253000602589</v>
      </c>
      <c r="I363" s="4">
        <v>41.4</v>
      </c>
      <c r="J363" s="6">
        <v>73.5</v>
      </c>
      <c r="K363" s="4">
        <v>109.33802056926532</v>
      </c>
      <c r="L363" s="4">
        <v>128.29118946197823</v>
      </c>
      <c r="M363" s="4">
        <v>121.8470499222433</v>
      </c>
    </row>
    <row r="364" spans="1:13" hidden="1" x14ac:dyDescent="0.3">
      <c r="A364" s="3">
        <v>528</v>
      </c>
      <c r="B364" t="s">
        <v>21</v>
      </c>
      <c r="C364" s="6">
        <v>53.357939453708838</v>
      </c>
      <c r="D364" s="4">
        <v>34.905735032953196</v>
      </c>
      <c r="E364" s="4">
        <v>63.1</v>
      </c>
      <c r="F364" s="4">
        <v>74.274271850230875</v>
      </c>
      <c r="G364" s="4">
        <v>111.39092257114299</v>
      </c>
      <c r="H364" s="4">
        <v>88.555509800033462</v>
      </c>
      <c r="I364" s="4">
        <v>40.680790124743616</v>
      </c>
      <c r="J364" s="6">
        <v>72.671783198883162</v>
      </c>
      <c r="K364" s="4">
        <v>108.55837098798158</v>
      </c>
      <c r="L364" s="4">
        <v>127.15128271343106</v>
      </c>
      <c r="M364" s="4">
        <v>120.70220217880868</v>
      </c>
    </row>
    <row r="365" spans="1:13" hidden="1" x14ac:dyDescent="0.3">
      <c r="A365" s="3">
        <v>529</v>
      </c>
      <c r="B365" t="s">
        <v>21</v>
      </c>
      <c r="C365" s="6">
        <v>50</v>
      </c>
      <c r="D365" s="4">
        <v>31.4</v>
      </c>
      <c r="E365" s="4">
        <v>55.8</v>
      </c>
      <c r="F365" s="4">
        <v>68.5</v>
      </c>
      <c r="G365" s="4">
        <v>98.9</v>
      </c>
      <c r="H365" s="4">
        <v>80</v>
      </c>
      <c r="I365" s="4">
        <v>39</v>
      </c>
      <c r="J365" s="6">
        <v>63.7</v>
      </c>
      <c r="K365" s="4">
        <v>96.270538180192062</v>
      </c>
      <c r="L365" s="4">
        <v>114.1</v>
      </c>
      <c r="M365" s="4">
        <v>108.5</v>
      </c>
    </row>
    <row r="366" spans="1:13" hidden="1" x14ac:dyDescent="0.3">
      <c r="A366" s="3">
        <v>530</v>
      </c>
      <c r="B366" t="s">
        <v>21</v>
      </c>
      <c r="C366" s="6">
        <v>48.6</v>
      </c>
      <c r="D366" s="4">
        <v>30.5</v>
      </c>
      <c r="E366" s="4">
        <v>58.5</v>
      </c>
      <c r="F366" s="4">
        <v>69.972633178493425</v>
      </c>
      <c r="G366" s="4">
        <v>104.41926836449953</v>
      </c>
      <c r="H366" s="4">
        <v>84.347858992693673</v>
      </c>
      <c r="I366" s="4">
        <v>39.812647824559683</v>
      </c>
      <c r="J366" s="6">
        <v>69.22837670597707</v>
      </c>
      <c r="K366" s="4">
        <v>101.2674868503661</v>
      </c>
      <c r="L366" s="4">
        <v>119.8168057947757</v>
      </c>
      <c r="M366" s="4">
        <v>113.58167350206101</v>
      </c>
    </row>
    <row r="367" spans="1:13" hidden="1" x14ac:dyDescent="0.3">
      <c r="A367" s="3">
        <v>531</v>
      </c>
      <c r="B367" t="s">
        <v>21</v>
      </c>
      <c r="C367" s="6">
        <v>48.3</v>
      </c>
      <c r="D367" s="4">
        <v>33.700000000000003</v>
      </c>
      <c r="E367" s="4">
        <v>56.9</v>
      </c>
      <c r="F367" s="4">
        <v>67.7</v>
      </c>
      <c r="G367" s="4">
        <v>102.3</v>
      </c>
      <c r="H367" s="4">
        <v>80.599999999999994</v>
      </c>
      <c r="I367" s="4">
        <v>38.9</v>
      </c>
      <c r="J367" s="6">
        <v>65.900000000000006</v>
      </c>
      <c r="K367" s="4">
        <v>99.7</v>
      </c>
      <c r="L367" s="4">
        <v>117.7</v>
      </c>
      <c r="M367" s="4">
        <v>111.2</v>
      </c>
    </row>
    <row r="368" spans="1:13" hidden="1" x14ac:dyDescent="0.3">
      <c r="A368" s="3">
        <v>532</v>
      </c>
      <c r="B368" t="s">
        <v>21</v>
      </c>
      <c r="C368" s="6">
        <v>54.8</v>
      </c>
      <c r="D368" s="4">
        <v>36.6</v>
      </c>
      <c r="E368" s="4">
        <v>64.099999999999994</v>
      </c>
      <c r="F368" s="4">
        <v>76.2</v>
      </c>
      <c r="G368" s="4">
        <v>114.6505561025824</v>
      </c>
      <c r="H368" s="4">
        <v>90.4</v>
      </c>
      <c r="I368" s="4">
        <v>41.3</v>
      </c>
      <c r="J368" s="6">
        <v>73.400000000000006</v>
      </c>
      <c r="K368" s="4">
        <v>111.5</v>
      </c>
      <c r="L368" s="4">
        <v>130.6</v>
      </c>
      <c r="M368" s="4">
        <v>123.9</v>
      </c>
    </row>
    <row r="369" spans="1:13" hidden="1" x14ac:dyDescent="0.3">
      <c r="A369" s="3">
        <v>533</v>
      </c>
      <c r="B369" t="s">
        <v>21</v>
      </c>
      <c r="C369" s="6">
        <v>55.8</v>
      </c>
      <c r="D369" s="4">
        <v>36.6</v>
      </c>
      <c r="E369" s="4">
        <v>68.3</v>
      </c>
      <c r="F369" s="4">
        <v>77.7</v>
      </c>
      <c r="G369" s="4">
        <v>118</v>
      </c>
      <c r="H369" s="4">
        <v>96</v>
      </c>
      <c r="I369" s="4">
        <v>41.3</v>
      </c>
      <c r="J369" s="6">
        <v>76.3</v>
      </c>
      <c r="K369" s="4">
        <v>114.8</v>
      </c>
      <c r="L369" s="4">
        <v>132.69999999999999</v>
      </c>
      <c r="M369" s="4">
        <v>127.1</v>
      </c>
    </row>
    <row r="370" spans="1:13" hidden="1" x14ac:dyDescent="0.3">
      <c r="A370" s="3">
        <v>534</v>
      </c>
      <c r="B370" t="s">
        <v>21</v>
      </c>
      <c r="C370" s="6">
        <v>50.6</v>
      </c>
      <c r="D370" s="4">
        <v>38.1</v>
      </c>
      <c r="E370" s="4">
        <v>61.2</v>
      </c>
      <c r="F370" s="4">
        <v>72.400000000000006</v>
      </c>
      <c r="G370" s="4">
        <v>107.7</v>
      </c>
      <c r="H370" s="4">
        <v>85.4</v>
      </c>
      <c r="I370" s="4">
        <v>39.701189178880263</v>
      </c>
      <c r="J370" s="6">
        <v>71.433615011105829</v>
      </c>
      <c r="K370" s="4">
        <v>107.4</v>
      </c>
      <c r="L370" s="4">
        <v>124.4</v>
      </c>
      <c r="M370" s="4">
        <v>117.5</v>
      </c>
    </row>
    <row r="371" spans="1:13" hidden="1" x14ac:dyDescent="0.3">
      <c r="A371" s="3">
        <v>535</v>
      </c>
      <c r="B371" t="s">
        <v>21</v>
      </c>
      <c r="C371" s="6">
        <v>48</v>
      </c>
      <c r="D371" s="4">
        <v>32.299999999999997</v>
      </c>
      <c r="E371" s="4">
        <v>56</v>
      </c>
      <c r="F371" s="4">
        <v>70</v>
      </c>
      <c r="G371" s="4">
        <v>104.4</v>
      </c>
      <c r="H371" s="4">
        <v>83.5</v>
      </c>
      <c r="I371" s="4">
        <v>39.200000000000003</v>
      </c>
      <c r="J371" s="6">
        <v>69.2</v>
      </c>
      <c r="K371" s="4">
        <v>102.7</v>
      </c>
      <c r="L371" s="4">
        <v>120</v>
      </c>
      <c r="M371" s="4">
        <v>114.1</v>
      </c>
    </row>
    <row r="372" spans="1:13" hidden="1" x14ac:dyDescent="0.3">
      <c r="A372" s="3">
        <v>536</v>
      </c>
      <c r="B372" t="s">
        <v>21</v>
      </c>
      <c r="C372" s="6">
        <v>55</v>
      </c>
      <c r="D372" s="4">
        <v>34.200000000000003</v>
      </c>
      <c r="E372" s="4">
        <v>64.599999999999994</v>
      </c>
      <c r="F372" s="4">
        <v>75.2</v>
      </c>
      <c r="G372" s="4">
        <v>114.5</v>
      </c>
      <c r="H372" s="4">
        <v>90</v>
      </c>
      <c r="I372" s="4">
        <v>42.2</v>
      </c>
      <c r="J372" s="6">
        <v>75.400000000000006</v>
      </c>
      <c r="K372" s="4">
        <v>110.9</v>
      </c>
      <c r="L372" s="4">
        <v>129.9</v>
      </c>
      <c r="M372" s="4">
        <v>124.2</v>
      </c>
    </row>
    <row r="373" spans="1:13" hidden="1" x14ac:dyDescent="0.3">
      <c r="A373" s="3">
        <v>537</v>
      </c>
      <c r="B373" t="s">
        <v>21</v>
      </c>
      <c r="C373" s="6">
        <v>48.7</v>
      </c>
      <c r="D373" s="4">
        <v>31.5</v>
      </c>
      <c r="E373" s="4">
        <v>59.3</v>
      </c>
      <c r="F373" s="4">
        <v>70.599999999999994</v>
      </c>
      <c r="G373" s="4">
        <v>107.3</v>
      </c>
      <c r="H373" s="4">
        <v>86.1</v>
      </c>
      <c r="I373" s="4">
        <v>39.6</v>
      </c>
      <c r="J373" s="6">
        <v>72</v>
      </c>
      <c r="K373" s="4">
        <v>105.4</v>
      </c>
      <c r="L373" s="4">
        <v>123.7</v>
      </c>
      <c r="M373" s="4">
        <v>117.8</v>
      </c>
    </row>
    <row r="374" spans="1:13" hidden="1" x14ac:dyDescent="0.3">
      <c r="A374" s="3">
        <v>538</v>
      </c>
      <c r="B374" t="s">
        <v>21</v>
      </c>
      <c r="C374" s="6">
        <v>51</v>
      </c>
      <c r="D374" s="4">
        <v>32.6</v>
      </c>
      <c r="E374" s="4">
        <v>57.4</v>
      </c>
      <c r="F374" s="4">
        <v>69.400000000000006</v>
      </c>
      <c r="G374" s="4">
        <v>104.5</v>
      </c>
      <c r="H374" s="4">
        <v>83.5</v>
      </c>
      <c r="I374" s="4">
        <v>40.1</v>
      </c>
      <c r="J374" s="6">
        <v>70</v>
      </c>
      <c r="K374" s="4">
        <v>101.4</v>
      </c>
      <c r="L374" s="4">
        <v>119.3</v>
      </c>
      <c r="M374" s="4">
        <v>113.3</v>
      </c>
    </row>
    <row r="375" spans="1:13" hidden="1" x14ac:dyDescent="0.3">
      <c r="A375" s="3">
        <v>539</v>
      </c>
      <c r="B375" t="s">
        <v>21</v>
      </c>
      <c r="C375" s="6">
        <v>50</v>
      </c>
      <c r="D375" s="4">
        <v>33.9</v>
      </c>
      <c r="E375" s="4">
        <v>60.9</v>
      </c>
      <c r="F375" s="4">
        <v>73.3</v>
      </c>
      <c r="G375" s="4">
        <v>110.7</v>
      </c>
      <c r="H375" s="4">
        <v>87</v>
      </c>
      <c r="I375" s="4">
        <v>40.590225426738137</v>
      </c>
      <c r="J375" s="6">
        <v>72.952118705138972</v>
      </c>
      <c r="K375" s="4">
        <v>107.7</v>
      </c>
      <c r="L375" s="4">
        <v>125</v>
      </c>
      <c r="M375" s="4">
        <v>119.6</v>
      </c>
    </row>
    <row r="376" spans="1:13" hidden="1" x14ac:dyDescent="0.3">
      <c r="A376" s="3">
        <v>540</v>
      </c>
      <c r="B376" t="s">
        <v>21</v>
      </c>
      <c r="C376" s="6">
        <v>51.1</v>
      </c>
      <c r="D376" s="4">
        <v>33.5</v>
      </c>
      <c r="E376" s="4">
        <v>54.5</v>
      </c>
      <c r="F376" s="4">
        <v>69.8</v>
      </c>
      <c r="G376" s="4">
        <v>105.8</v>
      </c>
      <c r="H376" s="4">
        <v>85.7</v>
      </c>
      <c r="I376" s="4">
        <v>39</v>
      </c>
      <c r="J376" s="6">
        <v>68.2</v>
      </c>
      <c r="K376" s="4">
        <v>101.6</v>
      </c>
      <c r="L376" s="4">
        <v>120.4</v>
      </c>
      <c r="M376" s="4">
        <v>114.8</v>
      </c>
    </row>
    <row r="377" spans="1:13" hidden="1" x14ac:dyDescent="0.3">
      <c r="A377" s="3">
        <v>541</v>
      </c>
      <c r="B377" t="s">
        <v>21</v>
      </c>
      <c r="C377" s="6">
        <v>48.877159163083341</v>
      </c>
      <c r="D377" s="4">
        <v>33.744786192557271</v>
      </c>
      <c r="E377" s="4">
        <v>61.746006941420141</v>
      </c>
      <c r="F377" s="4">
        <v>77.400000000000006</v>
      </c>
      <c r="G377" s="4">
        <v>109.3</v>
      </c>
      <c r="H377" s="4">
        <v>88.4</v>
      </c>
      <c r="I377" s="4">
        <v>41.2</v>
      </c>
      <c r="J377" s="6">
        <v>74.2</v>
      </c>
      <c r="K377" s="4">
        <v>105.9</v>
      </c>
      <c r="L377" s="4">
        <v>122.9</v>
      </c>
      <c r="M377" s="4">
        <v>116.6</v>
      </c>
    </row>
    <row r="378" spans="1:13" hidden="1" x14ac:dyDescent="0.3">
      <c r="A378" s="3">
        <v>555</v>
      </c>
      <c r="B378" t="s">
        <v>22</v>
      </c>
      <c r="C378" s="6">
        <v>41.9</v>
      </c>
      <c r="D378" s="4">
        <v>27.5</v>
      </c>
      <c r="E378" s="4">
        <v>49.6</v>
      </c>
      <c r="F378" s="4">
        <v>60.9</v>
      </c>
      <c r="G378" s="4">
        <v>83.1</v>
      </c>
      <c r="H378" s="4">
        <v>66</v>
      </c>
      <c r="I378" s="4">
        <v>34</v>
      </c>
      <c r="J378" s="6">
        <v>57.1</v>
      </c>
      <c r="K378" s="4">
        <v>78.400000000000006</v>
      </c>
      <c r="L378" s="4">
        <v>90.7</v>
      </c>
      <c r="M378" s="4">
        <v>84.8</v>
      </c>
    </row>
    <row r="379" spans="1:13" hidden="1" x14ac:dyDescent="0.3">
      <c r="A379" s="3">
        <v>570</v>
      </c>
      <c r="B379" t="s">
        <v>22</v>
      </c>
      <c r="C379" s="6">
        <v>41.9</v>
      </c>
      <c r="D379" s="4">
        <v>28.7</v>
      </c>
      <c r="E379" s="4">
        <v>46.130886287357924</v>
      </c>
      <c r="F379" s="4">
        <v>57.3</v>
      </c>
      <c r="G379" s="4">
        <v>84.3</v>
      </c>
      <c r="H379" s="4">
        <v>65.099999999999994</v>
      </c>
      <c r="I379" s="4">
        <v>34.247687447388408</v>
      </c>
      <c r="J379" s="6">
        <v>56.206519005721056</v>
      </c>
      <c r="K379" s="4">
        <v>77.099999999999994</v>
      </c>
      <c r="L379" s="4">
        <v>92.6</v>
      </c>
      <c r="M379" s="4">
        <v>86.2</v>
      </c>
    </row>
    <row r="380" spans="1:13" hidden="1" x14ac:dyDescent="0.3">
      <c r="A380" s="3">
        <v>573</v>
      </c>
      <c r="B380" t="s">
        <v>22</v>
      </c>
      <c r="C380" s="6">
        <v>50.3</v>
      </c>
      <c r="D380" s="4">
        <v>34.1</v>
      </c>
      <c r="E380" s="4">
        <v>55</v>
      </c>
      <c r="F380" s="4">
        <v>70.2</v>
      </c>
      <c r="G380" s="4">
        <v>98.3</v>
      </c>
      <c r="H380" s="4">
        <v>74.900000000000006</v>
      </c>
      <c r="I380" s="4">
        <v>38.4</v>
      </c>
      <c r="J380" s="6">
        <v>64</v>
      </c>
      <c r="K380" s="4">
        <v>90.5</v>
      </c>
      <c r="L380" s="4">
        <v>105.6</v>
      </c>
      <c r="M380" s="4">
        <v>98.4</v>
      </c>
    </row>
    <row r="381" spans="1:13" hidden="1" x14ac:dyDescent="0.3">
      <c r="A381" s="3">
        <v>574</v>
      </c>
      <c r="B381" t="s">
        <v>22</v>
      </c>
      <c r="C381" s="6">
        <v>47.2</v>
      </c>
      <c r="D381" s="4">
        <v>33.5</v>
      </c>
      <c r="E381" s="4">
        <v>56.5</v>
      </c>
      <c r="F381" s="4">
        <v>68.8</v>
      </c>
      <c r="G381" s="4">
        <v>97</v>
      </c>
      <c r="H381" s="4">
        <v>74.5</v>
      </c>
      <c r="I381" s="4">
        <v>37.799999999999997</v>
      </c>
      <c r="J381" s="6">
        <v>64.400000000000006</v>
      </c>
      <c r="K381" s="4">
        <v>88.7</v>
      </c>
      <c r="L381" s="4">
        <v>104</v>
      </c>
      <c r="M381" s="4">
        <v>98.4</v>
      </c>
    </row>
    <row r="382" spans="1:13" hidden="1" x14ac:dyDescent="0.3">
      <c r="A382" s="3">
        <v>575</v>
      </c>
      <c r="B382" t="s">
        <v>22</v>
      </c>
      <c r="C382" s="6">
        <v>46</v>
      </c>
      <c r="D382" s="4">
        <v>30.7</v>
      </c>
      <c r="E382" s="4">
        <v>52.9</v>
      </c>
      <c r="F382" s="4">
        <v>65.599999999999994</v>
      </c>
      <c r="G382" s="4">
        <v>93.2</v>
      </c>
      <c r="H382" s="4">
        <v>71.3</v>
      </c>
      <c r="I382" s="4">
        <v>34.700000000000003</v>
      </c>
      <c r="J382" s="6">
        <v>59.3</v>
      </c>
      <c r="K382" s="4">
        <v>84.4</v>
      </c>
      <c r="L382" s="4">
        <v>98</v>
      </c>
      <c r="M382" s="4">
        <v>92.2</v>
      </c>
    </row>
    <row r="383" spans="1:13" hidden="1" x14ac:dyDescent="0.3">
      <c r="A383" s="3">
        <v>577</v>
      </c>
      <c r="B383" t="s">
        <v>22</v>
      </c>
      <c r="C383" s="6">
        <v>44</v>
      </c>
      <c r="D383" s="4">
        <v>27.4</v>
      </c>
      <c r="E383" s="4">
        <v>49.6</v>
      </c>
      <c r="F383" s="4">
        <v>61</v>
      </c>
      <c r="G383" s="4">
        <v>84.167343845839966</v>
      </c>
      <c r="H383" s="4">
        <v>65.80203896204462</v>
      </c>
      <c r="I383" s="4">
        <v>33.674062301326579</v>
      </c>
      <c r="J383" s="6">
        <v>53.937159449660847</v>
      </c>
      <c r="K383" s="4">
        <v>77.353922744134323</v>
      </c>
      <c r="L383" s="4">
        <v>88.841388690354762</v>
      </c>
      <c r="M383" s="4">
        <v>82.494246554173401</v>
      </c>
    </row>
    <row r="384" spans="1:13" hidden="1" x14ac:dyDescent="0.3">
      <c r="A384" s="3">
        <v>578</v>
      </c>
      <c r="B384" t="s">
        <v>22</v>
      </c>
      <c r="C384" s="6">
        <v>45.1</v>
      </c>
      <c r="D384" s="4">
        <v>30.4</v>
      </c>
      <c r="E384" s="4">
        <v>50.2</v>
      </c>
      <c r="F384" s="4">
        <v>63</v>
      </c>
      <c r="G384" s="4">
        <v>89.745017190965257</v>
      </c>
      <c r="H384" s="4">
        <v>68.646250579329049</v>
      </c>
      <c r="I384" s="4">
        <v>35.357854196300799</v>
      </c>
      <c r="J384" s="6">
        <v>58.25930138446526</v>
      </c>
      <c r="K384" s="4">
        <v>82.992930673615092</v>
      </c>
      <c r="L384" s="4">
        <v>97.790119050340124</v>
      </c>
      <c r="M384" s="4">
        <v>91.216937029838675</v>
      </c>
    </row>
    <row r="385" spans="1:13" hidden="1" x14ac:dyDescent="0.3">
      <c r="A385" s="3">
        <v>579</v>
      </c>
      <c r="B385" t="s">
        <v>22</v>
      </c>
      <c r="C385" s="6">
        <v>49</v>
      </c>
      <c r="D385" s="4">
        <v>31.1</v>
      </c>
      <c r="E385" s="4">
        <v>53.7</v>
      </c>
      <c r="F385" s="4">
        <v>71.599999999999994</v>
      </c>
      <c r="G385" s="4">
        <v>99.5</v>
      </c>
      <c r="H385" s="4">
        <v>75.5</v>
      </c>
      <c r="I385" s="4">
        <v>37.799999999999997</v>
      </c>
      <c r="J385" s="6">
        <v>65</v>
      </c>
      <c r="K385" s="4">
        <v>92</v>
      </c>
      <c r="L385" s="4">
        <v>109.2</v>
      </c>
      <c r="M385" s="4">
        <v>102.5</v>
      </c>
    </row>
    <row r="386" spans="1:13" hidden="1" x14ac:dyDescent="0.3">
      <c r="A386" s="3">
        <v>580</v>
      </c>
      <c r="B386" t="s">
        <v>22</v>
      </c>
      <c r="C386" s="6">
        <v>49.3</v>
      </c>
      <c r="D386" s="4">
        <v>32.700000000000003</v>
      </c>
      <c r="E386" s="4">
        <v>55.3</v>
      </c>
      <c r="F386" s="4">
        <v>72</v>
      </c>
      <c r="G386" s="4">
        <v>99.4</v>
      </c>
      <c r="H386" s="4">
        <v>75.400000000000006</v>
      </c>
      <c r="I386" s="4">
        <v>37.299999999999997</v>
      </c>
      <c r="J386" s="6">
        <v>65.3</v>
      </c>
      <c r="K386" s="4">
        <v>93.8</v>
      </c>
      <c r="L386" s="4">
        <v>109.2</v>
      </c>
      <c r="M386" s="4">
        <v>102.2</v>
      </c>
    </row>
    <row r="387" spans="1:13" hidden="1" x14ac:dyDescent="0.3">
      <c r="A387" s="3">
        <v>581</v>
      </c>
      <c r="B387" t="s">
        <v>22</v>
      </c>
      <c r="C387" s="6">
        <v>45.2</v>
      </c>
      <c r="D387" s="4">
        <v>32</v>
      </c>
      <c r="E387" s="4">
        <v>52.8</v>
      </c>
      <c r="F387" s="4">
        <v>65.599999999999994</v>
      </c>
      <c r="G387" s="4">
        <v>92.5</v>
      </c>
      <c r="H387" s="4">
        <v>69.2</v>
      </c>
      <c r="I387" s="4">
        <v>35</v>
      </c>
      <c r="J387" s="6">
        <v>57.7</v>
      </c>
      <c r="K387" s="4">
        <v>88</v>
      </c>
      <c r="L387" s="4">
        <v>102.9</v>
      </c>
      <c r="M387" s="4">
        <v>96.8</v>
      </c>
    </row>
    <row r="388" spans="1:13" hidden="1" x14ac:dyDescent="0.3">
      <c r="A388" s="3">
        <v>582</v>
      </c>
      <c r="B388" t="s">
        <v>22</v>
      </c>
      <c r="C388" s="6">
        <v>51.7</v>
      </c>
      <c r="D388" s="4">
        <v>32.700000000000003</v>
      </c>
      <c r="E388" s="4">
        <v>55.2</v>
      </c>
      <c r="F388" s="4">
        <v>71</v>
      </c>
      <c r="G388" s="4">
        <v>97.7</v>
      </c>
      <c r="H388" s="4">
        <v>72.7</v>
      </c>
      <c r="I388" s="4">
        <v>37.1</v>
      </c>
      <c r="J388" s="6">
        <v>58</v>
      </c>
      <c r="K388" s="4">
        <v>91</v>
      </c>
      <c r="L388" s="4">
        <v>104.6</v>
      </c>
      <c r="M388" s="4">
        <v>96.9</v>
      </c>
    </row>
    <row r="389" spans="1:13" hidden="1" x14ac:dyDescent="0.3">
      <c r="A389" s="3">
        <v>542</v>
      </c>
      <c r="B389" t="s">
        <v>23</v>
      </c>
      <c r="C389" s="6">
        <v>37.299999999999997</v>
      </c>
      <c r="D389" s="4">
        <v>25.8</v>
      </c>
      <c r="E389" s="4">
        <v>48.1</v>
      </c>
      <c r="F389" s="4">
        <v>49.9</v>
      </c>
      <c r="G389" s="4">
        <v>75.7</v>
      </c>
      <c r="H389" s="4">
        <v>58.5</v>
      </c>
      <c r="I389" s="4">
        <v>33.200000000000003</v>
      </c>
      <c r="J389" s="6">
        <v>57.8</v>
      </c>
      <c r="K389" s="4">
        <v>80.900000000000006</v>
      </c>
      <c r="L389" s="4">
        <v>97.3</v>
      </c>
      <c r="M389" s="4">
        <v>91.2</v>
      </c>
    </row>
    <row r="390" spans="1:13" hidden="1" x14ac:dyDescent="0.3">
      <c r="A390" s="3">
        <v>543</v>
      </c>
      <c r="B390" t="s">
        <v>23</v>
      </c>
      <c r="C390" s="6">
        <v>38.4</v>
      </c>
      <c r="D390" s="4">
        <v>27.7</v>
      </c>
      <c r="E390" s="4">
        <v>49.6</v>
      </c>
      <c r="F390" s="4">
        <v>53</v>
      </c>
      <c r="G390" s="4">
        <v>79.900000000000006</v>
      </c>
      <c r="H390" s="4">
        <v>59.6</v>
      </c>
      <c r="I390" s="4">
        <v>35.200000000000003</v>
      </c>
      <c r="J390" s="6">
        <v>58.2</v>
      </c>
      <c r="K390" s="4">
        <v>85.1</v>
      </c>
      <c r="L390" s="4">
        <v>103.6</v>
      </c>
      <c r="M390" s="4">
        <v>98.2</v>
      </c>
    </row>
    <row r="391" spans="1:13" hidden="1" x14ac:dyDescent="0.3">
      <c r="A391" s="3">
        <v>544</v>
      </c>
      <c r="B391" t="s">
        <v>23</v>
      </c>
      <c r="C391" s="6">
        <v>39.799999999999997</v>
      </c>
      <c r="D391" s="4">
        <v>26.9</v>
      </c>
      <c r="E391" s="4">
        <v>45.8</v>
      </c>
      <c r="F391" s="4">
        <v>52.4</v>
      </c>
      <c r="G391" s="4">
        <v>75.5</v>
      </c>
      <c r="H391" s="4">
        <v>59.1</v>
      </c>
      <c r="I391" s="4">
        <v>32.5</v>
      </c>
      <c r="J391" s="6">
        <v>56.2</v>
      </c>
      <c r="K391" s="4">
        <v>81.7</v>
      </c>
      <c r="L391" s="4">
        <v>97.5</v>
      </c>
      <c r="M391" s="4">
        <v>91.8</v>
      </c>
    </row>
    <row r="392" spans="1:13" hidden="1" x14ac:dyDescent="0.3">
      <c r="A392" s="3">
        <v>545</v>
      </c>
      <c r="B392" t="s">
        <v>23</v>
      </c>
      <c r="C392" s="6">
        <v>34.9</v>
      </c>
      <c r="D392" s="4">
        <v>27.4</v>
      </c>
      <c r="E392" s="4">
        <v>43.5</v>
      </c>
      <c r="F392" s="4">
        <v>50.4</v>
      </c>
      <c r="G392" s="4">
        <v>75.2</v>
      </c>
      <c r="H392" s="4">
        <v>57.9</v>
      </c>
      <c r="I392" s="4">
        <v>32.6</v>
      </c>
      <c r="J392" s="6">
        <v>54.8</v>
      </c>
      <c r="K392" s="4">
        <v>80.7</v>
      </c>
      <c r="L392" s="4">
        <v>96.7</v>
      </c>
      <c r="M392" s="4">
        <v>91.8</v>
      </c>
    </row>
    <row r="393" spans="1:13" hidden="1" x14ac:dyDescent="0.3">
      <c r="A393" s="3">
        <v>546</v>
      </c>
      <c r="B393" t="s">
        <v>23</v>
      </c>
      <c r="C393" s="6">
        <v>39.049585621094572</v>
      </c>
      <c r="D393" s="4">
        <v>27.796135968693264</v>
      </c>
      <c r="E393" s="4">
        <v>44.604973248821878</v>
      </c>
      <c r="F393" s="4">
        <v>52.3</v>
      </c>
      <c r="G393" s="4">
        <v>76.900000000000006</v>
      </c>
      <c r="H393" s="4">
        <v>58.5</v>
      </c>
      <c r="I393" s="4">
        <v>31.2</v>
      </c>
      <c r="J393" s="6">
        <v>57.272562226076325</v>
      </c>
      <c r="K393" s="4">
        <v>81</v>
      </c>
      <c r="L393" s="4">
        <v>100.3</v>
      </c>
      <c r="M393" s="4">
        <v>95.3</v>
      </c>
    </row>
    <row r="394" spans="1:13" hidden="1" x14ac:dyDescent="0.3">
      <c r="A394" s="3">
        <v>547</v>
      </c>
      <c r="B394" t="s">
        <v>23</v>
      </c>
      <c r="C394" s="6">
        <v>36.799999999999997</v>
      </c>
      <c r="D394" s="4">
        <v>27.1</v>
      </c>
      <c r="E394" s="4">
        <v>43.8</v>
      </c>
      <c r="F394" s="4">
        <v>50.7</v>
      </c>
      <c r="G394" s="4">
        <v>74.599999999999994</v>
      </c>
      <c r="H394" s="4">
        <v>55.6</v>
      </c>
      <c r="I394" s="4">
        <v>33.9</v>
      </c>
      <c r="J394" s="6">
        <v>55.7</v>
      </c>
      <c r="K394" s="4">
        <v>80.599999999999994</v>
      </c>
      <c r="L394" s="4">
        <v>97.6</v>
      </c>
      <c r="M394" s="4">
        <v>92.5</v>
      </c>
    </row>
    <row r="395" spans="1:13" hidden="1" x14ac:dyDescent="0.3">
      <c r="A395" s="3">
        <v>548</v>
      </c>
      <c r="B395" t="s">
        <v>23</v>
      </c>
      <c r="C395" s="6">
        <v>35.9</v>
      </c>
      <c r="D395" s="4">
        <v>28.1</v>
      </c>
      <c r="E395" s="4">
        <v>45.2</v>
      </c>
      <c r="F395" s="4">
        <v>53</v>
      </c>
      <c r="G395" s="4">
        <v>78.900000000000006</v>
      </c>
      <c r="H395" s="4">
        <v>57.7</v>
      </c>
      <c r="I395" s="4">
        <v>32.9</v>
      </c>
      <c r="J395" s="6">
        <v>55.8</v>
      </c>
      <c r="K395" s="4">
        <v>84.9</v>
      </c>
      <c r="L395" s="4">
        <v>104.5</v>
      </c>
      <c r="M395" s="4">
        <v>98.2</v>
      </c>
    </row>
    <row r="396" spans="1:13" hidden="1" x14ac:dyDescent="0.3">
      <c r="A396" s="3">
        <v>549</v>
      </c>
      <c r="B396" t="s">
        <v>23</v>
      </c>
      <c r="C396" s="6">
        <v>37.1</v>
      </c>
      <c r="D396" s="4">
        <v>27.537912526721886</v>
      </c>
      <c r="E396" s="4">
        <v>45.3</v>
      </c>
      <c r="F396" s="4">
        <v>54.4</v>
      </c>
      <c r="G396" s="4">
        <v>82.1</v>
      </c>
      <c r="H396" s="4">
        <v>63</v>
      </c>
      <c r="I396" s="4">
        <v>34.042122749580734</v>
      </c>
      <c r="J396" s="6">
        <v>59.7</v>
      </c>
      <c r="K396" s="4">
        <v>85.2</v>
      </c>
      <c r="L396" s="4">
        <v>104.6</v>
      </c>
      <c r="M396" s="4">
        <v>99.2</v>
      </c>
    </row>
    <row r="397" spans="1:13" hidden="1" x14ac:dyDescent="0.3">
      <c r="A397" s="3">
        <v>550</v>
      </c>
      <c r="B397" t="s">
        <v>23</v>
      </c>
      <c r="C397" s="6">
        <v>40.1</v>
      </c>
      <c r="D397" s="4">
        <v>26.2</v>
      </c>
      <c r="E397" s="4">
        <v>43.1</v>
      </c>
      <c r="F397" s="4">
        <v>51.1</v>
      </c>
      <c r="G397" s="4">
        <v>74.483285415423865</v>
      </c>
      <c r="H397" s="4">
        <v>56.5</v>
      </c>
      <c r="I397" s="4">
        <v>33</v>
      </c>
      <c r="J397" s="6">
        <v>54.7</v>
      </c>
      <c r="K397" s="4">
        <v>79.099999999999994</v>
      </c>
      <c r="L397" s="4">
        <v>96</v>
      </c>
      <c r="M397" s="4">
        <v>90.5</v>
      </c>
    </row>
    <row r="398" spans="1:13" hidden="1" x14ac:dyDescent="0.3">
      <c r="A398" s="3">
        <v>551</v>
      </c>
      <c r="B398" t="s">
        <v>23</v>
      </c>
      <c r="C398" s="6">
        <v>41.5</v>
      </c>
      <c r="D398" s="4">
        <v>27.3</v>
      </c>
      <c r="E398" s="4">
        <v>45.3</v>
      </c>
      <c r="F398" s="4">
        <v>53.7</v>
      </c>
      <c r="G398" s="4">
        <v>79.400000000000006</v>
      </c>
      <c r="H398" s="4">
        <v>59.5</v>
      </c>
      <c r="I398" s="4">
        <v>33</v>
      </c>
      <c r="J398" s="6">
        <v>56.780776989343615</v>
      </c>
      <c r="K398" s="4">
        <v>83.6</v>
      </c>
      <c r="L398" s="4">
        <v>102</v>
      </c>
      <c r="M398" s="4">
        <v>97</v>
      </c>
    </row>
    <row r="399" spans="1:13" hidden="1" x14ac:dyDescent="0.3">
      <c r="A399" s="3">
        <v>552</v>
      </c>
      <c r="B399" t="s">
        <v>23</v>
      </c>
      <c r="C399" s="6">
        <v>36.9</v>
      </c>
      <c r="D399" s="4">
        <v>26.8</v>
      </c>
      <c r="E399" s="4">
        <v>44.7</v>
      </c>
      <c r="F399" s="4">
        <v>49.9</v>
      </c>
      <c r="G399" s="4">
        <v>74.8</v>
      </c>
      <c r="H399" s="4">
        <v>58.6</v>
      </c>
      <c r="I399" s="4">
        <v>31.5</v>
      </c>
      <c r="J399" s="6">
        <v>54.8</v>
      </c>
      <c r="K399" s="4">
        <v>79.157177195896182</v>
      </c>
      <c r="L399" s="4">
        <v>94.4</v>
      </c>
      <c r="M399" s="4">
        <v>89.1</v>
      </c>
    </row>
    <row r="400" spans="1:13" hidden="1" x14ac:dyDescent="0.3">
      <c r="A400" s="3">
        <v>553</v>
      </c>
      <c r="B400" t="s">
        <v>23</v>
      </c>
      <c r="C400" s="6">
        <v>40.299999999999997</v>
      </c>
      <c r="D400" s="4">
        <v>26.05817030321986</v>
      </c>
      <c r="E400" s="4">
        <v>43.3</v>
      </c>
      <c r="F400" s="4">
        <v>52.8</v>
      </c>
      <c r="G400" s="4">
        <v>76.2</v>
      </c>
      <c r="H400" s="4">
        <v>60.4</v>
      </c>
      <c r="I400" s="4">
        <v>33.200000000000003</v>
      </c>
      <c r="J400" s="6">
        <v>57.4047576079032</v>
      </c>
      <c r="K400" s="4">
        <v>80.599999999999994</v>
      </c>
      <c r="L400" s="4">
        <v>98.1</v>
      </c>
      <c r="M400" s="4">
        <v>92.3</v>
      </c>
    </row>
    <row r="401" spans="1:13" hidden="1" x14ac:dyDescent="0.3">
      <c r="A401" s="3">
        <v>554</v>
      </c>
      <c r="B401" t="s">
        <v>23</v>
      </c>
      <c r="C401" s="6">
        <v>40.700000000000003</v>
      </c>
      <c r="D401" s="4">
        <v>26.1</v>
      </c>
      <c r="E401" s="4">
        <v>44.6</v>
      </c>
      <c r="F401" s="4">
        <v>52</v>
      </c>
      <c r="G401" s="4">
        <v>76.5</v>
      </c>
      <c r="H401" s="4">
        <v>58.2</v>
      </c>
      <c r="I401" s="4">
        <v>32.1</v>
      </c>
      <c r="J401" s="6">
        <v>57.1</v>
      </c>
      <c r="K401" s="4">
        <v>77.8</v>
      </c>
      <c r="L401" s="4">
        <v>95.5</v>
      </c>
      <c r="M401" s="4">
        <v>89.7</v>
      </c>
    </row>
    <row r="402" spans="1:13" hidden="1" x14ac:dyDescent="0.3">
      <c r="A402" s="3">
        <v>556</v>
      </c>
      <c r="B402" t="s">
        <v>23</v>
      </c>
      <c r="C402" s="6">
        <v>36.437530958093745</v>
      </c>
      <c r="D402" s="4">
        <v>27.484471828455877</v>
      </c>
      <c r="E402" s="4">
        <v>46.604236948152554</v>
      </c>
      <c r="F402" s="4">
        <v>51</v>
      </c>
      <c r="G402" s="4">
        <v>77.099999999999994</v>
      </c>
      <c r="H402" s="4">
        <v>58.6</v>
      </c>
      <c r="I402" s="4">
        <v>33.164378708069144</v>
      </c>
      <c r="J402" s="6">
        <v>56.517285002876882</v>
      </c>
      <c r="K402" s="4">
        <v>83.6</v>
      </c>
      <c r="L402" s="4">
        <v>100.7</v>
      </c>
      <c r="M402" s="4">
        <v>95.6</v>
      </c>
    </row>
    <row r="403" spans="1:13" hidden="1" x14ac:dyDescent="0.3">
      <c r="A403" s="3">
        <v>557</v>
      </c>
      <c r="B403" t="s">
        <v>23</v>
      </c>
      <c r="C403" s="6">
        <v>37.200000000000003</v>
      </c>
      <c r="D403" s="4">
        <v>28.5</v>
      </c>
      <c r="E403" s="4">
        <v>46.7</v>
      </c>
      <c r="F403" s="4">
        <v>51.2</v>
      </c>
      <c r="G403" s="4">
        <v>77</v>
      </c>
      <c r="H403" s="4">
        <v>58.9</v>
      </c>
      <c r="I403" s="4">
        <v>32.632043797096735</v>
      </c>
      <c r="J403" s="6">
        <v>55.195985203325968</v>
      </c>
      <c r="K403" s="4">
        <v>82</v>
      </c>
      <c r="L403" s="4">
        <v>97</v>
      </c>
      <c r="M403" s="4">
        <v>91.6</v>
      </c>
    </row>
    <row r="404" spans="1:13" hidden="1" x14ac:dyDescent="0.3">
      <c r="A404" s="3">
        <v>558</v>
      </c>
      <c r="B404" t="s">
        <v>23</v>
      </c>
      <c r="C404" s="6">
        <v>35.4</v>
      </c>
      <c r="D404" s="4">
        <v>29.5</v>
      </c>
      <c r="E404" s="4">
        <v>48.1</v>
      </c>
      <c r="F404" s="4">
        <v>54.2</v>
      </c>
      <c r="G404" s="4">
        <v>81.599999999999994</v>
      </c>
      <c r="H404" s="4">
        <v>62</v>
      </c>
      <c r="I404" s="4">
        <v>33.4</v>
      </c>
      <c r="J404" s="6">
        <v>59.5</v>
      </c>
      <c r="K404" s="4">
        <v>86.4</v>
      </c>
      <c r="L404" s="4">
        <v>106.9</v>
      </c>
      <c r="M404" s="4">
        <v>101.5</v>
      </c>
    </row>
    <row r="405" spans="1:13" hidden="1" x14ac:dyDescent="0.3">
      <c r="A405" s="3">
        <v>559</v>
      </c>
      <c r="B405" t="s">
        <v>23</v>
      </c>
      <c r="C405" s="6">
        <v>40.1</v>
      </c>
      <c r="D405" s="4">
        <v>27.4</v>
      </c>
      <c r="E405" s="4">
        <v>46.4</v>
      </c>
      <c r="F405" s="4">
        <v>54.9</v>
      </c>
      <c r="G405" s="4">
        <v>78.599999999999994</v>
      </c>
      <c r="H405" s="4">
        <v>59.9</v>
      </c>
      <c r="I405" s="4">
        <v>33.299999999999997</v>
      </c>
      <c r="J405" s="6">
        <v>57.579175614657757</v>
      </c>
      <c r="K405" s="4">
        <v>85.4</v>
      </c>
      <c r="L405" s="4">
        <v>101.7</v>
      </c>
      <c r="M405" s="4">
        <v>96.5</v>
      </c>
    </row>
    <row r="406" spans="1:13" hidden="1" x14ac:dyDescent="0.3">
      <c r="A406" s="3">
        <v>560</v>
      </c>
      <c r="B406" t="s">
        <v>23</v>
      </c>
      <c r="C406" s="6">
        <v>36.799999999999997</v>
      </c>
      <c r="D406" s="4">
        <v>27.3</v>
      </c>
      <c r="E406" s="4">
        <v>45.7</v>
      </c>
      <c r="F406" s="4">
        <v>53.4</v>
      </c>
      <c r="G406" s="4">
        <v>74.7</v>
      </c>
      <c r="H406" s="4">
        <v>58.3</v>
      </c>
      <c r="I406" s="4">
        <v>33.1</v>
      </c>
      <c r="J406" s="6">
        <v>57</v>
      </c>
      <c r="K406" s="4">
        <v>80.099999999999994</v>
      </c>
      <c r="L406" s="4">
        <v>94.5</v>
      </c>
      <c r="M406" s="4">
        <v>88.2</v>
      </c>
    </row>
    <row r="407" spans="1:13" hidden="1" x14ac:dyDescent="0.3">
      <c r="A407" s="3">
        <v>561</v>
      </c>
      <c r="B407" t="s">
        <v>23</v>
      </c>
      <c r="C407" s="6">
        <v>36.4</v>
      </c>
      <c r="D407" s="4">
        <v>28.7</v>
      </c>
      <c r="E407" s="4">
        <v>46.6</v>
      </c>
      <c r="F407" s="4">
        <v>51.1</v>
      </c>
      <c r="G407" s="4">
        <v>76.303783371737268</v>
      </c>
      <c r="H407" s="4">
        <v>58.108953975214511</v>
      </c>
      <c r="I407" s="4">
        <v>32.667891805626056</v>
      </c>
      <c r="J407" s="6">
        <v>56.646027653107367</v>
      </c>
      <c r="K407" s="4">
        <v>81.70087609302108</v>
      </c>
      <c r="L407" s="4">
        <v>98.715530049850187</v>
      </c>
      <c r="M407" s="4">
        <v>93.359748292181024</v>
      </c>
    </row>
    <row r="408" spans="1:13" hidden="1" x14ac:dyDescent="0.3">
      <c r="A408" s="3">
        <v>562</v>
      </c>
      <c r="B408" t="s">
        <v>23</v>
      </c>
      <c r="C408" s="6">
        <v>35.6</v>
      </c>
      <c r="D408" s="4">
        <v>26.6</v>
      </c>
      <c r="E408" s="4">
        <v>46.5</v>
      </c>
      <c r="F408" s="4">
        <v>51.2</v>
      </c>
      <c r="G408" s="4">
        <v>76.553553824331246</v>
      </c>
      <c r="H408" s="4">
        <v>58.843229386251103</v>
      </c>
      <c r="I408" s="4">
        <v>33.300262559281592</v>
      </c>
      <c r="J408" s="6">
        <v>57.608145956816671</v>
      </c>
      <c r="K408" s="4">
        <v>82.037121635676101</v>
      </c>
      <c r="L408" s="4">
        <v>98.800694733337735</v>
      </c>
      <c r="M408" s="4">
        <v>93.299818959562828</v>
      </c>
    </row>
    <row r="409" spans="1:13" hidden="1" x14ac:dyDescent="0.3">
      <c r="A409" s="3">
        <v>563</v>
      </c>
      <c r="B409" t="s">
        <v>23</v>
      </c>
      <c r="C409" s="6">
        <v>35.1</v>
      </c>
      <c r="D409" s="4">
        <v>26.5</v>
      </c>
      <c r="E409" s="4">
        <v>44</v>
      </c>
      <c r="F409" s="4">
        <v>50.1</v>
      </c>
      <c r="G409" s="4">
        <v>73.599999999999994</v>
      </c>
      <c r="H409" s="4">
        <v>58.3</v>
      </c>
      <c r="I409" s="4">
        <v>32.5</v>
      </c>
      <c r="J409" s="6">
        <v>57.234388093098602</v>
      </c>
      <c r="K409" s="4">
        <v>78.5</v>
      </c>
      <c r="L409" s="4">
        <v>95.4</v>
      </c>
      <c r="M409" s="4">
        <v>89.6</v>
      </c>
    </row>
    <row r="410" spans="1:13" hidden="1" x14ac:dyDescent="0.3">
      <c r="A410" s="3">
        <v>565</v>
      </c>
      <c r="B410" t="s">
        <v>23</v>
      </c>
      <c r="C410" s="6">
        <v>36.200000000000003</v>
      </c>
      <c r="D410" s="4">
        <v>25.9</v>
      </c>
      <c r="E410" s="4">
        <v>42.3</v>
      </c>
      <c r="F410" s="4">
        <v>51.9</v>
      </c>
      <c r="G410" s="4">
        <v>75.400000000000006</v>
      </c>
      <c r="H410" s="4">
        <v>59.7</v>
      </c>
      <c r="I410" s="4">
        <v>34.6</v>
      </c>
      <c r="J410" s="6">
        <v>59.2</v>
      </c>
      <c r="K410" s="4">
        <v>81.2</v>
      </c>
      <c r="L410" s="4">
        <v>97.6</v>
      </c>
      <c r="M410" s="4">
        <v>92.5</v>
      </c>
    </row>
    <row r="411" spans="1:13" hidden="1" x14ac:dyDescent="0.3">
      <c r="A411" s="3">
        <v>566</v>
      </c>
      <c r="B411" t="s">
        <v>23</v>
      </c>
      <c r="C411" s="6">
        <v>39.200000000000003</v>
      </c>
      <c r="D411" s="4">
        <v>27.9</v>
      </c>
      <c r="E411" s="4">
        <v>45.065028051676741</v>
      </c>
      <c r="F411" s="4">
        <v>52.9</v>
      </c>
      <c r="G411" s="4">
        <v>75.599999999999994</v>
      </c>
      <c r="H411" s="4">
        <v>59.2</v>
      </c>
      <c r="I411" s="4">
        <v>32.952267180759925</v>
      </c>
      <c r="J411" s="6">
        <v>58.029494049081386</v>
      </c>
      <c r="K411" s="4">
        <v>82.5</v>
      </c>
      <c r="L411" s="4">
        <v>100.4</v>
      </c>
      <c r="M411" s="4">
        <v>95</v>
      </c>
    </row>
    <row r="412" spans="1:13" hidden="1" x14ac:dyDescent="0.3">
      <c r="A412" s="3">
        <v>567</v>
      </c>
      <c r="B412" t="s">
        <v>23</v>
      </c>
      <c r="C412" s="6">
        <v>38.4</v>
      </c>
      <c r="D412" s="4">
        <v>23.7</v>
      </c>
      <c r="E412" s="4">
        <v>42.5</v>
      </c>
      <c r="F412" s="4">
        <v>50.6</v>
      </c>
      <c r="G412" s="4">
        <v>75.2</v>
      </c>
      <c r="H412" s="4">
        <v>58.1</v>
      </c>
      <c r="I412" s="4">
        <v>32.299999999999997</v>
      </c>
      <c r="J412" s="6">
        <v>55.7</v>
      </c>
      <c r="K412" s="4">
        <v>79.8</v>
      </c>
      <c r="L412" s="4">
        <v>95.2</v>
      </c>
      <c r="M412" s="4">
        <v>91.3</v>
      </c>
    </row>
    <row r="413" spans="1:13" hidden="1" x14ac:dyDescent="0.3">
      <c r="A413" s="3">
        <v>568</v>
      </c>
      <c r="B413" t="s">
        <v>23</v>
      </c>
      <c r="C413" s="6">
        <v>40.4</v>
      </c>
      <c r="D413" s="4">
        <v>28.2</v>
      </c>
      <c r="E413" s="4">
        <v>46.2</v>
      </c>
      <c r="F413" s="4">
        <v>54.8</v>
      </c>
      <c r="G413" s="4">
        <v>81.900000000000006</v>
      </c>
      <c r="H413" s="4">
        <v>61.6</v>
      </c>
      <c r="I413" s="4">
        <v>33.799999999999997</v>
      </c>
      <c r="J413" s="6">
        <v>54.9</v>
      </c>
      <c r="K413" s="4">
        <v>86.8</v>
      </c>
      <c r="L413" s="4">
        <v>104.2</v>
      </c>
      <c r="M413" s="4">
        <v>97.8</v>
      </c>
    </row>
    <row r="414" spans="1:13" hidden="1" x14ac:dyDescent="0.3">
      <c r="A414" s="3">
        <v>569</v>
      </c>
      <c r="B414" t="s">
        <v>23</v>
      </c>
      <c r="C414" s="6">
        <v>40.700000000000003</v>
      </c>
      <c r="D414" s="4">
        <v>28.4</v>
      </c>
      <c r="E414" s="4">
        <v>51.748821033860388</v>
      </c>
      <c r="F414" s="4">
        <v>52.9</v>
      </c>
      <c r="G414" s="4">
        <v>79.900000000000006</v>
      </c>
      <c r="H414" s="4">
        <v>59.6</v>
      </c>
      <c r="I414" s="4">
        <v>32.1</v>
      </c>
      <c r="J414" s="6">
        <v>58.4</v>
      </c>
      <c r="K414" s="4">
        <v>85.9</v>
      </c>
      <c r="L414" s="4">
        <v>103.4</v>
      </c>
      <c r="M414" s="4">
        <v>97.3</v>
      </c>
    </row>
    <row r="415" spans="1:13" hidden="1" x14ac:dyDescent="0.3">
      <c r="A415" s="3">
        <v>571</v>
      </c>
      <c r="B415" t="s">
        <v>23</v>
      </c>
      <c r="C415" s="6">
        <v>39</v>
      </c>
      <c r="D415" s="4">
        <v>30.4</v>
      </c>
      <c r="E415" s="4">
        <v>48</v>
      </c>
      <c r="F415" s="4">
        <v>53.1</v>
      </c>
      <c r="G415" s="4">
        <v>76.7</v>
      </c>
      <c r="H415" s="4">
        <v>57.6</v>
      </c>
      <c r="I415" s="4">
        <v>33</v>
      </c>
      <c r="J415" s="6">
        <v>59.7</v>
      </c>
      <c r="K415" s="4">
        <v>81.3</v>
      </c>
      <c r="L415" s="4">
        <v>97.8</v>
      </c>
      <c r="M415" s="4">
        <v>93.5</v>
      </c>
    </row>
    <row r="416" spans="1:13" hidden="1" x14ac:dyDescent="0.3">
      <c r="A416" s="3">
        <v>572</v>
      </c>
      <c r="B416" t="s">
        <v>23</v>
      </c>
      <c r="C416" s="6">
        <v>41.3</v>
      </c>
      <c r="D416" s="4">
        <v>28.7</v>
      </c>
      <c r="E416" s="4">
        <v>46.8</v>
      </c>
      <c r="F416" s="4">
        <v>53.2</v>
      </c>
      <c r="G416" s="4">
        <v>80.5</v>
      </c>
      <c r="H416" s="4">
        <v>61.7</v>
      </c>
      <c r="I416" s="4">
        <v>32.799999999999997</v>
      </c>
      <c r="J416" s="6">
        <v>55</v>
      </c>
      <c r="K416" s="4">
        <v>85.2</v>
      </c>
      <c r="L416" s="4">
        <v>103.6</v>
      </c>
      <c r="M416" s="4">
        <v>97.6</v>
      </c>
    </row>
    <row r="417" spans="1:13" hidden="1" x14ac:dyDescent="0.3">
      <c r="A417" s="3">
        <v>168</v>
      </c>
      <c r="B417" t="s">
        <v>24</v>
      </c>
      <c r="C417" s="6">
        <v>78.157119860245203</v>
      </c>
      <c r="D417" s="4">
        <v>44.244349121841076</v>
      </c>
      <c r="E417" s="4">
        <v>82.4</v>
      </c>
      <c r="F417" s="4">
        <v>80.314232825823964</v>
      </c>
      <c r="G417" s="4">
        <v>127.34349810111203</v>
      </c>
      <c r="H417" s="4">
        <v>94.221548834782297</v>
      </c>
      <c r="I417" s="4">
        <v>63.949725963244447</v>
      </c>
      <c r="J417" s="6">
        <v>100.4460292459559</v>
      </c>
      <c r="K417" s="4">
        <v>162.57993340488622</v>
      </c>
      <c r="L417" s="4">
        <v>191.56266650871714</v>
      </c>
      <c r="M417" s="4">
        <v>186.2236520382734</v>
      </c>
    </row>
    <row r="418" spans="1:13" hidden="1" x14ac:dyDescent="0.3">
      <c r="A418" s="3">
        <v>169</v>
      </c>
      <c r="B418" t="s">
        <v>24</v>
      </c>
      <c r="C418" s="6">
        <v>77.099999999999994</v>
      </c>
      <c r="D418" s="4">
        <v>47.5</v>
      </c>
      <c r="E418" s="4">
        <v>92.1</v>
      </c>
      <c r="F418" s="4">
        <v>84.65258164663517</v>
      </c>
      <c r="G418" s="4">
        <v>133.04220297003783</v>
      </c>
      <c r="H418" s="4">
        <v>93.133148005321672</v>
      </c>
      <c r="I418" s="4">
        <v>67.103493110278052</v>
      </c>
      <c r="J418" s="6">
        <v>103.84472259414561</v>
      </c>
      <c r="K418" s="4">
        <v>169.58749850609931</v>
      </c>
      <c r="L418" s="4">
        <v>200.68648374216582</v>
      </c>
      <c r="M418" s="4">
        <v>192.77289461737419</v>
      </c>
    </row>
    <row r="419" spans="1:13" hidden="1" x14ac:dyDescent="0.3">
      <c r="A419" s="3">
        <v>170</v>
      </c>
      <c r="B419" t="s">
        <v>24</v>
      </c>
      <c r="C419" s="6">
        <v>85</v>
      </c>
      <c r="D419" s="4">
        <v>48</v>
      </c>
      <c r="E419" s="4">
        <v>93.2</v>
      </c>
      <c r="F419" s="4">
        <v>84.4</v>
      </c>
      <c r="G419" s="4">
        <v>133.1</v>
      </c>
      <c r="H419" s="4">
        <v>94.4</v>
      </c>
      <c r="I419" s="4">
        <v>64.8</v>
      </c>
      <c r="J419" s="6">
        <v>107.5</v>
      </c>
      <c r="K419" s="4">
        <v>170.8</v>
      </c>
      <c r="L419" s="4">
        <v>199</v>
      </c>
      <c r="M419" s="4">
        <v>192.9</v>
      </c>
    </row>
    <row r="420" spans="1:13" hidden="1" x14ac:dyDescent="0.3">
      <c r="A420" s="3">
        <v>171</v>
      </c>
      <c r="B420" t="s">
        <v>24</v>
      </c>
      <c r="C420" s="6">
        <v>81.2</v>
      </c>
      <c r="D420" s="4">
        <v>45</v>
      </c>
      <c r="E420" s="4">
        <v>89.2</v>
      </c>
      <c r="F420" s="4">
        <v>83.6</v>
      </c>
      <c r="G420" s="4">
        <v>131.1</v>
      </c>
      <c r="H420" s="4">
        <v>92</v>
      </c>
      <c r="I420" s="4">
        <v>67</v>
      </c>
      <c r="J420" s="6">
        <v>104.1</v>
      </c>
      <c r="K420" s="4">
        <v>162</v>
      </c>
      <c r="L420" s="4">
        <v>194.5</v>
      </c>
      <c r="M420" s="4">
        <v>188.9</v>
      </c>
    </row>
    <row r="421" spans="1:13" hidden="1" x14ac:dyDescent="0.3">
      <c r="A421" s="3">
        <v>172</v>
      </c>
      <c r="B421" t="s">
        <v>24</v>
      </c>
      <c r="C421" s="6">
        <v>75.310003033656642</v>
      </c>
      <c r="D421" s="4">
        <v>45.089118811829472</v>
      </c>
      <c r="E421" s="4">
        <v>89.459021469730317</v>
      </c>
      <c r="F421" s="4">
        <v>84.9</v>
      </c>
      <c r="G421" s="4">
        <v>131.1</v>
      </c>
      <c r="H421" s="4">
        <v>93.166117751111315</v>
      </c>
      <c r="I421" s="4">
        <v>66.402867067506946</v>
      </c>
      <c r="J421" s="6">
        <v>103.30583656386356</v>
      </c>
      <c r="K421" s="4">
        <v>171</v>
      </c>
      <c r="L421" s="4">
        <v>202</v>
      </c>
      <c r="M421" s="4">
        <v>192.75912782853013</v>
      </c>
    </row>
    <row r="422" spans="1:13" hidden="1" x14ac:dyDescent="0.3">
      <c r="A422" s="3">
        <v>173</v>
      </c>
      <c r="B422" t="s">
        <v>24</v>
      </c>
      <c r="C422" s="6">
        <v>77.068701219461943</v>
      </c>
      <c r="D422" s="4">
        <v>45.649950189106676</v>
      </c>
      <c r="E422" s="4">
        <v>88.473735594244005</v>
      </c>
      <c r="F422" s="4">
        <v>81.979172184057077</v>
      </c>
      <c r="G422" s="4">
        <v>129.63841963890624</v>
      </c>
      <c r="H422" s="4">
        <v>92.142648372276682</v>
      </c>
      <c r="I422" s="4">
        <v>66.5</v>
      </c>
      <c r="J422" s="6">
        <v>100.1</v>
      </c>
      <c r="K422" s="4">
        <v>165.62706461387899</v>
      </c>
      <c r="L422" s="4">
        <v>195.54620530413743</v>
      </c>
      <c r="M422" s="4">
        <v>187.99105336301727</v>
      </c>
    </row>
    <row r="423" spans="1:13" hidden="1" x14ac:dyDescent="0.3">
      <c r="A423" s="3">
        <v>174</v>
      </c>
      <c r="B423" t="s">
        <v>24</v>
      </c>
      <c r="C423" s="6">
        <v>82.4</v>
      </c>
      <c r="D423" s="4">
        <v>45.9</v>
      </c>
      <c r="E423" s="4">
        <v>84.3</v>
      </c>
      <c r="F423" s="4">
        <v>82.9</v>
      </c>
      <c r="G423" s="4">
        <v>129.1</v>
      </c>
      <c r="H423" s="4">
        <v>93.281081114001211</v>
      </c>
      <c r="I423" s="4">
        <v>66.3</v>
      </c>
      <c r="J423" s="6">
        <v>100.4</v>
      </c>
      <c r="K423" s="4">
        <v>168</v>
      </c>
      <c r="L423" s="4">
        <v>194.8</v>
      </c>
      <c r="M423" s="4">
        <v>187</v>
      </c>
    </row>
    <row r="424" spans="1:13" hidden="1" x14ac:dyDescent="0.3">
      <c r="A424" s="3">
        <v>175</v>
      </c>
      <c r="B424" t="s">
        <v>24</v>
      </c>
      <c r="C424" s="6">
        <v>84.6</v>
      </c>
      <c r="D424" s="4">
        <v>46.4</v>
      </c>
      <c r="E424" s="4">
        <v>87.3</v>
      </c>
      <c r="F424" s="4">
        <v>82.2</v>
      </c>
      <c r="G424" s="4">
        <v>130.4</v>
      </c>
      <c r="H424" s="4">
        <v>95.1</v>
      </c>
      <c r="I424" s="4">
        <v>66.099999999999994</v>
      </c>
      <c r="J424" s="6">
        <v>103.4</v>
      </c>
      <c r="K424" s="4">
        <v>163.5</v>
      </c>
      <c r="L424" s="4">
        <v>183</v>
      </c>
      <c r="M424" s="4">
        <v>185.8</v>
      </c>
    </row>
    <row r="425" spans="1:13" hidden="1" x14ac:dyDescent="0.3">
      <c r="A425" s="3">
        <v>176</v>
      </c>
      <c r="B425" t="s">
        <v>24</v>
      </c>
      <c r="C425" s="6">
        <v>77.8</v>
      </c>
      <c r="D425" s="4">
        <v>43.7</v>
      </c>
      <c r="E425" s="4">
        <v>92.8</v>
      </c>
      <c r="F425" s="4">
        <v>85.6</v>
      </c>
      <c r="G425" s="4">
        <v>134.9</v>
      </c>
      <c r="H425" s="4">
        <v>95.4</v>
      </c>
      <c r="I425" s="4">
        <v>66</v>
      </c>
      <c r="J425" s="6">
        <v>101.8</v>
      </c>
      <c r="K425" s="4">
        <v>171</v>
      </c>
      <c r="L425" s="4">
        <v>205.5</v>
      </c>
      <c r="M425" s="4">
        <v>194.5</v>
      </c>
    </row>
    <row r="426" spans="1:13" hidden="1" x14ac:dyDescent="0.3">
      <c r="A426" s="3">
        <v>177</v>
      </c>
      <c r="B426" t="s">
        <v>24</v>
      </c>
      <c r="C426" s="6">
        <v>82.8</v>
      </c>
      <c r="D426" s="4">
        <v>44.7</v>
      </c>
      <c r="E426" s="4">
        <v>85.6</v>
      </c>
      <c r="F426" s="4">
        <v>83.9</v>
      </c>
      <c r="G426" s="4">
        <v>130.30000000000001</v>
      </c>
      <c r="H426" s="4">
        <v>95.748441832287014</v>
      </c>
      <c r="I426" s="4">
        <v>64.164651527444576</v>
      </c>
      <c r="J426" s="6">
        <v>101.96025780810888</v>
      </c>
      <c r="K426" s="4">
        <v>164.5</v>
      </c>
      <c r="L426" s="4">
        <v>195</v>
      </c>
      <c r="M426" s="4">
        <v>188.5</v>
      </c>
    </row>
    <row r="427" spans="1:13" hidden="1" x14ac:dyDescent="0.3">
      <c r="A427" s="3">
        <v>178</v>
      </c>
      <c r="B427" t="s">
        <v>24</v>
      </c>
      <c r="C427" s="6">
        <v>72.8</v>
      </c>
      <c r="D427" s="4">
        <v>41.7</v>
      </c>
      <c r="E427" s="4">
        <v>89.3</v>
      </c>
      <c r="F427" s="4">
        <v>73.5</v>
      </c>
      <c r="G427" s="4">
        <v>121.9</v>
      </c>
      <c r="H427" s="4">
        <v>86.3</v>
      </c>
      <c r="I427" s="4">
        <v>63.9</v>
      </c>
      <c r="J427" s="6">
        <v>97.7</v>
      </c>
      <c r="K427" s="4">
        <v>156.30000000000001</v>
      </c>
      <c r="L427" s="4">
        <v>187.9</v>
      </c>
      <c r="M427" s="4">
        <v>179.1</v>
      </c>
    </row>
    <row r="428" spans="1:13" hidden="1" x14ac:dyDescent="0.3">
      <c r="A428" s="3">
        <v>179</v>
      </c>
      <c r="B428" t="s">
        <v>24</v>
      </c>
      <c r="C428" s="6">
        <v>78.400000000000006</v>
      </c>
      <c r="D428" s="4">
        <v>51.2</v>
      </c>
      <c r="E428" s="4">
        <v>90.6</v>
      </c>
      <c r="F428" s="4">
        <v>82</v>
      </c>
      <c r="G428" s="4">
        <v>131</v>
      </c>
      <c r="H428" s="4">
        <v>92.2</v>
      </c>
      <c r="I428" s="4">
        <v>67.2</v>
      </c>
      <c r="J428" s="6">
        <v>99.4</v>
      </c>
      <c r="K428" s="4">
        <v>165.7</v>
      </c>
      <c r="L428" s="4">
        <v>196.5</v>
      </c>
      <c r="M428" s="4">
        <v>189.9</v>
      </c>
    </row>
    <row r="429" spans="1:13" hidden="1" x14ac:dyDescent="0.3">
      <c r="A429" s="3">
        <v>180</v>
      </c>
      <c r="B429" t="s">
        <v>24</v>
      </c>
      <c r="C429" s="6">
        <v>77.7</v>
      </c>
      <c r="D429" s="4">
        <v>45.6</v>
      </c>
      <c r="E429" s="4">
        <v>89.4</v>
      </c>
      <c r="F429" s="4">
        <v>85.3</v>
      </c>
      <c r="G429" s="4">
        <v>134.9</v>
      </c>
      <c r="H429" s="4">
        <v>96</v>
      </c>
      <c r="I429" s="4">
        <v>66.900000000000006</v>
      </c>
      <c r="J429" s="6">
        <v>103.4</v>
      </c>
      <c r="K429" s="4">
        <v>173.3</v>
      </c>
      <c r="L429" s="4">
        <v>199.6</v>
      </c>
      <c r="M429" s="4">
        <v>191.7</v>
      </c>
    </row>
    <row r="430" spans="1:13" hidden="1" x14ac:dyDescent="0.3">
      <c r="A430" s="3">
        <v>181</v>
      </c>
      <c r="B430" t="s">
        <v>24</v>
      </c>
      <c r="C430" s="6">
        <v>84.6</v>
      </c>
      <c r="D430" s="4">
        <v>45.1</v>
      </c>
      <c r="E430" s="4">
        <v>80.099999999999994</v>
      </c>
      <c r="F430" s="4">
        <v>79.099999999999994</v>
      </c>
      <c r="G430" s="4">
        <v>129.4</v>
      </c>
      <c r="H430" s="4">
        <v>99.9</v>
      </c>
      <c r="I430" s="4">
        <v>58.9</v>
      </c>
      <c r="J430" s="6">
        <v>95.8</v>
      </c>
      <c r="K430" s="4">
        <v>161.6</v>
      </c>
      <c r="L430" s="4">
        <v>191.4</v>
      </c>
      <c r="M430" s="4">
        <v>186.4</v>
      </c>
    </row>
    <row r="431" spans="1:13" hidden="1" x14ac:dyDescent="0.3">
      <c r="A431" s="3">
        <v>182</v>
      </c>
      <c r="B431" t="s">
        <v>24</v>
      </c>
      <c r="C431" s="6">
        <v>75.5</v>
      </c>
      <c r="D431" s="4">
        <v>46.7</v>
      </c>
      <c r="E431" s="4">
        <v>86.7</v>
      </c>
      <c r="F431" s="4">
        <v>82.7</v>
      </c>
      <c r="G431" s="4">
        <v>128.30000000000001</v>
      </c>
      <c r="H431" s="4">
        <v>90.7</v>
      </c>
      <c r="I431" s="4">
        <v>65.599999999999994</v>
      </c>
      <c r="J431" s="6">
        <v>102</v>
      </c>
      <c r="K431" s="4">
        <v>165.4</v>
      </c>
      <c r="L431" s="4">
        <v>195.3</v>
      </c>
      <c r="M431" s="4">
        <v>187.9</v>
      </c>
    </row>
    <row r="432" spans="1:13" hidden="1" x14ac:dyDescent="0.3">
      <c r="A432" s="3">
        <v>183</v>
      </c>
      <c r="B432" t="s">
        <v>24</v>
      </c>
      <c r="C432" s="6">
        <v>79.3</v>
      </c>
      <c r="D432" s="4">
        <v>46.6</v>
      </c>
      <c r="E432" s="4">
        <v>89.5</v>
      </c>
      <c r="F432" s="4">
        <v>83.1</v>
      </c>
      <c r="G432" s="4">
        <v>131.30000000000001</v>
      </c>
      <c r="H432" s="4">
        <v>93.7</v>
      </c>
      <c r="I432" s="4">
        <v>66</v>
      </c>
      <c r="J432" s="6">
        <v>103.1</v>
      </c>
      <c r="K432" s="4">
        <v>169.4</v>
      </c>
      <c r="L432" s="4">
        <v>198.2</v>
      </c>
      <c r="M432" s="4">
        <v>189.7</v>
      </c>
    </row>
    <row r="433" spans="1:13" hidden="1" x14ac:dyDescent="0.3">
      <c r="A433" s="3">
        <v>184</v>
      </c>
      <c r="B433" t="s">
        <v>24</v>
      </c>
      <c r="C433" s="6">
        <v>77.7</v>
      </c>
      <c r="D433" s="4">
        <v>47.9</v>
      </c>
      <c r="E433" s="4">
        <v>90.1</v>
      </c>
      <c r="F433" s="4">
        <v>85.5</v>
      </c>
      <c r="G433" s="4">
        <v>132.4</v>
      </c>
      <c r="H433" s="4">
        <v>95.4</v>
      </c>
      <c r="I433" s="4">
        <v>64</v>
      </c>
      <c r="J433" s="6">
        <v>102.8</v>
      </c>
      <c r="K433" s="4">
        <v>170.3</v>
      </c>
      <c r="L433" s="4">
        <v>201.7</v>
      </c>
      <c r="M433" s="4">
        <v>196.2</v>
      </c>
    </row>
    <row r="434" spans="1:13" hidden="1" x14ac:dyDescent="0.3">
      <c r="A434" s="3">
        <v>185</v>
      </c>
      <c r="B434" t="s">
        <v>24</v>
      </c>
      <c r="C434" s="6">
        <v>77.5</v>
      </c>
      <c r="D434" s="4">
        <v>43.7</v>
      </c>
      <c r="E434" s="4">
        <v>92.2</v>
      </c>
      <c r="F434" s="4">
        <v>85.5</v>
      </c>
      <c r="G434" s="4">
        <v>134.69999999999999</v>
      </c>
      <c r="H434" s="4">
        <v>95.2</v>
      </c>
      <c r="I434" s="4">
        <v>66.400000000000006</v>
      </c>
      <c r="J434" s="6">
        <v>103.4</v>
      </c>
      <c r="K434" s="4">
        <v>170.2</v>
      </c>
      <c r="L434" s="4">
        <v>203.2</v>
      </c>
      <c r="M434" s="4">
        <v>196.1</v>
      </c>
    </row>
    <row r="435" spans="1:13" hidden="1" x14ac:dyDescent="0.3">
      <c r="A435" s="3">
        <v>186</v>
      </c>
      <c r="B435" t="s">
        <v>24</v>
      </c>
      <c r="C435" s="6">
        <v>75.3</v>
      </c>
      <c r="D435" s="4">
        <v>45.5</v>
      </c>
      <c r="E435" s="4">
        <v>91.1</v>
      </c>
      <c r="F435" s="4">
        <v>87</v>
      </c>
      <c r="G435" s="4">
        <v>139.19999999999999</v>
      </c>
      <c r="H435" s="4">
        <v>97.3</v>
      </c>
      <c r="I435" s="4">
        <v>68.400000000000006</v>
      </c>
      <c r="J435" s="6">
        <v>108.7</v>
      </c>
      <c r="K435" s="4">
        <v>173.3</v>
      </c>
      <c r="L435" s="4">
        <v>206</v>
      </c>
      <c r="M435" s="4">
        <v>199.2</v>
      </c>
    </row>
    <row r="436" spans="1:13" hidden="1" x14ac:dyDescent="0.3">
      <c r="A436" s="3">
        <v>187</v>
      </c>
      <c r="B436" t="s">
        <v>24</v>
      </c>
      <c r="C436" s="6">
        <v>70.599999999999994</v>
      </c>
      <c r="D436" s="4">
        <v>41.9</v>
      </c>
      <c r="E436" s="4">
        <v>78.7</v>
      </c>
      <c r="F436" s="4">
        <v>77.3</v>
      </c>
      <c r="G436" s="4">
        <v>123.1</v>
      </c>
      <c r="H436" s="4">
        <v>91.8</v>
      </c>
      <c r="I436" s="4">
        <v>64.599999999999994</v>
      </c>
      <c r="J436" s="6">
        <v>103.2</v>
      </c>
      <c r="K436" s="4">
        <v>158.30000000000001</v>
      </c>
      <c r="L436" s="4">
        <v>190.2</v>
      </c>
      <c r="M436" s="4">
        <v>185</v>
      </c>
    </row>
    <row r="437" spans="1:13" hidden="1" x14ac:dyDescent="0.3">
      <c r="A437" s="3">
        <v>188</v>
      </c>
      <c r="B437" t="s">
        <v>24</v>
      </c>
      <c r="C437" s="6">
        <v>73.599999999999994</v>
      </c>
      <c r="D437" s="4">
        <v>40.799999999999997</v>
      </c>
      <c r="E437" s="4">
        <v>89.3</v>
      </c>
      <c r="F437" s="4">
        <v>86.6</v>
      </c>
      <c r="G437" s="4">
        <v>131.19999999999999</v>
      </c>
      <c r="H437" s="4">
        <v>95.8</v>
      </c>
      <c r="I437" s="4">
        <v>67</v>
      </c>
      <c r="J437" s="6">
        <v>104.8</v>
      </c>
      <c r="K437" s="4">
        <v>168.6</v>
      </c>
      <c r="L437" s="4">
        <v>197</v>
      </c>
      <c r="M437" s="4">
        <v>191.4</v>
      </c>
    </row>
    <row r="438" spans="1:13" hidden="1" x14ac:dyDescent="0.3">
      <c r="A438" s="3">
        <v>189</v>
      </c>
      <c r="B438" t="s">
        <v>24</v>
      </c>
      <c r="C438" s="6">
        <v>83.9</v>
      </c>
      <c r="D438" s="4">
        <v>49.1</v>
      </c>
      <c r="E438" s="4">
        <v>93</v>
      </c>
      <c r="F438" s="4">
        <v>86.7</v>
      </c>
      <c r="G438" s="4">
        <v>135.5</v>
      </c>
      <c r="H438" s="4">
        <v>96.3</v>
      </c>
      <c r="I438" s="4">
        <v>66.5</v>
      </c>
      <c r="J438" s="6">
        <v>105.9</v>
      </c>
      <c r="K438" s="4">
        <v>167.3</v>
      </c>
      <c r="L438" s="4">
        <v>198.9</v>
      </c>
      <c r="M438" s="4">
        <v>190.2</v>
      </c>
    </row>
    <row r="439" spans="1:13" hidden="1" x14ac:dyDescent="0.3">
      <c r="A439" s="3">
        <v>726</v>
      </c>
      <c r="B439" t="s">
        <v>25</v>
      </c>
      <c r="C439" s="6">
        <v>31.5</v>
      </c>
      <c r="D439" s="4">
        <v>23.5</v>
      </c>
      <c r="E439" s="4">
        <v>40.4</v>
      </c>
      <c r="F439" s="4">
        <v>47.2</v>
      </c>
      <c r="G439" s="4">
        <v>61</v>
      </c>
      <c r="H439" s="4">
        <v>32.4</v>
      </c>
      <c r="I439" s="4">
        <v>31.21669925895694</v>
      </c>
      <c r="J439" s="6">
        <v>53.249471207522078</v>
      </c>
      <c r="K439" s="4">
        <v>70.2</v>
      </c>
      <c r="L439" s="4">
        <v>80.7</v>
      </c>
      <c r="M439" s="4">
        <v>76.900000000000006</v>
      </c>
    </row>
    <row r="440" spans="1:13" hidden="1" x14ac:dyDescent="0.3">
      <c r="A440" s="3">
        <v>727</v>
      </c>
      <c r="B440" t="s">
        <v>25</v>
      </c>
      <c r="C440" s="6">
        <v>32.4</v>
      </c>
      <c r="D440" s="4">
        <v>24.5</v>
      </c>
      <c r="E440" s="4">
        <v>41.5</v>
      </c>
      <c r="F440" s="4">
        <v>46.1</v>
      </c>
      <c r="G440" s="4">
        <v>60.052786018109551</v>
      </c>
      <c r="H440" s="4">
        <v>31.355426860622849</v>
      </c>
      <c r="I440" s="4">
        <v>32.4</v>
      </c>
      <c r="J440" s="6">
        <v>53.5</v>
      </c>
      <c r="K440" s="4">
        <v>67.8</v>
      </c>
      <c r="L440" s="4">
        <v>78.730110660487696</v>
      </c>
      <c r="M440" s="4">
        <v>75.701057864101415</v>
      </c>
    </row>
    <row r="441" spans="1:13" hidden="1" x14ac:dyDescent="0.3">
      <c r="A441" s="3">
        <v>728</v>
      </c>
      <c r="B441" t="s">
        <v>25</v>
      </c>
      <c r="C441" s="6">
        <v>35</v>
      </c>
      <c r="D441" s="4">
        <v>25.9</v>
      </c>
      <c r="E441" s="4">
        <v>42</v>
      </c>
      <c r="F441" s="4">
        <v>47.8</v>
      </c>
      <c r="G441" s="4">
        <v>61.302909653725315</v>
      </c>
      <c r="H441" s="4">
        <v>33.426510042128584</v>
      </c>
      <c r="I441" s="4">
        <v>32.200000000000003</v>
      </c>
      <c r="J441" s="6">
        <v>55.5</v>
      </c>
      <c r="K441" s="4">
        <v>70.3</v>
      </c>
      <c r="L441" s="4">
        <v>81.674035586432737</v>
      </c>
      <c r="M441" s="4">
        <v>77.841875376325362</v>
      </c>
    </row>
    <row r="442" spans="1:13" hidden="1" x14ac:dyDescent="0.3">
      <c r="A442" s="3">
        <v>729</v>
      </c>
      <c r="B442" t="s">
        <v>25</v>
      </c>
      <c r="C442" s="6">
        <v>35</v>
      </c>
      <c r="D442" s="4">
        <v>26.2</v>
      </c>
      <c r="E442" s="4">
        <v>40.299999999999997</v>
      </c>
      <c r="F442" s="4">
        <v>46.6</v>
      </c>
      <c r="G442" s="4">
        <v>60.056785745945497</v>
      </c>
      <c r="H442" s="4">
        <v>32.8699605013785</v>
      </c>
      <c r="I442" s="4">
        <v>32</v>
      </c>
      <c r="J442" s="6">
        <v>54</v>
      </c>
      <c r="K442" s="4">
        <v>68.089747573893575</v>
      </c>
      <c r="L442" s="4">
        <v>80.509600390287545</v>
      </c>
      <c r="M442" s="4">
        <v>76.967436527721773</v>
      </c>
    </row>
    <row r="443" spans="1:13" hidden="1" x14ac:dyDescent="0.3">
      <c r="A443" s="3">
        <v>730</v>
      </c>
      <c r="B443" t="s">
        <v>25</v>
      </c>
      <c r="C443" s="6">
        <v>36.9</v>
      </c>
      <c r="D443" s="4">
        <v>25</v>
      </c>
      <c r="E443" s="4">
        <v>42.4</v>
      </c>
      <c r="F443" s="4">
        <v>48.5</v>
      </c>
      <c r="G443" s="4">
        <v>62</v>
      </c>
      <c r="H443" s="4">
        <v>33</v>
      </c>
      <c r="I443" s="4">
        <v>31.957278558283662</v>
      </c>
      <c r="J443" s="6">
        <v>59.553109785076266</v>
      </c>
      <c r="K443" s="4">
        <v>69.400000000000006</v>
      </c>
      <c r="L443" s="4">
        <v>80.400000000000006</v>
      </c>
      <c r="M443" s="4">
        <v>77.099999999999994</v>
      </c>
    </row>
    <row r="444" spans="1:13" hidden="1" x14ac:dyDescent="0.3">
      <c r="A444" s="3">
        <v>731</v>
      </c>
      <c r="B444" t="s">
        <v>25</v>
      </c>
      <c r="C444" s="6">
        <v>34.5</v>
      </c>
      <c r="D444" s="4">
        <v>25</v>
      </c>
      <c r="E444" s="4">
        <v>38.799999999999997</v>
      </c>
      <c r="F444" s="4">
        <v>47.4</v>
      </c>
      <c r="G444" s="4">
        <v>61.091983961914814</v>
      </c>
      <c r="H444" s="4">
        <v>32.961681451324502</v>
      </c>
      <c r="I444" s="4">
        <v>31.7</v>
      </c>
      <c r="J444" s="6">
        <v>53.1</v>
      </c>
      <c r="K444" s="4">
        <v>69.900000000000006</v>
      </c>
      <c r="L444" s="4">
        <v>80.869327393689815</v>
      </c>
      <c r="M444" s="4">
        <v>76.847511886821465</v>
      </c>
    </row>
    <row r="445" spans="1:13" hidden="1" x14ac:dyDescent="0.3">
      <c r="A445" s="3">
        <v>732</v>
      </c>
      <c r="B445" t="s">
        <v>25</v>
      </c>
      <c r="C445" s="6">
        <v>35.799999999999997</v>
      </c>
      <c r="D445" s="4">
        <v>24.7</v>
      </c>
      <c r="E445" s="4">
        <v>38.4</v>
      </c>
      <c r="F445" s="4">
        <v>46.8</v>
      </c>
      <c r="G445" s="4">
        <v>60</v>
      </c>
      <c r="H445" s="4">
        <v>32.6</v>
      </c>
      <c r="I445" s="4">
        <v>32.299999999999997</v>
      </c>
      <c r="J445" s="6">
        <v>54.5</v>
      </c>
      <c r="K445" s="4">
        <v>70</v>
      </c>
      <c r="L445" s="4">
        <v>79.7</v>
      </c>
      <c r="M445" s="4">
        <v>75.7</v>
      </c>
    </row>
    <row r="446" spans="1:13" hidden="1" x14ac:dyDescent="0.3">
      <c r="A446" s="3">
        <v>733</v>
      </c>
      <c r="B446" t="s">
        <v>25</v>
      </c>
      <c r="C446" s="6">
        <v>34.200000000000003</v>
      </c>
      <c r="D446" s="4">
        <v>24.586996155284194</v>
      </c>
      <c r="E446" s="4">
        <v>38.4</v>
      </c>
      <c r="F446" s="4">
        <v>46.640531905920234</v>
      </c>
      <c r="G446" s="4">
        <v>59.926396300248754</v>
      </c>
      <c r="H446" s="4">
        <v>32.376072665479526</v>
      </c>
      <c r="I446" s="4">
        <v>31.369410334445526</v>
      </c>
      <c r="J446" s="6">
        <v>53.2337431897244</v>
      </c>
      <c r="K446" s="4">
        <v>68.842491761260177</v>
      </c>
      <c r="L446" s="4">
        <v>79.820309389691033</v>
      </c>
      <c r="M446" s="4">
        <v>76.078190212941351</v>
      </c>
    </row>
    <row r="447" spans="1:13" hidden="1" x14ac:dyDescent="0.3">
      <c r="A447" s="3">
        <v>734</v>
      </c>
      <c r="B447" t="s">
        <v>25</v>
      </c>
      <c r="C447" s="6">
        <v>34.0393489611767</v>
      </c>
      <c r="D447" s="4">
        <v>24.856551958131902</v>
      </c>
      <c r="E447" s="4">
        <v>39.9</v>
      </c>
      <c r="F447" s="4">
        <v>46.891184702665555</v>
      </c>
      <c r="G447" s="4">
        <v>60.333240723565851</v>
      </c>
      <c r="H447" s="4">
        <v>32.363188511588277</v>
      </c>
      <c r="I447" s="4">
        <v>31.7367599774173</v>
      </c>
      <c r="J447" s="6">
        <v>53.670012885253378</v>
      </c>
      <c r="K447" s="4">
        <v>69.002121033203082</v>
      </c>
      <c r="L447" s="4">
        <v>79.992891904254563</v>
      </c>
      <c r="M447" s="4">
        <v>76.397044114051184</v>
      </c>
    </row>
    <row r="448" spans="1:13" hidden="1" x14ac:dyDescent="0.3">
      <c r="A448" s="3">
        <v>735</v>
      </c>
      <c r="B448" t="s">
        <v>25</v>
      </c>
      <c r="C448" s="6">
        <v>32.110132102564613</v>
      </c>
      <c r="D448" s="4">
        <v>24.52816859617289</v>
      </c>
      <c r="E448" s="4">
        <v>39</v>
      </c>
      <c r="F448" s="4">
        <v>45.4</v>
      </c>
      <c r="G448" s="4">
        <v>58.752031774475633</v>
      </c>
      <c r="H448" s="4">
        <v>31.295958621701121</v>
      </c>
      <c r="I448" s="4">
        <v>31.611883747847038</v>
      </c>
      <c r="J448" s="6">
        <v>50.936952729397042</v>
      </c>
      <c r="K448" s="4">
        <v>67.419790836590295</v>
      </c>
      <c r="L448" s="4">
        <v>78.600428096089061</v>
      </c>
      <c r="M448" s="4">
        <v>75.318625516411586</v>
      </c>
    </row>
    <row r="449" spans="1:13" hidden="1" x14ac:dyDescent="0.3">
      <c r="A449" s="3">
        <v>736</v>
      </c>
      <c r="B449" t="s">
        <v>25</v>
      </c>
      <c r="C449" s="6">
        <v>33.888883426247546</v>
      </c>
      <c r="D449" s="4">
        <v>24.653763083710974</v>
      </c>
      <c r="E449" s="4">
        <v>39.1</v>
      </c>
      <c r="F449" s="4">
        <v>46.69150998728783</v>
      </c>
      <c r="G449" s="4">
        <v>60.063303822320037</v>
      </c>
      <c r="H449" s="4">
        <v>32.298412430203477</v>
      </c>
      <c r="I449" s="4">
        <v>31.518145192355053</v>
      </c>
      <c r="J449" s="6">
        <v>53.210996825505568</v>
      </c>
      <c r="K449" s="4">
        <v>68.871641051440761</v>
      </c>
      <c r="L449" s="4">
        <v>79.847949108499066</v>
      </c>
      <c r="M449" s="4">
        <v>76.190432533585579</v>
      </c>
    </row>
    <row r="450" spans="1:13" hidden="1" x14ac:dyDescent="0.3">
      <c r="A450" s="3">
        <v>737</v>
      </c>
      <c r="B450" t="s">
        <v>25</v>
      </c>
      <c r="C450" s="6">
        <v>33.700000000000003</v>
      </c>
      <c r="D450" s="4">
        <v>25.4</v>
      </c>
      <c r="E450" s="4">
        <v>38</v>
      </c>
      <c r="F450" s="4">
        <v>46.7</v>
      </c>
      <c r="G450" s="4">
        <v>60.4</v>
      </c>
      <c r="H450" s="4">
        <v>32.6</v>
      </c>
      <c r="I450" s="4">
        <v>31.6</v>
      </c>
      <c r="J450" s="6">
        <v>50.2</v>
      </c>
      <c r="K450" s="4">
        <v>68.8</v>
      </c>
      <c r="L450" s="4">
        <v>80.5</v>
      </c>
      <c r="M450" s="4">
        <v>76.599999999999994</v>
      </c>
    </row>
    <row r="451" spans="1:13" hidden="1" x14ac:dyDescent="0.3">
      <c r="A451" s="3">
        <v>738</v>
      </c>
      <c r="B451" t="s">
        <v>25</v>
      </c>
      <c r="C451" s="6">
        <v>33.200000000000003</v>
      </c>
      <c r="D451" s="4">
        <v>22.6</v>
      </c>
      <c r="E451" s="4">
        <v>33.729935245971248</v>
      </c>
      <c r="F451" s="4">
        <v>45.5</v>
      </c>
      <c r="G451" s="4">
        <v>58.6</v>
      </c>
      <c r="H451" s="4">
        <v>32.5</v>
      </c>
      <c r="I451" s="4">
        <v>29.5</v>
      </c>
      <c r="J451" s="6">
        <v>53.272356992869497</v>
      </c>
      <c r="K451" s="4">
        <v>67.7</v>
      </c>
      <c r="L451" s="4">
        <v>79.400000000000006</v>
      </c>
      <c r="M451" s="4">
        <v>75.3</v>
      </c>
    </row>
    <row r="452" spans="1:13" hidden="1" x14ac:dyDescent="0.3">
      <c r="A452" s="3">
        <v>739</v>
      </c>
      <c r="B452" t="s">
        <v>25</v>
      </c>
      <c r="C452" s="6">
        <v>33.200000000000003</v>
      </c>
      <c r="D452" s="4">
        <v>24.1</v>
      </c>
      <c r="E452" s="4">
        <v>37.5</v>
      </c>
      <c r="F452" s="4">
        <v>46.3</v>
      </c>
      <c r="G452" s="4">
        <v>59.1</v>
      </c>
      <c r="H452" s="4">
        <v>31</v>
      </c>
      <c r="I452" s="4">
        <v>31.1</v>
      </c>
      <c r="J452" s="6">
        <v>51</v>
      </c>
      <c r="K452" s="4">
        <v>68.7</v>
      </c>
      <c r="L452" s="4">
        <v>78.2</v>
      </c>
      <c r="M452" s="4">
        <v>74.7</v>
      </c>
    </row>
    <row r="453" spans="1:13" hidden="1" x14ac:dyDescent="0.3">
      <c r="A453" s="3">
        <v>740</v>
      </c>
      <c r="B453" t="s">
        <v>25</v>
      </c>
      <c r="C453" s="6">
        <v>33.200000000000003</v>
      </c>
      <c r="D453" s="4">
        <v>24.7</v>
      </c>
      <c r="E453" s="4">
        <v>38.6</v>
      </c>
      <c r="F453" s="4">
        <v>46.255422064465229</v>
      </c>
      <c r="G453" s="4">
        <v>58.8</v>
      </c>
      <c r="H453" s="4">
        <v>31.5</v>
      </c>
      <c r="I453" s="4">
        <v>31</v>
      </c>
      <c r="J453" s="6">
        <v>49.9</v>
      </c>
      <c r="K453" s="4">
        <v>68.3</v>
      </c>
      <c r="L453" s="4">
        <v>79</v>
      </c>
      <c r="M453" s="4">
        <v>75.577336387982967</v>
      </c>
    </row>
    <row r="454" spans="1:13" hidden="1" x14ac:dyDescent="0.3">
      <c r="A454" s="3">
        <v>650</v>
      </c>
      <c r="B454" t="s">
        <v>26</v>
      </c>
      <c r="C454" s="6">
        <v>26.894898577592567</v>
      </c>
      <c r="D454" s="4">
        <v>23.668997999851559</v>
      </c>
      <c r="E454" s="4">
        <v>36.6</v>
      </c>
      <c r="F454" s="4">
        <v>44.4</v>
      </c>
      <c r="G454" s="4">
        <v>55.7</v>
      </c>
      <c r="H454" s="4">
        <v>37.1</v>
      </c>
      <c r="I454" s="4">
        <v>26.383283451256041</v>
      </c>
      <c r="J454" s="6">
        <v>44.939070250308447</v>
      </c>
      <c r="K454" s="4">
        <v>46.6</v>
      </c>
      <c r="L454" s="4">
        <v>52.3</v>
      </c>
      <c r="M454" s="4">
        <v>48.5</v>
      </c>
    </row>
    <row r="455" spans="1:13" hidden="1" x14ac:dyDescent="0.3">
      <c r="A455" s="3">
        <v>651</v>
      </c>
      <c r="B455" t="s">
        <v>26</v>
      </c>
      <c r="C455" s="6">
        <v>30.8</v>
      </c>
      <c r="D455" s="4">
        <v>24.4</v>
      </c>
      <c r="E455" s="4">
        <v>33.9</v>
      </c>
      <c r="F455" s="4">
        <v>47.5</v>
      </c>
      <c r="G455" s="4">
        <v>60</v>
      </c>
      <c r="H455" s="4">
        <v>36.9</v>
      </c>
      <c r="I455" s="4">
        <v>28.4</v>
      </c>
      <c r="J455" s="6">
        <v>46.4</v>
      </c>
      <c r="K455" s="4">
        <v>46.236774317231365</v>
      </c>
      <c r="L455" s="4">
        <v>57.4</v>
      </c>
      <c r="M455" s="4">
        <v>52.7</v>
      </c>
    </row>
    <row r="456" spans="1:13" hidden="1" x14ac:dyDescent="0.3">
      <c r="A456" s="3">
        <v>652</v>
      </c>
      <c r="B456" t="s">
        <v>26</v>
      </c>
      <c r="C456" s="6">
        <v>25</v>
      </c>
      <c r="D456" s="4">
        <v>21.7</v>
      </c>
      <c r="E456" s="4">
        <v>37.799999999999997</v>
      </c>
      <c r="F456" s="4">
        <v>43.8</v>
      </c>
      <c r="G456" s="4">
        <v>54.9</v>
      </c>
      <c r="H456" s="4">
        <v>36.9</v>
      </c>
      <c r="I456" s="4">
        <v>25.735395109048195</v>
      </c>
      <c r="J456" s="6">
        <v>47.267939700996521</v>
      </c>
      <c r="K456" s="4">
        <v>44.9906588349061</v>
      </c>
      <c r="L456" s="4">
        <v>51.016961668717713</v>
      </c>
      <c r="M456" s="4">
        <v>46.917295732473569</v>
      </c>
    </row>
    <row r="457" spans="1:13" hidden="1" x14ac:dyDescent="0.3">
      <c r="A457" s="3">
        <v>653</v>
      </c>
      <c r="B457" t="s">
        <v>26</v>
      </c>
      <c r="C457" s="6">
        <v>29.8</v>
      </c>
      <c r="D457" s="4">
        <v>25.2</v>
      </c>
      <c r="E457" s="4">
        <v>44.3</v>
      </c>
      <c r="F457" s="4">
        <v>47.6</v>
      </c>
      <c r="G457" s="4">
        <v>60.2</v>
      </c>
      <c r="H457" s="4">
        <v>40</v>
      </c>
      <c r="I457" s="4">
        <v>28.2</v>
      </c>
      <c r="J457" s="6">
        <v>49.8</v>
      </c>
      <c r="K457" s="4">
        <v>51.9</v>
      </c>
      <c r="L457" s="4">
        <v>58.1</v>
      </c>
      <c r="M457" s="4">
        <v>53.7</v>
      </c>
    </row>
    <row r="458" spans="1:13" hidden="1" x14ac:dyDescent="0.3">
      <c r="A458" s="3">
        <v>654</v>
      </c>
      <c r="B458" t="s">
        <v>26</v>
      </c>
      <c r="C458" s="6">
        <v>29.7</v>
      </c>
      <c r="D458" s="4">
        <v>23.3</v>
      </c>
      <c r="E458" s="4">
        <v>41.6</v>
      </c>
      <c r="F458" s="4">
        <v>45</v>
      </c>
      <c r="G458" s="4">
        <v>56.9</v>
      </c>
      <c r="H458" s="4">
        <v>35.6</v>
      </c>
      <c r="I458" s="4">
        <v>27</v>
      </c>
      <c r="J458" s="6">
        <v>48.1</v>
      </c>
      <c r="K458" s="4">
        <v>48.8</v>
      </c>
      <c r="L458" s="4">
        <v>55.5</v>
      </c>
      <c r="M458" s="4">
        <v>50.9</v>
      </c>
    </row>
    <row r="459" spans="1:13" hidden="1" x14ac:dyDescent="0.3">
      <c r="A459" s="3">
        <v>655</v>
      </c>
      <c r="B459" t="s">
        <v>26</v>
      </c>
      <c r="C459" s="6">
        <v>32.200000000000003</v>
      </c>
      <c r="D459" s="4">
        <v>25.4</v>
      </c>
      <c r="E459" s="4">
        <v>40.299999999999997</v>
      </c>
      <c r="F459" s="4">
        <v>46.5</v>
      </c>
      <c r="G459" s="4">
        <v>60</v>
      </c>
      <c r="H459" s="4">
        <v>38.6</v>
      </c>
      <c r="I459" s="4">
        <v>27.6</v>
      </c>
      <c r="J459" s="6">
        <v>46.5</v>
      </c>
      <c r="K459" s="4">
        <v>50.6</v>
      </c>
      <c r="L459" s="4">
        <v>57.9</v>
      </c>
      <c r="M459" s="4">
        <v>53.1</v>
      </c>
    </row>
    <row r="460" spans="1:13" hidden="1" x14ac:dyDescent="0.3">
      <c r="A460" s="3">
        <v>656</v>
      </c>
      <c r="B460" t="s">
        <v>26</v>
      </c>
      <c r="C460" s="6">
        <v>30</v>
      </c>
      <c r="D460" s="4">
        <v>23.5</v>
      </c>
      <c r="E460" s="4">
        <v>42.6</v>
      </c>
      <c r="F460" s="4">
        <v>45</v>
      </c>
      <c r="G460" s="4">
        <v>56.8</v>
      </c>
      <c r="H460" s="4">
        <v>37</v>
      </c>
      <c r="I460" s="4">
        <v>28.6</v>
      </c>
      <c r="J460" s="6">
        <v>47.9</v>
      </c>
      <c r="K460" s="4">
        <v>49.4</v>
      </c>
      <c r="L460" s="4">
        <v>55.7</v>
      </c>
      <c r="M460" s="4">
        <v>51.3</v>
      </c>
    </row>
    <row r="461" spans="1:13" hidden="1" x14ac:dyDescent="0.3">
      <c r="A461" s="3">
        <v>657</v>
      </c>
      <c r="B461" t="s">
        <v>26</v>
      </c>
      <c r="C461" s="6">
        <v>30.1</v>
      </c>
      <c r="D461" s="4">
        <v>24</v>
      </c>
      <c r="E461" s="4">
        <v>40.200000000000003</v>
      </c>
      <c r="F461" s="4">
        <v>46</v>
      </c>
      <c r="G461" s="4">
        <v>58.4</v>
      </c>
      <c r="H461" s="4">
        <v>37.200000000000003</v>
      </c>
      <c r="I461" s="4">
        <v>27.2</v>
      </c>
      <c r="J461" s="6">
        <v>46.9</v>
      </c>
      <c r="K461" s="4">
        <v>49.209358661451311</v>
      </c>
      <c r="L461" s="4">
        <v>56.4</v>
      </c>
      <c r="M461" s="4">
        <v>51.5</v>
      </c>
    </row>
    <row r="462" spans="1:13" hidden="1" x14ac:dyDescent="0.3">
      <c r="A462" s="3">
        <v>658</v>
      </c>
      <c r="B462" t="s">
        <v>26</v>
      </c>
      <c r="C462" s="6">
        <v>28.7</v>
      </c>
      <c r="D462" s="4">
        <v>22.2</v>
      </c>
      <c r="E462" s="4">
        <v>37.1</v>
      </c>
      <c r="F462" s="4">
        <v>42.7</v>
      </c>
      <c r="G462" s="4">
        <v>53</v>
      </c>
      <c r="H462" s="4">
        <v>35.200000000000003</v>
      </c>
      <c r="I462" s="4">
        <v>26.4</v>
      </c>
      <c r="J462" s="6">
        <v>42</v>
      </c>
      <c r="K462" s="4">
        <v>45.1</v>
      </c>
      <c r="L462" s="4">
        <v>50.5</v>
      </c>
      <c r="M462" s="4">
        <v>46.3</v>
      </c>
    </row>
    <row r="463" spans="1:13" hidden="1" x14ac:dyDescent="0.3">
      <c r="A463" s="3">
        <v>659</v>
      </c>
      <c r="B463" t="s">
        <v>26</v>
      </c>
      <c r="C463" s="6">
        <v>28.4</v>
      </c>
      <c r="D463" s="4">
        <v>21.7</v>
      </c>
      <c r="E463" s="4">
        <v>37.6</v>
      </c>
      <c r="F463" s="4">
        <v>41.5</v>
      </c>
      <c r="G463" s="4">
        <v>51.9</v>
      </c>
      <c r="H463" s="4">
        <v>34.4</v>
      </c>
      <c r="I463" s="4">
        <v>26.349460551122068</v>
      </c>
      <c r="J463" s="6">
        <v>43.4</v>
      </c>
      <c r="K463" s="4">
        <v>44.1</v>
      </c>
      <c r="L463" s="4">
        <v>50</v>
      </c>
      <c r="M463" s="4">
        <v>45.6</v>
      </c>
    </row>
    <row r="464" spans="1:13" hidden="1" x14ac:dyDescent="0.3">
      <c r="A464" s="3">
        <v>660</v>
      </c>
      <c r="B464" t="s">
        <v>26</v>
      </c>
      <c r="C464" s="6">
        <v>29.4</v>
      </c>
      <c r="D464" s="4">
        <v>23.9</v>
      </c>
      <c r="E464" s="4">
        <v>40.200000000000003</v>
      </c>
      <c r="F464" s="4">
        <v>45.6</v>
      </c>
      <c r="G464" s="4">
        <v>57</v>
      </c>
      <c r="H464" s="4">
        <v>37</v>
      </c>
      <c r="I464" s="4">
        <v>28.6</v>
      </c>
      <c r="J464" s="6">
        <v>46</v>
      </c>
      <c r="K464" s="4">
        <v>49.9</v>
      </c>
      <c r="L464" s="4">
        <v>56.1</v>
      </c>
      <c r="M464" s="4">
        <v>51.7</v>
      </c>
    </row>
    <row r="465" spans="1:13" hidden="1" x14ac:dyDescent="0.3">
      <c r="A465" s="3">
        <v>661</v>
      </c>
      <c r="B465" t="s">
        <v>26</v>
      </c>
      <c r="C465" s="6">
        <v>30.8</v>
      </c>
      <c r="D465" s="4">
        <v>23</v>
      </c>
      <c r="E465" s="4">
        <v>40.299999999999997</v>
      </c>
      <c r="F465" s="4">
        <v>44.386005232098064</v>
      </c>
      <c r="G465" s="4">
        <v>55.994232135105847</v>
      </c>
      <c r="H465" s="4">
        <v>36.041088452681798</v>
      </c>
      <c r="I465" s="4">
        <v>27.709576865175041</v>
      </c>
      <c r="J465" s="6">
        <v>45.580562993381051</v>
      </c>
      <c r="K465" s="4">
        <v>47.590692269030775</v>
      </c>
      <c r="L465" s="4">
        <v>54.615861949794137</v>
      </c>
      <c r="M465" s="4">
        <v>49.810295644613007</v>
      </c>
    </row>
    <row r="466" spans="1:13" hidden="1" x14ac:dyDescent="0.3">
      <c r="A466" s="3">
        <v>662</v>
      </c>
      <c r="B466" t="s">
        <v>26</v>
      </c>
      <c r="C466" s="6">
        <v>29.6</v>
      </c>
      <c r="D466" s="4">
        <v>23.2</v>
      </c>
      <c r="E466" s="4">
        <v>39.700000000000003</v>
      </c>
      <c r="F466" s="4">
        <v>46.2</v>
      </c>
      <c r="G466" s="4">
        <v>58.277740639439067</v>
      </c>
      <c r="H466" s="4">
        <v>37.098651151015133</v>
      </c>
      <c r="I466" s="4">
        <v>27.961117563845338</v>
      </c>
      <c r="J466" s="6">
        <v>47.849773419280467</v>
      </c>
      <c r="K466" s="4">
        <v>48.275645918755728</v>
      </c>
      <c r="L466" s="4">
        <v>56.369523061038791</v>
      </c>
      <c r="M466" s="4">
        <v>51.617708238403658</v>
      </c>
    </row>
    <row r="467" spans="1:13" hidden="1" x14ac:dyDescent="0.3">
      <c r="A467" s="3">
        <v>663</v>
      </c>
      <c r="B467" t="s">
        <v>26</v>
      </c>
      <c r="C467" s="6">
        <v>30.4</v>
      </c>
      <c r="D467" s="4">
        <v>21.9</v>
      </c>
      <c r="E467" s="4">
        <v>38</v>
      </c>
      <c r="F467" s="4">
        <v>43.2</v>
      </c>
      <c r="G467" s="4">
        <v>54.206778058725867</v>
      </c>
      <c r="H467" s="4">
        <v>34.493492178324878</v>
      </c>
      <c r="I467" s="4">
        <v>27.395224974416262</v>
      </c>
      <c r="J467" s="6">
        <v>43.87663321390383</v>
      </c>
      <c r="K467" s="4">
        <v>45.6</v>
      </c>
      <c r="L467" s="4">
        <v>52.930229968998106</v>
      </c>
      <c r="M467" s="4">
        <v>48.093077391077074</v>
      </c>
    </row>
    <row r="468" spans="1:13" hidden="1" x14ac:dyDescent="0.3">
      <c r="A468" s="3">
        <v>664</v>
      </c>
      <c r="B468" t="s">
        <v>26</v>
      </c>
      <c r="C468" s="6">
        <v>29.6</v>
      </c>
      <c r="D468" s="4">
        <v>22.8</v>
      </c>
      <c r="E468" s="4">
        <v>40.9</v>
      </c>
      <c r="F468" s="4">
        <v>44</v>
      </c>
      <c r="G468" s="4">
        <v>54.8</v>
      </c>
      <c r="H468" s="4">
        <v>38.1</v>
      </c>
      <c r="I468" s="4">
        <v>27.6</v>
      </c>
      <c r="J468" s="6">
        <v>45.7</v>
      </c>
      <c r="K468" s="4">
        <v>46.1</v>
      </c>
      <c r="L468" s="4">
        <v>52.6</v>
      </c>
      <c r="M468" s="4">
        <v>48</v>
      </c>
    </row>
    <row r="469" spans="1:13" hidden="1" x14ac:dyDescent="0.3">
      <c r="A469" s="3">
        <v>665</v>
      </c>
      <c r="B469" t="s">
        <v>26</v>
      </c>
      <c r="C469" s="6">
        <v>30.6</v>
      </c>
      <c r="D469" s="4">
        <v>23.9</v>
      </c>
      <c r="E469" s="4">
        <v>42</v>
      </c>
      <c r="F469" s="4">
        <v>45.2</v>
      </c>
      <c r="G469" s="4">
        <v>57.7</v>
      </c>
      <c r="H469" s="4">
        <v>37</v>
      </c>
      <c r="I469" s="4">
        <v>27.4</v>
      </c>
      <c r="J469" s="6">
        <v>46.7</v>
      </c>
      <c r="K469" s="4">
        <v>49</v>
      </c>
      <c r="L469" s="4">
        <v>55.3</v>
      </c>
      <c r="M469" s="4">
        <v>50.5</v>
      </c>
    </row>
    <row r="470" spans="1:13" hidden="1" x14ac:dyDescent="0.3">
      <c r="A470" s="3">
        <v>666</v>
      </c>
      <c r="B470" t="s">
        <v>26</v>
      </c>
      <c r="C470" s="6">
        <v>27.7</v>
      </c>
      <c r="D470" s="4">
        <v>23.2</v>
      </c>
      <c r="E470" s="4">
        <v>38.4</v>
      </c>
      <c r="F470" s="4">
        <v>42.8</v>
      </c>
      <c r="G470" s="4">
        <v>53.3</v>
      </c>
      <c r="H470" s="4">
        <v>36</v>
      </c>
      <c r="I470" s="4">
        <v>26.3</v>
      </c>
      <c r="J470" s="6">
        <v>44.8</v>
      </c>
      <c r="K470" s="4">
        <v>44.8</v>
      </c>
      <c r="L470" s="4">
        <v>50.4</v>
      </c>
      <c r="M470" s="4">
        <v>46.4</v>
      </c>
    </row>
    <row r="471" spans="1:13" hidden="1" x14ac:dyDescent="0.3">
      <c r="A471" s="3">
        <v>583</v>
      </c>
      <c r="B471" t="s">
        <v>27</v>
      </c>
      <c r="C471" s="6">
        <v>41.5</v>
      </c>
      <c r="D471" s="4">
        <v>35</v>
      </c>
      <c r="E471" s="4">
        <v>63.8</v>
      </c>
      <c r="F471" s="4">
        <v>58.5</v>
      </c>
      <c r="G471" s="4">
        <v>71.7</v>
      </c>
      <c r="H471" s="4">
        <v>44.9</v>
      </c>
      <c r="I471" s="4">
        <v>37.700000000000003</v>
      </c>
      <c r="J471" s="6">
        <v>63.2</v>
      </c>
      <c r="K471" s="4">
        <v>69.400000000000006</v>
      </c>
      <c r="L471" s="4">
        <v>79.8</v>
      </c>
      <c r="M471" s="4">
        <v>72.599999999999994</v>
      </c>
    </row>
    <row r="472" spans="1:13" hidden="1" x14ac:dyDescent="0.3">
      <c r="A472" s="3">
        <v>584</v>
      </c>
      <c r="B472" t="s">
        <v>27</v>
      </c>
      <c r="C472" s="6">
        <v>42.4</v>
      </c>
      <c r="D472" s="4">
        <v>33.4</v>
      </c>
      <c r="E472" s="4">
        <v>62.3</v>
      </c>
      <c r="F472" s="4">
        <v>59</v>
      </c>
      <c r="G472" s="4">
        <v>73.5</v>
      </c>
      <c r="H472" s="4">
        <v>45.5</v>
      </c>
      <c r="I472" s="4">
        <v>36.200000000000003</v>
      </c>
      <c r="J472" s="6">
        <v>61.9</v>
      </c>
      <c r="K472" s="4">
        <v>70.2</v>
      </c>
      <c r="L472" s="4">
        <v>79.5</v>
      </c>
      <c r="M472" s="4">
        <v>73.5</v>
      </c>
    </row>
    <row r="473" spans="1:13" hidden="1" x14ac:dyDescent="0.3">
      <c r="A473" s="3">
        <v>585</v>
      </c>
      <c r="B473" t="s">
        <v>27</v>
      </c>
      <c r="C473" s="6">
        <v>39.6</v>
      </c>
      <c r="D473" s="4">
        <v>29.7</v>
      </c>
      <c r="E473" s="4">
        <v>57.4</v>
      </c>
      <c r="F473" s="4">
        <v>54.4</v>
      </c>
      <c r="G473" s="4">
        <v>69.3</v>
      </c>
      <c r="H473" s="4">
        <v>42.1</v>
      </c>
      <c r="I473" s="4">
        <v>34.6</v>
      </c>
      <c r="J473" s="6">
        <v>59.6</v>
      </c>
      <c r="K473" s="4">
        <v>64.599999999999994</v>
      </c>
      <c r="L473" s="4">
        <v>75</v>
      </c>
      <c r="M473" s="4">
        <v>69.8</v>
      </c>
    </row>
    <row r="474" spans="1:13" hidden="1" x14ac:dyDescent="0.3">
      <c r="A474" s="3">
        <v>586</v>
      </c>
      <c r="B474" t="s">
        <v>27</v>
      </c>
      <c r="C474" s="6">
        <v>46.5</v>
      </c>
      <c r="D474" s="4">
        <v>37.299999999999997</v>
      </c>
      <c r="E474" s="4">
        <v>71.7</v>
      </c>
      <c r="F474" s="4">
        <v>67.400000000000006</v>
      </c>
      <c r="G474" s="4">
        <v>84.5</v>
      </c>
      <c r="H474" s="4">
        <v>50.5</v>
      </c>
      <c r="I474" s="4">
        <v>38.9</v>
      </c>
      <c r="J474" s="6">
        <v>68.099999999999994</v>
      </c>
      <c r="K474" s="4">
        <v>81.5</v>
      </c>
      <c r="L474" s="4">
        <v>94.3</v>
      </c>
      <c r="M474" s="4">
        <v>87.1</v>
      </c>
    </row>
    <row r="475" spans="1:13" hidden="1" x14ac:dyDescent="0.3">
      <c r="A475" s="3">
        <v>587</v>
      </c>
      <c r="B475" t="s">
        <v>27</v>
      </c>
      <c r="C475" s="6">
        <v>47.9</v>
      </c>
      <c r="D475" s="4">
        <v>38.299999999999997</v>
      </c>
      <c r="E475" s="4">
        <v>70.099999999999994</v>
      </c>
      <c r="F475" s="4">
        <v>66.900000000000006</v>
      </c>
      <c r="G475" s="4">
        <v>83.9</v>
      </c>
      <c r="H475" s="4">
        <v>50.1</v>
      </c>
      <c r="I475" s="4">
        <v>39.700000000000003</v>
      </c>
      <c r="J475" s="6">
        <v>71.900000000000006</v>
      </c>
      <c r="K475" s="4">
        <v>81.2</v>
      </c>
      <c r="L475" s="4">
        <v>90.8</v>
      </c>
      <c r="M475" s="4">
        <v>84.2</v>
      </c>
    </row>
    <row r="476" spans="1:13" hidden="1" x14ac:dyDescent="0.3">
      <c r="A476" s="3">
        <v>588</v>
      </c>
      <c r="B476" t="s">
        <v>27</v>
      </c>
      <c r="C476" s="6">
        <v>42.5</v>
      </c>
      <c r="D476" s="4">
        <v>34.6</v>
      </c>
      <c r="E476" s="4">
        <v>65.5</v>
      </c>
      <c r="F476" s="4">
        <v>57.7</v>
      </c>
      <c r="G476" s="4">
        <v>72.099999999999994</v>
      </c>
      <c r="H476" s="4">
        <v>45.8</v>
      </c>
      <c r="I476" s="4">
        <v>36.5</v>
      </c>
      <c r="J476" s="6">
        <v>60.7</v>
      </c>
      <c r="K476" s="4">
        <v>69.2</v>
      </c>
      <c r="L476" s="4">
        <v>78.400000000000006</v>
      </c>
      <c r="M476" s="4">
        <v>71.900000000000006</v>
      </c>
    </row>
    <row r="477" spans="1:13" hidden="1" x14ac:dyDescent="0.3">
      <c r="A477" s="3">
        <v>589</v>
      </c>
      <c r="B477" t="s">
        <v>27</v>
      </c>
      <c r="C477" s="6">
        <v>41.9</v>
      </c>
      <c r="D477" s="4">
        <v>34.799999999999997</v>
      </c>
      <c r="E477" s="4">
        <v>63.6</v>
      </c>
      <c r="F477" s="4">
        <v>60.5</v>
      </c>
      <c r="G477" s="4">
        <v>76.599999999999994</v>
      </c>
      <c r="H477" s="4">
        <v>47.5</v>
      </c>
      <c r="I477" s="4">
        <v>38.07759745352228</v>
      </c>
      <c r="J477" s="6">
        <v>64.7</v>
      </c>
      <c r="K477" s="4">
        <v>71.599999999999994</v>
      </c>
      <c r="L477" s="4">
        <v>82.7</v>
      </c>
      <c r="M477" s="4">
        <v>76</v>
      </c>
    </row>
    <row r="478" spans="1:13" hidden="1" x14ac:dyDescent="0.3">
      <c r="A478" s="3">
        <v>590</v>
      </c>
      <c r="B478" t="s">
        <v>27</v>
      </c>
      <c r="C478" s="6">
        <v>46.8</v>
      </c>
      <c r="D478" s="4">
        <v>36.5</v>
      </c>
      <c r="E478" s="4">
        <v>69.378238319939328</v>
      </c>
      <c r="F478" s="4">
        <v>65.2</v>
      </c>
      <c r="G478" s="4">
        <v>83.5</v>
      </c>
      <c r="H478" s="4">
        <v>49.4</v>
      </c>
      <c r="I478" s="4">
        <v>34.1</v>
      </c>
      <c r="J478" s="6">
        <v>56.829511635819429</v>
      </c>
      <c r="K478" s="4">
        <v>77</v>
      </c>
      <c r="L478" s="4">
        <v>90.5</v>
      </c>
      <c r="M478" s="4">
        <v>83.3</v>
      </c>
    </row>
    <row r="479" spans="1:13" hidden="1" x14ac:dyDescent="0.3">
      <c r="A479" s="3">
        <v>591</v>
      </c>
      <c r="B479" t="s">
        <v>27</v>
      </c>
      <c r="C479" s="6">
        <v>44.2</v>
      </c>
      <c r="D479" s="4">
        <v>35.799999999999997</v>
      </c>
      <c r="E479" s="4">
        <v>71.2</v>
      </c>
      <c r="F479" s="4">
        <v>63.5</v>
      </c>
      <c r="G479" s="4">
        <v>80.7</v>
      </c>
      <c r="H479" s="4">
        <v>49.6</v>
      </c>
      <c r="I479" s="4">
        <v>38.700000000000003</v>
      </c>
      <c r="J479" s="6">
        <v>67.3</v>
      </c>
      <c r="K479" s="4">
        <v>79.3</v>
      </c>
      <c r="L479" s="4">
        <v>90.7</v>
      </c>
      <c r="M479" s="4">
        <v>83.9</v>
      </c>
    </row>
    <row r="480" spans="1:13" hidden="1" x14ac:dyDescent="0.3">
      <c r="A480" s="3">
        <v>592</v>
      </c>
      <c r="B480" t="s">
        <v>27</v>
      </c>
      <c r="C480" s="6">
        <v>49.1</v>
      </c>
      <c r="D480" s="4">
        <v>39.1</v>
      </c>
      <c r="E480" s="4">
        <v>66.599999999999994</v>
      </c>
      <c r="F480" s="4">
        <v>71.599999999999994</v>
      </c>
      <c r="G480" s="4">
        <v>88.3</v>
      </c>
      <c r="H480" s="4">
        <v>55.4</v>
      </c>
      <c r="I480" s="4">
        <v>41.7</v>
      </c>
      <c r="J480" s="6">
        <v>73.7</v>
      </c>
      <c r="K480" s="4">
        <v>87</v>
      </c>
      <c r="L480" s="4">
        <v>100.7</v>
      </c>
      <c r="M480" s="4">
        <v>94.2</v>
      </c>
    </row>
    <row r="481" spans="1:13" hidden="1" x14ac:dyDescent="0.3">
      <c r="A481" s="3">
        <v>593</v>
      </c>
      <c r="B481" t="s">
        <v>27</v>
      </c>
      <c r="C481" s="6">
        <v>48.7</v>
      </c>
      <c r="D481" s="4">
        <v>37.4</v>
      </c>
      <c r="E481" s="4">
        <v>73.2</v>
      </c>
      <c r="F481" s="4">
        <v>70.099999999999994</v>
      </c>
      <c r="G481" s="4">
        <v>88</v>
      </c>
      <c r="H481" s="4">
        <v>53.4</v>
      </c>
      <c r="I481" s="4">
        <v>40.200000000000003</v>
      </c>
      <c r="J481" s="6">
        <v>64.8</v>
      </c>
      <c r="K481" s="4">
        <v>86.9</v>
      </c>
      <c r="L481" s="4">
        <v>97.9</v>
      </c>
      <c r="M481" s="4">
        <v>86.1</v>
      </c>
    </row>
    <row r="482" spans="1:13" hidden="1" x14ac:dyDescent="0.3">
      <c r="A482" s="3">
        <v>594</v>
      </c>
      <c r="B482" t="s">
        <v>27</v>
      </c>
      <c r="C482" s="6">
        <v>43.2</v>
      </c>
      <c r="D482" s="4">
        <v>33.200000000000003</v>
      </c>
      <c r="E482" s="4">
        <v>60.1</v>
      </c>
      <c r="F482" s="4">
        <v>59.1</v>
      </c>
      <c r="G482" s="4">
        <v>74.099999999999994</v>
      </c>
      <c r="H482" s="4">
        <v>45.4</v>
      </c>
      <c r="I482" s="4">
        <v>36.5</v>
      </c>
      <c r="J482" s="6">
        <v>62</v>
      </c>
      <c r="K482" s="4">
        <v>69.7</v>
      </c>
      <c r="L482" s="4">
        <v>79.599999999999994</v>
      </c>
      <c r="M482" s="4">
        <v>73.099999999999994</v>
      </c>
    </row>
    <row r="483" spans="1:13" hidden="1" x14ac:dyDescent="0.3">
      <c r="A483" s="3">
        <v>595</v>
      </c>
      <c r="B483" t="s">
        <v>27</v>
      </c>
      <c r="C483" s="6">
        <v>45.1</v>
      </c>
      <c r="D483" s="4">
        <v>38.6</v>
      </c>
      <c r="E483" s="4">
        <v>76.3</v>
      </c>
      <c r="F483" s="4">
        <v>69.3</v>
      </c>
      <c r="G483" s="4">
        <v>88.2</v>
      </c>
      <c r="H483" s="4">
        <v>51.6</v>
      </c>
      <c r="I483" s="4">
        <v>39.5</v>
      </c>
      <c r="J483" s="6">
        <v>70.2</v>
      </c>
      <c r="K483" s="4">
        <v>84.4</v>
      </c>
      <c r="L483" s="4">
        <v>96.1</v>
      </c>
      <c r="M483" s="4">
        <v>89.1</v>
      </c>
    </row>
    <row r="484" spans="1:13" hidden="1" x14ac:dyDescent="0.3">
      <c r="A484" s="3">
        <v>596</v>
      </c>
      <c r="B484" t="s">
        <v>27</v>
      </c>
      <c r="C484" s="6">
        <v>43.4</v>
      </c>
      <c r="D484" s="4">
        <v>34.299999999999997</v>
      </c>
      <c r="E484" s="4">
        <v>65.900000000000006</v>
      </c>
      <c r="F484" s="4">
        <v>62.3</v>
      </c>
      <c r="G484" s="4">
        <v>78.3</v>
      </c>
      <c r="H484" s="4">
        <v>48.1</v>
      </c>
      <c r="I484" s="4">
        <v>36.1</v>
      </c>
      <c r="J484" s="6">
        <v>63.3</v>
      </c>
      <c r="K484" s="4">
        <v>75.400000000000006</v>
      </c>
      <c r="L484" s="4">
        <v>87.9</v>
      </c>
      <c r="M484" s="4">
        <v>82</v>
      </c>
    </row>
    <row r="485" spans="1:13" hidden="1" x14ac:dyDescent="0.3">
      <c r="A485" s="3">
        <v>597</v>
      </c>
      <c r="B485" t="s">
        <v>27</v>
      </c>
      <c r="C485" s="6">
        <v>48.9</v>
      </c>
      <c r="D485" s="4">
        <v>38.5</v>
      </c>
      <c r="E485" s="4">
        <v>75.400000000000006</v>
      </c>
      <c r="F485" s="4">
        <v>71</v>
      </c>
      <c r="G485" s="4">
        <v>88</v>
      </c>
      <c r="H485" s="4">
        <v>53.7</v>
      </c>
      <c r="I485" s="4">
        <v>40</v>
      </c>
      <c r="J485" s="6">
        <v>68.400000000000006</v>
      </c>
      <c r="K485" s="4">
        <v>85.6</v>
      </c>
      <c r="L485" s="4">
        <v>96</v>
      </c>
      <c r="M485" s="4">
        <v>88.9</v>
      </c>
    </row>
    <row r="486" spans="1:13" hidden="1" x14ac:dyDescent="0.3">
      <c r="A486" s="3">
        <v>598</v>
      </c>
      <c r="B486" t="s">
        <v>27</v>
      </c>
      <c r="C486" s="6">
        <v>48.3</v>
      </c>
      <c r="D486" s="4">
        <v>38.700000000000003</v>
      </c>
      <c r="E486" s="4">
        <v>73.099999999999994</v>
      </c>
      <c r="F486" s="4">
        <v>67.5</v>
      </c>
      <c r="G486" s="4">
        <v>84.9</v>
      </c>
      <c r="H486" s="4">
        <v>50.2</v>
      </c>
      <c r="I486" s="4">
        <v>39</v>
      </c>
      <c r="J486" s="6">
        <v>66.8</v>
      </c>
      <c r="K486" s="4">
        <v>81.3</v>
      </c>
      <c r="L486" s="4">
        <v>92.8</v>
      </c>
      <c r="M486" s="4">
        <v>85.2</v>
      </c>
    </row>
    <row r="487" spans="1:13" hidden="1" x14ac:dyDescent="0.3">
      <c r="A487" s="3">
        <v>599</v>
      </c>
      <c r="B487" t="s">
        <v>27</v>
      </c>
      <c r="C487" s="6">
        <v>44</v>
      </c>
      <c r="D487" s="4">
        <v>34.1</v>
      </c>
      <c r="E487" s="4">
        <v>65.400000000000006</v>
      </c>
      <c r="F487" s="4">
        <v>64.099999999999994</v>
      </c>
      <c r="G487" s="4">
        <v>80.900000000000006</v>
      </c>
      <c r="H487" s="4">
        <v>49</v>
      </c>
      <c r="I487" s="4">
        <v>37.700000000000003</v>
      </c>
      <c r="J487" s="6">
        <v>66</v>
      </c>
      <c r="K487" s="4">
        <v>78.099999999999994</v>
      </c>
      <c r="L487" s="4">
        <v>88</v>
      </c>
      <c r="M487" s="4">
        <v>82.1</v>
      </c>
    </row>
    <row r="488" spans="1:13" hidden="1" x14ac:dyDescent="0.3">
      <c r="A488" s="3">
        <v>600</v>
      </c>
      <c r="B488" t="s">
        <v>27</v>
      </c>
      <c r="C488" s="6">
        <v>43.2</v>
      </c>
      <c r="D488" s="4">
        <v>36.6</v>
      </c>
      <c r="E488" s="4">
        <v>69</v>
      </c>
      <c r="F488" s="4">
        <v>64</v>
      </c>
      <c r="G488" s="4">
        <v>80.2</v>
      </c>
      <c r="H488" s="4">
        <v>49.3</v>
      </c>
      <c r="I488" s="4">
        <v>38.6</v>
      </c>
      <c r="J488" s="6">
        <v>64.3</v>
      </c>
      <c r="K488" s="4">
        <v>76.5</v>
      </c>
      <c r="L488" s="4">
        <v>87.3</v>
      </c>
      <c r="M488" s="4">
        <v>80.7</v>
      </c>
    </row>
    <row r="489" spans="1:13" hidden="1" x14ac:dyDescent="0.3">
      <c r="A489" s="3">
        <v>601</v>
      </c>
      <c r="B489" t="s">
        <v>27</v>
      </c>
      <c r="C489" s="6">
        <v>45.1</v>
      </c>
      <c r="D489" s="4">
        <v>38.200000000000003</v>
      </c>
      <c r="E489" s="4">
        <v>69.099999999999994</v>
      </c>
      <c r="F489" s="4">
        <v>66.7</v>
      </c>
      <c r="G489" s="4">
        <v>82.2</v>
      </c>
      <c r="H489" s="4">
        <v>49.9</v>
      </c>
      <c r="I489" s="4">
        <v>38.6</v>
      </c>
      <c r="J489" s="6">
        <v>67.099999999999994</v>
      </c>
      <c r="K489" s="4">
        <v>80.900000000000006</v>
      </c>
      <c r="L489" s="4">
        <v>92.9</v>
      </c>
      <c r="M489" s="4">
        <v>85.4</v>
      </c>
    </row>
    <row r="490" spans="1:13" hidden="1" x14ac:dyDescent="0.3">
      <c r="A490" s="3">
        <v>602</v>
      </c>
      <c r="B490" t="s">
        <v>27</v>
      </c>
      <c r="C490" s="6">
        <v>45.5</v>
      </c>
      <c r="D490" s="4">
        <v>35.4</v>
      </c>
      <c r="E490" s="4">
        <v>65.400000000000006</v>
      </c>
      <c r="F490" s="4">
        <v>63.1</v>
      </c>
      <c r="G490" s="4">
        <v>79.2</v>
      </c>
      <c r="H490" s="4">
        <v>48.1</v>
      </c>
      <c r="I490" s="4">
        <v>36.299999999999997</v>
      </c>
      <c r="J490" s="6">
        <v>62.5</v>
      </c>
      <c r="K490" s="4">
        <v>78.599999999999994</v>
      </c>
      <c r="L490" s="4">
        <v>90.3</v>
      </c>
      <c r="M490" s="4">
        <v>83.6</v>
      </c>
    </row>
    <row r="491" spans="1:13" hidden="1" x14ac:dyDescent="0.3">
      <c r="A491" s="3">
        <v>603</v>
      </c>
      <c r="B491" t="s">
        <v>27</v>
      </c>
      <c r="C491" s="6">
        <v>41.9</v>
      </c>
      <c r="D491" s="4">
        <v>33</v>
      </c>
      <c r="E491" s="4">
        <v>60.1</v>
      </c>
      <c r="F491" s="4">
        <v>58.9</v>
      </c>
      <c r="G491" s="4">
        <v>73.7</v>
      </c>
      <c r="H491" s="4">
        <v>45.5</v>
      </c>
      <c r="I491" s="4">
        <v>35.200000000000003</v>
      </c>
      <c r="J491" s="6">
        <v>60.211934954597027</v>
      </c>
      <c r="K491" s="4">
        <v>70.2</v>
      </c>
      <c r="L491" s="4">
        <v>79</v>
      </c>
      <c r="M491" s="4">
        <v>72.599999999999994</v>
      </c>
    </row>
    <row r="492" spans="1:13" hidden="1" x14ac:dyDescent="0.3">
      <c r="A492" s="3">
        <v>604</v>
      </c>
      <c r="B492" t="s">
        <v>27</v>
      </c>
      <c r="C492" s="6">
        <v>49.7</v>
      </c>
      <c r="D492" s="4">
        <v>36.299999999999997</v>
      </c>
      <c r="E492" s="4">
        <v>69.599999999999994</v>
      </c>
      <c r="F492" s="4">
        <v>67.3</v>
      </c>
      <c r="G492" s="4">
        <v>85.7</v>
      </c>
      <c r="H492" s="4">
        <v>51.7</v>
      </c>
      <c r="I492" s="4">
        <v>39.4</v>
      </c>
      <c r="J492" s="6">
        <v>70.5</v>
      </c>
      <c r="K492" s="4">
        <v>83.3</v>
      </c>
      <c r="L492" s="4">
        <v>93.7</v>
      </c>
      <c r="M492" s="4">
        <v>86.5</v>
      </c>
    </row>
    <row r="493" spans="1:13" hidden="1" x14ac:dyDescent="0.3">
      <c r="A493" s="3">
        <v>605</v>
      </c>
      <c r="B493" t="s">
        <v>27</v>
      </c>
      <c r="C493" s="6">
        <v>43.7</v>
      </c>
      <c r="D493" s="4">
        <v>33.200000000000003</v>
      </c>
      <c r="E493" s="4">
        <v>60.8</v>
      </c>
      <c r="F493" s="4">
        <v>57.7</v>
      </c>
      <c r="G493" s="4">
        <v>71.3</v>
      </c>
      <c r="H493" s="4">
        <v>44.2</v>
      </c>
      <c r="I493" s="4">
        <v>36</v>
      </c>
      <c r="J493" s="6">
        <v>60</v>
      </c>
      <c r="K493" s="4">
        <v>69.3</v>
      </c>
      <c r="L493" s="4">
        <v>78.2</v>
      </c>
      <c r="M493" s="4">
        <v>72.099999999999994</v>
      </c>
    </row>
    <row r="494" spans="1:13" hidden="1" x14ac:dyDescent="0.3">
      <c r="A494" s="3">
        <v>606</v>
      </c>
      <c r="B494" t="s">
        <v>27</v>
      </c>
      <c r="C494" s="6">
        <v>47.4</v>
      </c>
      <c r="D494" s="4">
        <v>38.200000000000003</v>
      </c>
      <c r="E494" s="4">
        <v>71.400000000000006</v>
      </c>
      <c r="F494" s="4">
        <v>66.599999999999994</v>
      </c>
      <c r="G494" s="4">
        <v>83.496783063070026</v>
      </c>
      <c r="H494" s="4">
        <v>50.408302062440789</v>
      </c>
      <c r="I494" s="4">
        <v>38.990528644351834</v>
      </c>
      <c r="J494" s="6">
        <v>67.068321039799613</v>
      </c>
      <c r="K494" s="4">
        <v>80.600787464001215</v>
      </c>
      <c r="L494" s="4">
        <v>91.773559635160282</v>
      </c>
      <c r="M494" s="4">
        <v>84.444523694941708</v>
      </c>
    </row>
    <row r="495" spans="1:13" hidden="1" x14ac:dyDescent="0.3">
      <c r="A495" s="3">
        <v>607</v>
      </c>
      <c r="B495" t="s">
        <v>27</v>
      </c>
      <c r="C495" s="6">
        <v>47.9</v>
      </c>
      <c r="D495" s="4">
        <v>37</v>
      </c>
      <c r="E495" s="4">
        <v>73.599999999999994</v>
      </c>
      <c r="F495" s="4">
        <v>67.7</v>
      </c>
      <c r="G495" s="4">
        <v>85.92752804263786</v>
      </c>
      <c r="H495" s="4">
        <v>51.217219129010161</v>
      </c>
      <c r="I495" s="4">
        <v>38.44108608046956</v>
      </c>
      <c r="J495" s="6">
        <v>66.694529523752536</v>
      </c>
      <c r="K495" s="4">
        <v>83.122997470214074</v>
      </c>
      <c r="L495" s="4">
        <v>93.847317128314117</v>
      </c>
      <c r="M495" s="4">
        <v>86.209469915044693</v>
      </c>
    </row>
    <row r="496" spans="1:13" hidden="1" x14ac:dyDescent="0.3">
      <c r="A496" s="3">
        <v>608</v>
      </c>
      <c r="B496" t="s">
        <v>27</v>
      </c>
      <c r="C496" s="6">
        <v>49.1</v>
      </c>
      <c r="D496" s="4">
        <v>37.1</v>
      </c>
      <c r="E496" s="4">
        <v>70.400000000000006</v>
      </c>
      <c r="F496" s="4">
        <v>67.7</v>
      </c>
      <c r="G496" s="4">
        <v>85.403666773856727</v>
      </c>
      <c r="H496" s="4">
        <v>51.324216690652783</v>
      </c>
      <c r="I496" s="4">
        <v>38.650380185938133</v>
      </c>
      <c r="J496" s="6">
        <v>67.116949084441302</v>
      </c>
      <c r="K496" s="4">
        <v>82.756868639707591</v>
      </c>
      <c r="L496" s="4">
        <v>93.652785314748073</v>
      </c>
      <c r="M496" s="4">
        <v>86.184245756023927</v>
      </c>
    </row>
    <row r="497" spans="1:13" hidden="1" x14ac:dyDescent="0.3">
      <c r="A497" s="3">
        <v>609</v>
      </c>
      <c r="B497" t="s">
        <v>27</v>
      </c>
      <c r="C497" s="6">
        <v>42.6</v>
      </c>
      <c r="D497" s="4">
        <v>34.4</v>
      </c>
      <c r="E497" s="4">
        <v>66.7</v>
      </c>
      <c r="F497" s="4">
        <v>59.5</v>
      </c>
      <c r="G497" s="4">
        <v>74.920702017275119</v>
      </c>
      <c r="H497" s="4">
        <v>45.617650149289759</v>
      </c>
      <c r="I497" s="4">
        <v>36.394659651772812</v>
      </c>
      <c r="J497" s="6">
        <v>61.9263836004246</v>
      </c>
      <c r="K497" s="4">
        <v>71.559944966716657</v>
      </c>
      <c r="L497" s="4">
        <v>81.332747409196458</v>
      </c>
      <c r="M497" s="4">
        <v>74.832420191004829</v>
      </c>
    </row>
    <row r="498" spans="1:13" hidden="1" x14ac:dyDescent="0.3">
      <c r="A498" s="3">
        <v>610</v>
      </c>
      <c r="B498" t="s">
        <v>27</v>
      </c>
      <c r="C498" s="6">
        <v>46.8</v>
      </c>
      <c r="D498" s="4">
        <v>37.9</v>
      </c>
      <c r="E498" s="4">
        <v>69.7</v>
      </c>
      <c r="F498" s="4">
        <v>64.2</v>
      </c>
      <c r="G498" s="4">
        <v>80.205062488491919</v>
      </c>
      <c r="H498" s="4">
        <v>48.672159201890523</v>
      </c>
      <c r="I498" s="4">
        <v>38.478271658592206</v>
      </c>
      <c r="J498" s="6">
        <v>65.620105141795435</v>
      </c>
      <c r="K498" s="4">
        <v>77.138267416763696</v>
      </c>
      <c r="L498" s="4">
        <v>87.88298485145971</v>
      </c>
      <c r="M498" s="4">
        <v>80.809797344859803</v>
      </c>
    </row>
    <row r="499" spans="1:13" hidden="1" x14ac:dyDescent="0.3">
      <c r="A499" s="3">
        <v>611</v>
      </c>
      <c r="B499" t="s">
        <v>27</v>
      </c>
      <c r="C499" s="6">
        <v>43.2</v>
      </c>
      <c r="D499" s="4">
        <v>34.200000000000003</v>
      </c>
      <c r="E499" s="4">
        <v>68.2</v>
      </c>
      <c r="F499" s="4">
        <v>59.9</v>
      </c>
      <c r="G499" s="4">
        <v>75.860941489667042</v>
      </c>
      <c r="H499" s="4">
        <v>45.83646300625896</v>
      </c>
      <c r="I499" s="4">
        <v>36.198077849072746</v>
      </c>
      <c r="J499" s="6">
        <v>61.670112890157391</v>
      </c>
      <c r="K499" s="4">
        <v>72.505827648751065</v>
      </c>
      <c r="L499" s="4">
        <v>81.981866623848163</v>
      </c>
      <c r="M499" s="4">
        <v>75.292098599285453</v>
      </c>
    </row>
    <row r="500" spans="1:13" hidden="1" x14ac:dyDescent="0.3">
      <c r="A500" s="3">
        <v>612</v>
      </c>
      <c r="B500" t="s">
        <v>27</v>
      </c>
      <c r="C500" s="6">
        <v>50.6</v>
      </c>
      <c r="D500" s="4">
        <v>38.9</v>
      </c>
      <c r="E500" s="4">
        <v>73.599999999999994</v>
      </c>
      <c r="F500" s="4">
        <v>69.5</v>
      </c>
      <c r="G500" s="4">
        <v>88.1</v>
      </c>
      <c r="H500" s="4">
        <v>52.5</v>
      </c>
      <c r="I500" s="4">
        <v>40</v>
      </c>
      <c r="J500" s="6">
        <v>68.2</v>
      </c>
      <c r="K500" s="4">
        <v>84</v>
      </c>
      <c r="L500" s="4">
        <v>95.9</v>
      </c>
      <c r="M500" s="4">
        <v>88.5</v>
      </c>
    </row>
    <row r="501" spans="1:13" hidden="1" x14ac:dyDescent="0.3">
      <c r="A501" s="3">
        <v>613</v>
      </c>
      <c r="B501" t="s">
        <v>27</v>
      </c>
      <c r="C501" s="6">
        <v>43.4</v>
      </c>
      <c r="D501" s="4">
        <v>33.799999999999997</v>
      </c>
      <c r="E501" s="4">
        <v>64.400000000000006</v>
      </c>
      <c r="F501" s="4">
        <v>58.1</v>
      </c>
      <c r="G501" s="4">
        <v>72.2</v>
      </c>
      <c r="H501" s="4">
        <v>43.9</v>
      </c>
      <c r="I501" s="4">
        <v>36.071263682960861</v>
      </c>
      <c r="J501" s="6">
        <v>62.599823179853786</v>
      </c>
      <c r="K501" s="4">
        <v>70</v>
      </c>
      <c r="L501" s="4">
        <v>77.7</v>
      </c>
      <c r="M501" s="4">
        <v>71.900000000000006</v>
      </c>
    </row>
    <row r="502" spans="1:13" hidden="1" x14ac:dyDescent="0.3">
      <c r="A502" s="3">
        <v>614</v>
      </c>
      <c r="B502" t="s">
        <v>27</v>
      </c>
      <c r="C502" s="6">
        <v>48.5</v>
      </c>
      <c r="D502" s="4">
        <v>39.4</v>
      </c>
      <c r="E502" s="4">
        <v>71.8</v>
      </c>
      <c r="F502" s="4">
        <v>68.8</v>
      </c>
      <c r="G502" s="4">
        <v>87.1</v>
      </c>
      <c r="H502" s="4">
        <v>51.7</v>
      </c>
      <c r="I502" s="4">
        <v>39.700000000000003</v>
      </c>
      <c r="J502" s="6">
        <v>69</v>
      </c>
      <c r="K502" s="4">
        <v>83.2</v>
      </c>
      <c r="L502" s="4">
        <v>95.3</v>
      </c>
      <c r="M502" s="4">
        <v>87.9</v>
      </c>
    </row>
    <row r="503" spans="1:13" hidden="1" x14ac:dyDescent="0.3">
      <c r="A503" s="3">
        <v>615</v>
      </c>
      <c r="B503" t="s">
        <v>27</v>
      </c>
      <c r="C503" s="6">
        <v>46.7</v>
      </c>
      <c r="D503" s="4">
        <v>35.799999999999997</v>
      </c>
      <c r="E503" s="4">
        <v>71</v>
      </c>
      <c r="F503" s="4">
        <v>66.8</v>
      </c>
      <c r="G503" s="4">
        <v>84.9</v>
      </c>
      <c r="H503" s="4">
        <v>50.7</v>
      </c>
      <c r="I503" s="4">
        <v>37.1</v>
      </c>
      <c r="J503" s="6">
        <v>68.2</v>
      </c>
      <c r="K503" s="4">
        <v>83.1</v>
      </c>
      <c r="L503" s="4">
        <v>91.9</v>
      </c>
      <c r="M503" s="4">
        <v>85.1</v>
      </c>
    </row>
    <row r="504" spans="1:13" hidden="1" x14ac:dyDescent="0.3">
      <c r="A504" s="3">
        <v>692</v>
      </c>
      <c r="B504" t="s">
        <v>28</v>
      </c>
      <c r="C504" s="6">
        <v>34</v>
      </c>
      <c r="D504" s="4">
        <v>28</v>
      </c>
      <c r="E504" s="4">
        <v>47.3</v>
      </c>
      <c r="F504" s="4">
        <v>50.2</v>
      </c>
      <c r="G504" s="4">
        <v>67.5</v>
      </c>
      <c r="H504" s="4">
        <v>56.3</v>
      </c>
      <c r="I504" s="4">
        <v>27.4</v>
      </c>
      <c r="J504" s="6">
        <v>49</v>
      </c>
      <c r="K504" s="4">
        <v>54.9</v>
      </c>
      <c r="L504" s="4">
        <v>66.5</v>
      </c>
      <c r="M504" s="4">
        <v>61.1</v>
      </c>
    </row>
    <row r="505" spans="1:13" hidden="1" x14ac:dyDescent="0.3">
      <c r="A505" s="3">
        <v>693</v>
      </c>
      <c r="B505" t="s">
        <v>28</v>
      </c>
      <c r="C505" s="6">
        <v>26.9</v>
      </c>
      <c r="D505" s="4">
        <v>22.7</v>
      </c>
      <c r="E505" s="4">
        <v>43.1</v>
      </c>
      <c r="F505" s="4">
        <v>43.5</v>
      </c>
      <c r="G505" s="4">
        <v>60</v>
      </c>
      <c r="H505" s="4">
        <v>53.3</v>
      </c>
      <c r="I505" s="4">
        <v>24.4</v>
      </c>
      <c r="J505" s="6">
        <v>42.1</v>
      </c>
      <c r="K505" s="4">
        <v>48.9</v>
      </c>
      <c r="L505" s="4">
        <v>59.1</v>
      </c>
      <c r="M505" s="4">
        <v>54.8</v>
      </c>
    </row>
    <row r="506" spans="1:13" hidden="1" x14ac:dyDescent="0.3">
      <c r="A506" s="3">
        <v>694</v>
      </c>
      <c r="B506" t="s">
        <v>28</v>
      </c>
      <c r="C506" s="6">
        <v>35.700000000000003</v>
      </c>
      <c r="D506" s="4">
        <v>27.2</v>
      </c>
      <c r="E506" s="4">
        <v>50.9</v>
      </c>
      <c r="F506" s="4">
        <v>52.1</v>
      </c>
      <c r="G506" s="4">
        <v>72.099999999999994</v>
      </c>
      <c r="H506" s="4">
        <v>61</v>
      </c>
      <c r="I506" s="4">
        <v>28.1</v>
      </c>
      <c r="J506" s="6">
        <v>48.9</v>
      </c>
      <c r="K506" s="4">
        <v>59.3</v>
      </c>
      <c r="L506" s="4">
        <v>70.599999999999994</v>
      </c>
      <c r="M506" s="4">
        <v>65.599999999999994</v>
      </c>
    </row>
    <row r="507" spans="1:13" hidden="1" x14ac:dyDescent="0.3">
      <c r="A507" s="3">
        <v>695</v>
      </c>
      <c r="B507" t="s">
        <v>28</v>
      </c>
      <c r="C507" s="6">
        <v>35.299999999999997</v>
      </c>
      <c r="D507" s="4">
        <v>26.7</v>
      </c>
      <c r="E507" s="4">
        <v>52.1</v>
      </c>
      <c r="F507" s="4">
        <v>50.2</v>
      </c>
      <c r="G507" s="4">
        <v>67.2</v>
      </c>
      <c r="H507" s="4">
        <v>58.3</v>
      </c>
      <c r="I507" s="4">
        <v>27.5</v>
      </c>
      <c r="J507" s="6">
        <v>46.8</v>
      </c>
      <c r="K507" s="4">
        <v>57.3</v>
      </c>
      <c r="L507" s="4">
        <v>67.3</v>
      </c>
      <c r="M507" s="4">
        <v>61.7</v>
      </c>
    </row>
    <row r="508" spans="1:13" hidden="1" x14ac:dyDescent="0.3">
      <c r="A508" s="3">
        <v>696</v>
      </c>
      <c r="B508" t="s">
        <v>28</v>
      </c>
      <c r="C508" s="6">
        <v>35.299999999999997</v>
      </c>
      <c r="D508" s="4">
        <v>28</v>
      </c>
      <c r="E508" s="4">
        <v>54.4</v>
      </c>
      <c r="F508" s="4">
        <v>53.8</v>
      </c>
      <c r="G508" s="4">
        <v>71.400000000000006</v>
      </c>
      <c r="H508" s="4">
        <v>61.8</v>
      </c>
      <c r="I508" s="4">
        <v>27.5</v>
      </c>
      <c r="J508" s="6">
        <v>52</v>
      </c>
      <c r="K508" s="4">
        <v>59.9</v>
      </c>
      <c r="L508" s="4">
        <v>70.7</v>
      </c>
      <c r="M508" s="4">
        <v>65.5</v>
      </c>
    </row>
    <row r="509" spans="1:13" hidden="1" x14ac:dyDescent="0.3">
      <c r="A509" s="3">
        <v>697</v>
      </c>
      <c r="B509" t="s">
        <v>28</v>
      </c>
      <c r="C509" s="6">
        <v>37.4</v>
      </c>
      <c r="D509" s="4">
        <v>28.8</v>
      </c>
      <c r="E509" s="4">
        <v>55.6</v>
      </c>
      <c r="F509" s="4">
        <v>55.2</v>
      </c>
      <c r="G509" s="4">
        <v>73</v>
      </c>
      <c r="H509" s="4">
        <v>64.8</v>
      </c>
      <c r="I509" s="4">
        <v>29</v>
      </c>
      <c r="J509" s="6">
        <v>49.8</v>
      </c>
      <c r="K509" s="4">
        <v>62.3</v>
      </c>
      <c r="L509" s="4">
        <v>72.5</v>
      </c>
      <c r="M509" s="4">
        <v>67.099999999999994</v>
      </c>
    </row>
    <row r="510" spans="1:13" hidden="1" x14ac:dyDescent="0.3">
      <c r="A510" s="3">
        <v>698</v>
      </c>
      <c r="B510" t="s">
        <v>28</v>
      </c>
      <c r="C510" s="6">
        <v>36.200000000000003</v>
      </c>
      <c r="D510" s="4">
        <v>28.2</v>
      </c>
      <c r="E510" s="4">
        <v>56.7</v>
      </c>
      <c r="F510" s="4">
        <v>52.7</v>
      </c>
      <c r="G510" s="4">
        <v>70.8</v>
      </c>
      <c r="H510" s="4">
        <v>60</v>
      </c>
      <c r="I510" s="4">
        <v>28.8</v>
      </c>
      <c r="J510" s="6">
        <v>49.5</v>
      </c>
      <c r="K510" s="4">
        <v>60.1</v>
      </c>
      <c r="L510" s="4">
        <v>71.2</v>
      </c>
      <c r="M510" s="4">
        <v>65.3</v>
      </c>
    </row>
    <row r="511" spans="1:13" hidden="1" x14ac:dyDescent="0.3">
      <c r="A511" s="3">
        <v>699</v>
      </c>
      <c r="B511" t="s">
        <v>28</v>
      </c>
      <c r="C511" s="6">
        <v>27.1</v>
      </c>
      <c r="D511" s="4">
        <v>23.1</v>
      </c>
      <c r="E511" s="4">
        <v>44.7</v>
      </c>
      <c r="F511" s="4">
        <v>44.7</v>
      </c>
      <c r="G511" s="4">
        <v>60</v>
      </c>
      <c r="H511" s="4">
        <v>53.7</v>
      </c>
      <c r="I511" s="4">
        <v>25.2</v>
      </c>
      <c r="J511" s="6">
        <v>43.1</v>
      </c>
      <c r="K511" s="4">
        <v>50.837633314897538</v>
      </c>
      <c r="L511" s="4">
        <v>59.7</v>
      </c>
      <c r="M511" s="4">
        <v>55.4</v>
      </c>
    </row>
    <row r="512" spans="1:13" hidden="1" x14ac:dyDescent="0.3">
      <c r="A512" s="3">
        <v>700</v>
      </c>
      <c r="B512" t="s">
        <v>28</v>
      </c>
      <c r="C512" s="6">
        <v>36.5</v>
      </c>
      <c r="D512" s="4">
        <v>26.7</v>
      </c>
      <c r="E512" s="4">
        <v>53.1</v>
      </c>
      <c r="F512" s="4">
        <v>52.3</v>
      </c>
      <c r="G512" s="4">
        <v>71.2</v>
      </c>
      <c r="H512" s="4">
        <v>60</v>
      </c>
      <c r="I512" s="4">
        <v>28.4</v>
      </c>
      <c r="J512" s="6">
        <v>46.5</v>
      </c>
      <c r="K512" s="4">
        <v>60.8</v>
      </c>
      <c r="L512" s="4">
        <v>72.599999999999994</v>
      </c>
      <c r="M512" s="4">
        <v>67.3</v>
      </c>
    </row>
    <row r="513" spans="1:13" hidden="1" x14ac:dyDescent="0.3">
      <c r="A513" s="3">
        <v>701</v>
      </c>
      <c r="B513" t="s">
        <v>28</v>
      </c>
      <c r="C513" s="6">
        <v>36.200000000000003</v>
      </c>
      <c r="D513" s="4">
        <v>28.1</v>
      </c>
      <c r="E513" s="4">
        <v>50.2</v>
      </c>
      <c r="F513" s="4">
        <v>50.6</v>
      </c>
      <c r="G513" s="4">
        <v>70</v>
      </c>
      <c r="H513" s="4">
        <v>60.1</v>
      </c>
      <c r="I513" s="4">
        <v>27.8</v>
      </c>
      <c r="J513" s="6">
        <v>48.2</v>
      </c>
      <c r="K513" s="4">
        <v>58.1</v>
      </c>
      <c r="L513" s="4">
        <v>70.3</v>
      </c>
      <c r="M513" s="4">
        <v>64.7</v>
      </c>
    </row>
    <row r="514" spans="1:13" hidden="1" x14ac:dyDescent="0.3">
      <c r="A514" s="3">
        <v>702</v>
      </c>
      <c r="B514" t="s">
        <v>28</v>
      </c>
      <c r="C514" s="6">
        <v>28.2</v>
      </c>
      <c r="D514" s="4">
        <v>23.3</v>
      </c>
      <c r="E514" s="4">
        <v>44.4</v>
      </c>
      <c r="F514" s="4">
        <v>45.5</v>
      </c>
      <c r="G514" s="4">
        <v>60.2</v>
      </c>
      <c r="H514" s="4">
        <v>54.2</v>
      </c>
      <c r="I514" s="4">
        <v>25.3</v>
      </c>
      <c r="J514" s="6">
        <v>43</v>
      </c>
      <c r="K514" s="4">
        <v>49.3</v>
      </c>
      <c r="L514" s="4">
        <v>58.7</v>
      </c>
      <c r="M514" s="4">
        <v>54.4</v>
      </c>
    </row>
    <row r="515" spans="1:13" hidden="1" x14ac:dyDescent="0.3">
      <c r="A515" s="3">
        <v>703</v>
      </c>
      <c r="B515" t="s">
        <v>28</v>
      </c>
      <c r="C515" s="6">
        <v>34.6</v>
      </c>
      <c r="D515" s="4">
        <v>28.3</v>
      </c>
      <c r="E515" s="4">
        <v>53.1</v>
      </c>
      <c r="F515" s="4">
        <v>50.8</v>
      </c>
      <c r="G515" s="4">
        <v>68.400000000000006</v>
      </c>
      <c r="H515" s="4">
        <v>59.3</v>
      </c>
      <c r="I515" s="4">
        <v>27.4</v>
      </c>
      <c r="J515" s="6">
        <v>50</v>
      </c>
      <c r="K515" s="4">
        <v>57.7</v>
      </c>
      <c r="L515" s="4">
        <v>67.599999999999994</v>
      </c>
      <c r="M515" s="4">
        <v>62</v>
      </c>
    </row>
    <row r="516" spans="1:13" hidden="1" x14ac:dyDescent="0.3">
      <c r="A516" s="3">
        <v>704</v>
      </c>
      <c r="B516" t="s">
        <v>28</v>
      </c>
      <c r="C516" s="6">
        <v>35.5</v>
      </c>
      <c r="D516" s="4">
        <v>26.9</v>
      </c>
      <c r="E516" s="4">
        <v>55.3</v>
      </c>
      <c r="F516" s="4">
        <v>54.7</v>
      </c>
      <c r="G516" s="4">
        <v>72.8</v>
      </c>
      <c r="H516" s="4">
        <v>62.5</v>
      </c>
      <c r="I516" s="4">
        <v>28.6</v>
      </c>
      <c r="J516" s="6">
        <v>51.9</v>
      </c>
      <c r="K516" s="4">
        <v>62</v>
      </c>
      <c r="L516" s="4">
        <v>72.8</v>
      </c>
      <c r="M516" s="4">
        <v>67.400000000000006</v>
      </c>
    </row>
    <row r="517" spans="1:13" hidden="1" x14ac:dyDescent="0.3">
      <c r="A517" s="3">
        <v>705</v>
      </c>
      <c r="B517" t="s">
        <v>28</v>
      </c>
      <c r="C517" s="6">
        <v>35.1</v>
      </c>
      <c r="D517" s="4">
        <v>27.5</v>
      </c>
      <c r="E517" s="4">
        <v>53.3</v>
      </c>
      <c r="F517" s="4">
        <v>52.6</v>
      </c>
      <c r="G517" s="4">
        <v>71.2</v>
      </c>
      <c r="H517" s="4">
        <v>61.7</v>
      </c>
      <c r="I517" s="4">
        <v>28.6</v>
      </c>
      <c r="J517" s="6">
        <v>48.8</v>
      </c>
      <c r="K517" s="4">
        <v>60.4</v>
      </c>
      <c r="L517" s="4">
        <v>69.5</v>
      </c>
      <c r="M517" s="4">
        <v>64.400000000000006</v>
      </c>
    </row>
    <row r="518" spans="1:13" hidden="1" x14ac:dyDescent="0.3">
      <c r="A518" s="3">
        <v>706</v>
      </c>
      <c r="B518" t="s">
        <v>28</v>
      </c>
      <c r="C518" s="6">
        <v>28.7</v>
      </c>
      <c r="D518" s="4">
        <v>22.8</v>
      </c>
      <c r="E518" s="4">
        <v>42.4</v>
      </c>
      <c r="F518" s="4">
        <v>45.7</v>
      </c>
      <c r="G518" s="4">
        <v>61.9</v>
      </c>
      <c r="H518" s="4">
        <v>54.9</v>
      </c>
      <c r="I518" s="4">
        <v>25.7</v>
      </c>
      <c r="J518" s="6">
        <v>44.7</v>
      </c>
      <c r="K518" s="4">
        <v>55.5</v>
      </c>
      <c r="L518" s="4">
        <v>61.2</v>
      </c>
      <c r="M518" s="4">
        <v>56</v>
      </c>
    </row>
    <row r="519" spans="1:13" hidden="1" x14ac:dyDescent="0.3">
      <c r="A519" s="3">
        <v>707</v>
      </c>
      <c r="B519" t="s">
        <v>28</v>
      </c>
      <c r="C519" s="6">
        <v>33.6</v>
      </c>
      <c r="D519" s="4">
        <v>29.8</v>
      </c>
      <c r="E519" s="4">
        <v>54.6</v>
      </c>
      <c r="F519" s="4">
        <v>53.4</v>
      </c>
      <c r="G519" s="4">
        <v>73.2</v>
      </c>
      <c r="H519" s="4">
        <v>62.2</v>
      </c>
      <c r="I519" s="4">
        <v>28.4</v>
      </c>
      <c r="J519" s="6">
        <v>49.7</v>
      </c>
      <c r="K519" s="4">
        <v>62.1</v>
      </c>
      <c r="L519" s="4">
        <v>73.400000000000006</v>
      </c>
      <c r="M519" s="4">
        <v>67.599999999999994</v>
      </c>
    </row>
    <row r="520" spans="1:13" hidden="1" x14ac:dyDescent="0.3">
      <c r="A520" s="3">
        <v>708</v>
      </c>
      <c r="B520" t="s">
        <v>28</v>
      </c>
      <c r="C520" s="6">
        <v>35.5</v>
      </c>
      <c r="D520" s="4">
        <v>27.8</v>
      </c>
      <c r="E520" s="4">
        <v>55</v>
      </c>
      <c r="F520" s="4">
        <v>53.244311854658207</v>
      </c>
      <c r="G520" s="4">
        <v>70.8</v>
      </c>
      <c r="H520" s="4">
        <v>61.5</v>
      </c>
      <c r="I520" s="4">
        <v>27.4</v>
      </c>
      <c r="J520" s="6">
        <v>50.1</v>
      </c>
      <c r="K520" s="4">
        <v>60.3</v>
      </c>
      <c r="L520" s="4">
        <v>71.8</v>
      </c>
      <c r="M520" s="4">
        <v>66.400000000000006</v>
      </c>
    </row>
    <row r="521" spans="1:13" hidden="1" x14ac:dyDescent="0.3">
      <c r="A521" s="3">
        <v>709</v>
      </c>
      <c r="B521" t="s">
        <v>28</v>
      </c>
      <c r="C521" s="6">
        <v>30.1</v>
      </c>
      <c r="D521" s="4">
        <v>24</v>
      </c>
      <c r="E521" s="4">
        <v>43.5</v>
      </c>
      <c r="F521" s="4">
        <v>45.3</v>
      </c>
      <c r="G521" s="4">
        <v>61.2</v>
      </c>
      <c r="H521" s="4">
        <v>53.5</v>
      </c>
      <c r="I521" s="4">
        <v>24.7</v>
      </c>
      <c r="J521" s="6">
        <v>44.7</v>
      </c>
      <c r="K521" s="4">
        <v>51.2</v>
      </c>
      <c r="L521" s="4">
        <v>60.3</v>
      </c>
      <c r="M521" s="4">
        <v>55.7</v>
      </c>
    </row>
    <row r="522" spans="1:13" hidden="1" x14ac:dyDescent="0.3">
      <c r="A522" s="3">
        <v>710</v>
      </c>
      <c r="B522" t="s">
        <v>28</v>
      </c>
      <c r="C522" s="6">
        <v>35.1</v>
      </c>
      <c r="D522" s="4">
        <v>28.6</v>
      </c>
      <c r="E522" s="4">
        <v>51.1</v>
      </c>
      <c r="F522" s="4">
        <v>53.2</v>
      </c>
      <c r="G522" s="4">
        <v>72.599999999999994</v>
      </c>
      <c r="H522" s="4">
        <v>61.5</v>
      </c>
      <c r="I522" s="4">
        <v>27.3</v>
      </c>
      <c r="J522" s="6">
        <v>49.3</v>
      </c>
      <c r="K522" s="4">
        <v>58.9</v>
      </c>
      <c r="L522" s="4">
        <v>69.7</v>
      </c>
      <c r="M522" s="4">
        <v>64.3</v>
      </c>
    </row>
    <row r="523" spans="1:13" hidden="1" x14ac:dyDescent="0.3">
      <c r="A523" s="3">
        <v>711</v>
      </c>
      <c r="B523" t="s">
        <v>28</v>
      </c>
      <c r="C523" s="6">
        <v>35.6</v>
      </c>
      <c r="D523" s="4">
        <v>28.3</v>
      </c>
      <c r="E523" s="4">
        <v>52.3</v>
      </c>
      <c r="F523" s="4">
        <v>52</v>
      </c>
      <c r="G523" s="4">
        <v>70.5</v>
      </c>
      <c r="H523" s="4">
        <v>61.9</v>
      </c>
      <c r="I523" s="4">
        <v>27.4</v>
      </c>
      <c r="J523" s="6">
        <v>47.6</v>
      </c>
      <c r="K523" s="4">
        <v>59.8</v>
      </c>
      <c r="L523" s="4">
        <v>71.099999999999994</v>
      </c>
      <c r="M523" s="4">
        <v>65.8</v>
      </c>
    </row>
    <row r="524" spans="1:13" hidden="1" x14ac:dyDescent="0.3">
      <c r="A524" s="3">
        <v>712</v>
      </c>
      <c r="B524" t="s">
        <v>28</v>
      </c>
      <c r="C524" s="6">
        <v>34.4</v>
      </c>
      <c r="D524" s="4">
        <v>27</v>
      </c>
      <c r="E524" s="4">
        <v>50.5</v>
      </c>
      <c r="F524" s="4">
        <v>52.6</v>
      </c>
      <c r="G524" s="4">
        <v>72.7</v>
      </c>
      <c r="H524" s="4">
        <v>60.8</v>
      </c>
      <c r="I524" s="4">
        <v>27.4</v>
      </c>
      <c r="J524" s="6">
        <v>49.4</v>
      </c>
      <c r="K524" s="4">
        <v>59.8</v>
      </c>
      <c r="L524" s="4">
        <v>70.7</v>
      </c>
      <c r="M524" s="4">
        <v>65.599999999999994</v>
      </c>
    </row>
    <row r="525" spans="1:13" hidden="1" x14ac:dyDescent="0.3">
      <c r="A525" s="3">
        <v>713</v>
      </c>
      <c r="B525" t="s">
        <v>28</v>
      </c>
      <c r="C525" s="6">
        <v>30</v>
      </c>
      <c r="D525" s="4">
        <v>23.8</v>
      </c>
      <c r="E525" s="4">
        <v>46.1</v>
      </c>
      <c r="F525" s="4">
        <v>46</v>
      </c>
      <c r="G525" s="4">
        <v>62.2</v>
      </c>
      <c r="H525" s="4">
        <v>54.7</v>
      </c>
      <c r="I525" s="4">
        <v>25.5</v>
      </c>
      <c r="J525" s="6">
        <v>44.5</v>
      </c>
      <c r="K525" s="4">
        <v>51.6</v>
      </c>
      <c r="L525" s="4">
        <v>61.4</v>
      </c>
      <c r="M525" s="4">
        <v>56.7</v>
      </c>
    </row>
    <row r="526" spans="1:13" hidden="1" x14ac:dyDescent="0.3">
      <c r="A526" s="3">
        <v>714</v>
      </c>
      <c r="B526" t="s">
        <v>28</v>
      </c>
      <c r="C526" s="6">
        <v>31.1</v>
      </c>
      <c r="D526" s="4">
        <v>27.7</v>
      </c>
      <c r="E526" s="4">
        <v>54.4</v>
      </c>
      <c r="F526" s="4">
        <v>51</v>
      </c>
      <c r="G526" s="4">
        <v>70</v>
      </c>
      <c r="H526" s="4">
        <v>60.2</v>
      </c>
      <c r="I526" s="4">
        <v>28.2</v>
      </c>
      <c r="J526" s="6">
        <v>48.6</v>
      </c>
      <c r="K526" s="4">
        <v>59.4</v>
      </c>
      <c r="L526" s="4">
        <v>69.8</v>
      </c>
      <c r="M526" s="4">
        <v>65</v>
      </c>
    </row>
    <row r="527" spans="1:13" hidden="1" x14ac:dyDescent="0.3">
      <c r="A527" s="3">
        <v>715</v>
      </c>
      <c r="B527" t="s">
        <v>28</v>
      </c>
      <c r="C527" s="6">
        <v>34.6</v>
      </c>
      <c r="D527" s="4">
        <v>26.8</v>
      </c>
      <c r="E527" s="4">
        <v>52</v>
      </c>
      <c r="F527" s="4">
        <v>52</v>
      </c>
      <c r="G527" s="4">
        <v>69.7</v>
      </c>
      <c r="H527" s="4">
        <v>59</v>
      </c>
      <c r="I527" s="4">
        <v>27.7</v>
      </c>
      <c r="J527" s="6">
        <v>50.6</v>
      </c>
      <c r="K527" s="4">
        <v>58.9</v>
      </c>
      <c r="L527" s="4">
        <v>69</v>
      </c>
      <c r="M527" s="4">
        <v>63.8</v>
      </c>
    </row>
    <row r="528" spans="1:13" hidden="1" x14ac:dyDescent="0.3">
      <c r="A528" s="3">
        <v>716</v>
      </c>
      <c r="B528" t="s">
        <v>28</v>
      </c>
      <c r="C528" s="6">
        <v>36.200000000000003</v>
      </c>
      <c r="D528" s="4">
        <v>29.2</v>
      </c>
      <c r="E528" s="4">
        <v>52.3</v>
      </c>
      <c r="F528" s="4">
        <v>53.5</v>
      </c>
      <c r="G528" s="4">
        <v>72.599999999999994</v>
      </c>
      <c r="H528" s="4">
        <v>60.7</v>
      </c>
      <c r="I528" s="4">
        <v>27.9</v>
      </c>
      <c r="J528" s="6">
        <v>49.5</v>
      </c>
      <c r="K528" s="4">
        <v>61.3</v>
      </c>
      <c r="L528" s="4">
        <v>71.3</v>
      </c>
      <c r="M528" s="4">
        <v>66.099999999999994</v>
      </c>
    </row>
    <row r="529" spans="1:13" hidden="1" x14ac:dyDescent="0.3">
      <c r="A529" s="3">
        <v>717</v>
      </c>
      <c r="B529" t="s">
        <v>28</v>
      </c>
      <c r="C529" s="6">
        <v>27.8</v>
      </c>
      <c r="D529" s="4">
        <v>21.8</v>
      </c>
      <c r="E529" s="4">
        <v>41.4</v>
      </c>
      <c r="F529" s="4">
        <v>42.3</v>
      </c>
      <c r="G529" s="4">
        <v>56.8</v>
      </c>
      <c r="H529" s="4">
        <v>49.7</v>
      </c>
      <c r="I529" s="4">
        <v>24</v>
      </c>
      <c r="J529" s="6">
        <v>42.7</v>
      </c>
      <c r="K529" s="4">
        <v>48.2</v>
      </c>
      <c r="L529" s="4">
        <v>57.5</v>
      </c>
      <c r="M529" s="4">
        <v>53</v>
      </c>
    </row>
    <row r="530" spans="1:13" hidden="1" x14ac:dyDescent="0.3">
      <c r="A530" s="3">
        <v>718</v>
      </c>
      <c r="B530" t="s">
        <v>28</v>
      </c>
      <c r="C530" s="6">
        <v>35.200000000000003</v>
      </c>
      <c r="D530" s="4">
        <v>27.1</v>
      </c>
      <c r="E530" s="4">
        <v>53.7</v>
      </c>
      <c r="F530" s="4">
        <v>53.1</v>
      </c>
      <c r="G530" s="4">
        <v>72.599999999999994</v>
      </c>
      <c r="H530" s="4">
        <v>60.2</v>
      </c>
      <c r="I530" s="4">
        <v>26.8</v>
      </c>
      <c r="J530" s="6">
        <v>46.6</v>
      </c>
      <c r="K530" s="4">
        <v>49.5</v>
      </c>
      <c r="L530" s="4">
        <v>70.7</v>
      </c>
      <c r="M530" s="4">
        <v>65.099999999999994</v>
      </c>
    </row>
    <row r="531" spans="1:13" hidden="1" x14ac:dyDescent="0.3">
      <c r="A531" s="3">
        <v>719</v>
      </c>
      <c r="B531" t="s">
        <v>28</v>
      </c>
      <c r="C531" s="6">
        <v>35.700000000000003</v>
      </c>
      <c r="D531" s="4">
        <v>28.2</v>
      </c>
      <c r="E531" s="4">
        <v>55</v>
      </c>
      <c r="F531" s="4">
        <v>52.9</v>
      </c>
      <c r="G531" s="4">
        <v>72.099999999999994</v>
      </c>
      <c r="H531" s="4">
        <v>59.3</v>
      </c>
      <c r="I531" s="4">
        <v>28.5</v>
      </c>
      <c r="J531" s="6">
        <v>49.8</v>
      </c>
      <c r="K531" s="4">
        <v>61</v>
      </c>
      <c r="L531" s="4">
        <v>70</v>
      </c>
      <c r="M531" s="4">
        <v>64.900000000000006</v>
      </c>
    </row>
    <row r="532" spans="1:13" hidden="1" x14ac:dyDescent="0.3">
      <c r="A532" s="3">
        <v>720</v>
      </c>
      <c r="B532" t="s">
        <v>28</v>
      </c>
      <c r="C532" s="6">
        <v>34.9</v>
      </c>
      <c r="D532" s="4">
        <v>26.4</v>
      </c>
      <c r="E532" s="4">
        <v>53.1</v>
      </c>
      <c r="F532" s="4">
        <v>54.6</v>
      </c>
      <c r="G532" s="4">
        <v>72.8</v>
      </c>
      <c r="H532" s="4">
        <v>62.2</v>
      </c>
      <c r="I532" s="4">
        <v>27.3</v>
      </c>
      <c r="J532" s="6">
        <v>48.6</v>
      </c>
      <c r="K532" s="4">
        <v>60</v>
      </c>
      <c r="L532" s="4">
        <v>71.599999999999994</v>
      </c>
      <c r="M532" s="4">
        <v>65.400000000000006</v>
      </c>
    </row>
    <row r="533" spans="1:13" hidden="1" x14ac:dyDescent="0.3">
      <c r="A533" s="3">
        <v>721</v>
      </c>
      <c r="B533" t="s">
        <v>28</v>
      </c>
      <c r="C533" s="6">
        <v>30.1</v>
      </c>
      <c r="D533" s="4">
        <v>22.3</v>
      </c>
      <c r="E533" s="4">
        <v>42.6</v>
      </c>
      <c r="F533" s="4">
        <v>44.4</v>
      </c>
      <c r="G533" s="4">
        <v>59.4</v>
      </c>
      <c r="H533" s="4">
        <v>53</v>
      </c>
      <c r="I533" s="4">
        <v>24.5</v>
      </c>
      <c r="J533" s="6">
        <v>43.3</v>
      </c>
      <c r="K533" s="4">
        <v>49.2</v>
      </c>
      <c r="L533" s="4">
        <v>58.6</v>
      </c>
      <c r="M533" s="4">
        <v>54.2</v>
      </c>
    </row>
    <row r="534" spans="1:13" hidden="1" x14ac:dyDescent="0.3">
      <c r="A534" s="3">
        <v>722</v>
      </c>
      <c r="B534" t="s">
        <v>28</v>
      </c>
      <c r="C534" s="6">
        <v>27.7</v>
      </c>
      <c r="D534" s="4">
        <v>23.4</v>
      </c>
      <c r="E534" s="4">
        <v>46</v>
      </c>
      <c r="F534" s="4">
        <v>46.7</v>
      </c>
      <c r="G534" s="4">
        <v>61</v>
      </c>
      <c r="H534" s="4">
        <v>54.6</v>
      </c>
      <c r="I534" s="4">
        <v>25.5</v>
      </c>
      <c r="J534" s="6">
        <v>45.6</v>
      </c>
      <c r="K534" s="4">
        <v>50.8</v>
      </c>
      <c r="L534" s="4">
        <v>60.9</v>
      </c>
      <c r="M534" s="4">
        <v>56.6</v>
      </c>
    </row>
    <row r="535" spans="1:13" hidden="1" x14ac:dyDescent="0.3">
      <c r="A535" s="3">
        <v>723</v>
      </c>
      <c r="B535" t="s">
        <v>28</v>
      </c>
      <c r="C535" s="6">
        <v>32</v>
      </c>
      <c r="D535" s="4">
        <v>28.2</v>
      </c>
      <c r="E535" s="4">
        <v>53.1</v>
      </c>
      <c r="F535" s="4">
        <v>53.1</v>
      </c>
      <c r="G535" s="4">
        <v>72.7</v>
      </c>
      <c r="H535" s="4">
        <v>60.9</v>
      </c>
      <c r="I535" s="4">
        <v>26.7</v>
      </c>
      <c r="J535" s="6">
        <v>49.2</v>
      </c>
      <c r="K535" s="4">
        <v>61.6</v>
      </c>
      <c r="L535" s="4">
        <v>72</v>
      </c>
      <c r="M535" s="4">
        <v>66.5</v>
      </c>
    </row>
    <row r="536" spans="1:13" hidden="1" x14ac:dyDescent="0.3">
      <c r="A536" s="3">
        <v>724</v>
      </c>
      <c r="B536" t="s">
        <v>28</v>
      </c>
      <c r="C536" s="6">
        <v>33.5</v>
      </c>
      <c r="D536" s="4">
        <v>26</v>
      </c>
      <c r="E536" s="4">
        <v>50.7</v>
      </c>
      <c r="F536" s="4">
        <v>51.6</v>
      </c>
      <c r="G536" s="4">
        <v>67.7</v>
      </c>
      <c r="H536" s="4">
        <v>58.5</v>
      </c>
      <c r="I536" s="4">
        <v>27.2</v>
      </c>
      <c r="J536" s="6">
        <v>47.3</v>
      </c>
      <c r="K536" s="4">
        <v>58.4</v>
      </c>
      <c r="L536" s="4">
        <v>67.510702377312157</v>
      </c>
      <c r="M536" s="4">
        <v>62.080289779501669</v>
      </c>
    </row>
    <row r="537" spans="1:13" hidden="1" x14ac:dyDescent="0.3">
      <c r="A537" s="3">
        <v>725</v>
      </c>
      <c r="B537" t="s">
        <v>28</v>
      </c>
      <c r="C537" s="6">
        <v>34.700000000000003</v>
      </c>
      <c r="D537" s="4">
        <v>27.1</v>
      </c>
      <c r="E537" s="4">
        <v>52.2</v>
      </c>
      <c r="F537" s="4">
        <v>51.7</v>
      </c>
      <c r="G537" s="4">
        <v>70.3</v>
      </c>
      <c r="H537" s="4">
        <v>58.7</v>
      </c>
      <c r="I537" s="4">
        <v>27.9</v>
      </c>
      <c r="J537" s="6">
        <v>49.1</v>
      </c>
      <c r="K537" s="4">
        <v>59.5</v>
      </c>
      <c r="L537" s="4">
        <v>69.7</v>
      </c>
      <c r="M537" s="4">
        <v>62.1</v>
      </c>
    </row>
    <row r="538" spans="1:13" hidden="1" x14ac:dyDescent="0.3">
      <c r="A538" s="3">
        <v>190</v>
      </c>
      <c r="B538" t="s">
        <v>29</v>
      </c>
      <c r="C538" s="6">
        <v>81.8</v>
      </c>
      <c r="D538" s="4">
        <v>52.6</v>
      </c>
      <c r="E538" s="4">
        <v>109.8</v>
      </c>
      <c r="F538" s="4">
        <v>112.1</v>
      </c>
      <c r="G538" s="4">
        <v>146.30000000000001</v>
      </c>
      <c r="H538" s="4">
        <v>93.4</v>
      </c>
      <c r="I538" s="4">
        <v>61</v>
      </c>
      <c r="J538" s="6">
        <v>107.5</v>
      </c>
      <c r="K538" s="4">
        <v>176.7</v>
      </c>
      <c r="L538" s="4">
        <v>204.3</v>
      </c>
      <c r="M538" s="4">
        <v>194</v>
      </c>
    </row>
    <row r="539" spans="1:13" hidden="1" x14ac:dyDescent="0.3">
      <c r="A539" s="3">
        <v>191</v>
      </c>
      <c r="B539" t="s">
        <v>29</v>
      </c>
      <c r="C539" s="6">
        <v>87.2</v>
      </c>
      <c r="D539" s="4">
        <v>55.4</v>
      </c>
      <c r="E539" s="4">
        <v>113.3</v>
      </c>
      <c r="F539" s="4">
        <v>110.9</v>
      </c>
      <c r="G539" s="4">
        <v>152.69999999999999</v>
      </c>
      <c r="H539" s="4">
        <v>94.8</v>
      </c>
      <c r="I539" s="4">
        <v>62.5</v>
      </c>
      <c r="J539" s="6">
        <v>110</v>
      </c>
      <c r="K539" s="4">
        <v>187</v>
      </c>
      <c r="L539" s="4">
        <v>221.1</v>
      </c>
      <c r="M539" s="4">
        <v>210.2</v>
      </c>
    </row>
    <row r="540" spans="1:13" hidden="1" x14ac:dyDescent="0.3">
      <c r="A540" s="3">
        <v>192</v>
      </c>
      <c r="B540" t="s">
        <v>29</v>
      </c>
      <c r="C540" s="6">
        <v>91.2</v>
      </c>
      <c r="D540" s="4">
        <v>55.6</v>
      </c>
      <c r="E540" s="4">
        <v>120.6</v>
      </c>
      <c r="F540" s="4">
        <v>109.6</v>
      </c>
      <c r="G540" s="4">
        <v>153.4</v>
      </c>
      <c r="H540" s="4">
        <v>95.4</v>
      </c>
      <c r="I540" s="4">
        <v>63.7</v>
      </c>
      <c r="J540" s="6">
        <v>114</v>
      </c>
      <c r="K540" s="4">
        <v>192</v>
      </c>
      <c r="L540" s="4">
        <v>227.4</v>
      </c>
      <c r="M540" s="4">
        <v>217.6</v>
      </c>
    </row>
    <row r="541" spans="1:13" hidden="1" x14ac:dyDescent="0.3">
      <c r="A541" s="3">
        <v>193</v>
      </c>
      <c r="B541" t="s">
        <v>29</v>
      </c>
      <c r="C541" s="6">
        <v>90</v>
      </c>
      <c r="D541" s="4">
        <v>56.9</v>
      </c>
      <c r="E541" s="4">
        <v>122.4</v>
      </c>
      <c r="F541" s="4">
        <v>104</v>
      </c>
      <c r="G541" s="4">
        <v>150.62788599968391</v>
      </c>
      <c r="H541" s="4">
        <v>95.6</v>
      </c>
      <c r="I541" s="4">
        <v>64.900000000000006</v>
      </c>
      <c r="J541" s="6">
        <v>119.5</v>
      </c>
      <c r="K541" s="4">
        <v>191.6</v>
      </c>
      <c r="L541" s="4">
        <v>227.4</v>
      </c>
      <c r="M541" s="4">
        <v>215.1</v>
      </c>
    </row>
    <row r="542" spans="1:13" hidden="1" x14ac:dyDescent="0.3">
      <c r="A542" s="3">
        <v>194</v>
      </c>
      <c r="B542" t="s">
        <v>29</v>
      </c>
      <c r="C542" s="6">
        <v>89.3</v>
      </c>
      <c r="D542" s="4">
        <v>50.3</v>
      </c>
      <c r="E542" s="4">
        <v>112</v>
      </c>
      <c r="F542" s="4">
        <v>107.6</v>
      </c>
      <c r="G542" s="4">
        <v>152</v>
      </c>
      <c r="H542" s="4">
        <v>94.2</v>
      </c>
      <c r="I542" s="4">
        <v>61.1</v>
      </c>
      <c r="J542" s="6">
        <v>112.2</v>
      </c>
      <c r="K542" s="4">
        <v>160.6</v>
      </c>
      <c r="L542" s="4">
        <v>221.3</v>
      </c>
      <c r="M542" s="4">
        <v>202.9</v>
      </c>
    </row>
    <row r="543" spans="1:13" hidden="1" x14ac:dyDescent="0.3">
      <c r="A543" s="3">
        <v>195</v>
      </c>
      <c r="B543" t="s">
        <v>29</v>
      </c>
      <c r="C543" s="6">
        <v>91.241474881730596</v>
      </c>
      <c r="D543" s="4">
        <v>53.837067711272653</v>
      </c>
      <c r="E543" s="4">
        <v>120.59426384585458</v>
      </c>
      <c r="F543" s="4">
        <v>113.18103401094498</v>
      </c>
      <c r="G543" s="4">
        <v>159</v>
      </c>
      <c r="H543" s="4">
        <v>97.167695390523605</v>
      </c>
      <c r="I543" s="4">
        <v>64.354109933793666</v>
      </c>
      <c r="J543" s="6">
        <v>116.73346386572835</v>
      </c>
      <c r="K543" s="4">
        <v>192.4</v>
      </c>
      <c r="L543" s="4">
        <v>225.66270744725139</v>
      </c>
      <c r="M543" s="4">
        <v>214.14530392317664</v>
      </c>
    </row>
    <row r="544" spans="1:13" hidden="1" x14ac:dyDescent="0.3">
      <c r="A544" s="3">
        <v>196</v>
      </c>
      <c r="B544" t="s">
        <v>29</v>
      </c>
      <c r="C544" s="6">
        <v>85.1</v>
      </c>
      <c r="D544" s="4">
        <v>52.8</v>
      </c>
      <c r="E544" s="4">
        <v>113</v>
      </c>
      <c r="F544" s="4">
        <v>104.4</v>
      </c>
      <c r="G544" s="4">
        <v>146.47651682544168</v>
      </c>
      <c r="H544" s="4">
        <v>92.519848706958555</v>
      </c>
      <c r="I544" s="4">
        <v>60.905508514269528</v>
      </c>
      <c r="J544" s="6">
        <v>110.19337447110689</v>
      </c>
      <c r="K544" s="4">
        <v>177.07672281473992</v>
      </c>
      <c r="L544" s="4">
        <v>211.25889385117168</v>
      </c>
      <c r="M544" s="4">
        <v>199.85392890607412</v>
      </c>
    </row>
    <row r="545" spans="1:13" hidden="1" x14ac:dyDescent="0.3">
      <c r="A545" s="3">
        <v>197</v>
      </c>
      <c r="B545" t="s">
        <v>29</v>
      </c>
      <c r="C545" s="6">
        <v>85</v>
      </c>
      <c r="D545" s="4">
        <v>50</v>
      </c>
      <c r="E545" s="4">
        <v>118.2</v>
      </c>
      <c r="F545" s="4">
        <v>103.9</v>
      </c>
      <c r="G545" s="4">
        <v>147.96374562099851</v>
      </c>
      <c r="H545" s="4">
        <v>93.217052013805144</v>
      </c>
      <c r="I545" s="4">
        <v>60.183726281848486</v>
      </c>
      <c r="J545" s="6">
        <v>110.10749035614573</v>
      </c>
      <c r="K545" s="4">
        <v>178.06217683784811</v>
      </c>
      <c r="L545" s="4">
        <v>213.74999442727309</v>
      </c>
      <c r="M545" s="4">
        <v>200.88392295097657</v>
      </c>
    </row>
    <row r="546" spans="1:13" hidden="1" x14ac:dyDescent="0.3">
      <c r="A546" s="3">
        <v>198</v>
      </c>
      <c r="B546" t="s">
        <v>29</v>
      </c>
      <c r="C546" s="6">
        <v>88.6</v>
      </c>
      <c r="D546" s="4">
        <v>55.8</v>
      </c>
      <c r="E546" s="4">
        <v>116.1</v>
      </c>
      <c r="F546" s="4">
        <v>112.5</v>
      </c>
      <c r="G546" s="4">
        <v>151.4</v>
      </c>
      <c r="H546" s="4">
        <v>94.6</v>
      </c>
      <c r="I546" s="4">
        <v>62.6</v>
      </c>
      <c r="J546" s="6">
        <v>114.2</v>
      </c>
      <c r="K546" s="4">
        <v>187.9</v>
      </c>
      <c r="L546" s="4">
        <v>215.5</v>
      </c>
      <c r="M546" s="4">
        <v>203.8</v>
      </c>
    </row>
    <row r="547" spans="1:13" hidden="1" x14ac:dyDescent="0.3">
      <c r="A547" s="3">
        <v>199</v>
      </c>
      <c r="B547" t="s">
        <v>29</v>
      </c>
      <c r="C547" s="6">
        <v>83</v>
      </c>
      <c r="D547" s="4">
        <v>47.8</v>
      </c>
      <c r="E547" s="4">
        <v>117.1</v>
      </c>
      <c r="F547" s="4">
        <v>104.5</v>
      </c>
      <c r="G547" s="4">
        <v>147.6</v>
      </c>
      <c r="H547" s="4">
        <v>92.4</v>
      </c>
      <c r="I547" s="4">
        <v>56.6</v>
      </c>
      <c r="J547" s="6">
        <v>103.4</v>
      </c>
      <c r="K547" s="4">
        <v>178.1</v>
      </c>
      <c r="L547" s="4">
        <v>206.3</v>
      </c>
      <c r="M547" s="4">
        <v>196.8</v>
      </c>
    </row>
    <row r="548" spans="1:13" hidden="1" x14ac:dyDescent="0.3">
      <c r="A548" s="3">
        <v>200</v>
      </c>
      <c r="B548" t="s">
        <v>29</v>
      </c>
      <c r="C548" s="6">
        <v>89.9</v>
      </c>
      <c r="D548" s="4">
        <v>55.5</v>
      </c>
      <c r="E548" s="4">
        <v>116.3</v>
      </c>
      <c r="F548" s="4">
        <v>112.9</v>
      </c>
      <c r="G548" s="4">
        <v>158.30000000000001</v>
      </c>
      <c r="H548" s="4">
        <v>96.4</v>
      </c>
      <c r="I548" s="4">
        <v>63.5</v>
      </c>
      <c r="J548" s="6">
        <v>114.9</v>
      </c>
      <c r="K548" s="4">
        <v>196.6</v>
      </c>
      <c r="L548" s="4">
        <v>226.4</v>
      </c>
      <c r="M548" s="4">
        <v>215.1</v>
      </c>
    </row>
    <row r="549" spans="1:13" hidden="1" x14ac:dyDescent="0.3">
      <c r="A549" s="3">
        <v>201</v>
      </c>
      <c r="B549" t="s">
        <v>29</v>
      </c>
      <c r="C549" s="6">
        <v>89.9</v>
      </c>
      <c r="D549" s="4">
        <v>55.2</v>
      </c>
      <c r="E549" s="4">
        <v>119.4</v>
      </c>
      <c r="F549" s="4">
        <v>114.2</v>
      </c>
      <c r="G549" s="4">
        <v>157</v>
      </c>
      <c r="H549" s="4">
        <v>95.7</v>
      </c>
      <c r="I549" s="4">
        <v>65.400000000000006</v>
      </c>
      <c r="J549" s="6">
        <v>119.4</v>
      </c>
      <c r="K549" s="4">
        <v>198.1</v>
      </c>
      <c r="L549" s="4">
        <v>228.2</v>
      </c>
      <c r="M549" s="4">
        <v>217.7</v>
      </c>
    </row>
    <row r="550" spans="1:13" hidden="1" x14ac:dyDescent="0.3">
      <c r="A550" s="3">
        <v>202</v>
      </c>
      <c r="B550" t="s">
        <v>29</v>
      </c>
      <c r="C550" s="6">
        <v>91</v>
      </c>
      <c r="D550" s="4">
        <v>55.5</v>
      </c>
      <c r="E550" s="4">
        <v>114.7</v>
      </c>
      <c r="F550" s="4">
        <v>112.2</v>
      </c>
      <c r="G550" s="4">
        <v>154.30000000000001</v>
      </c>
      <c r="H550" s="4">
        <v>97.4</v>
      </c>
      <c r="I550" s="4">
        <v>62.4</v>
      </c>
      <c r="J550" s="6">
        <v>115.9</v>
      </c>
      <c r="K550" s="4">
        <v>188.9</v>
      </c>
      <c r="L550" s="4">
        <v>222.3</v>
      </c>
      <c r="M550" s="4">
        <v>213.3</v>
      </c>
    </row>
    <row r="551" spans="1:13" hidden="1" x14ac:dyDescent="0.3">
      <c r="A551" s="3">
        <v>203</v>
      </c>
      <c r="B551" t="s">
        <v>29</v>
      </c>
      <c r="C551" s="6">
        <v>81</v>
      </c>
      <c r="D551" s="4">
        <v>47.677130958735376</v>
      </c>
      <c r="E551" s="4">
        <v>114.3</v>
      </c>
      <c r="F551" s="4">
        <v>104.14602545585127</v>
      </c>
      <c r="G551" s="4">
        <v>147</v>
      </c>
      <c r="H551" s="4">
        <v>92.805781549689144</v>
      </c>
      <c r="I551" s="4">
        <v>59.006853376851247</v>
      </c>
      <c r="J551" s="6">
        <v>110.55093060456518</v>
      </c>
      <c r="K551" s="4">
        <v>169.3</v>
      </c>
      <c r="L551" s="4">
        <v>217.5</v>
      </c>
      <c r="M551" s="4">
        <v>197</v>
      </c>
    </row>
    <row r="552" spans="1:13" hidden="1" x14ac:dyDescent="0.3">
      <c r="A552" s="3">
        <v>204</v>
      </c>
      <c r="B552" t="s">
        <v>29</v>
      </c>
      <c r="C552" s="6">
        <v>87.7</v>
      </c>
      <c r="D552" s="4">
        <v>53</v>
      </c>
      <c r="E552" s="4">
        <v>121</v>
      </c>
      <c r="F552" s="4">
        <v>113.4</v>
      </c>
      <c r="G552" s="4">
        <v>165.6</v>
      </c>
      <c r="H552" s="4">
        <v>95.9</v>
      </c>
      <c r="I552" s="4">
        <v>65.2</v>
      </c>
      <c r="J552" s="6">
        <v>119.1</v>
      </c>
      <c r="K552" s="4">
        <v>196</v>
      </c>
      <c r="L552" s="4">
        <v>220.7</v>
      </c>
      <c r="M552" s="4">
        <v>210</v>
      </c>
    </row>
    <row r="553" spans="1:13" hidden="1" x14ac:dyDescent="0.3">
      <c r="A553" s="3">
        <v>205</v>
      </c>
      <c r="B553" t="s">
        <v>29</v>
      </c>
      <c r="C553" s="6">
        <v>80.900000000000006</v>
      </c>
      <c r="D553" s="4">
        <v>53.183979775453182</v>
      </c>
      <c r="E553" s="4">
        <v>112.3</v>
      </c>
      <c r="F553" s="4">
        <v>114.2</v>
      </c>
      <c r="G553" s="4">
        <v>152.70072554875375</v>
      </c>
      <c r="H553" s="4">
        <v>96.386102154677985</v>
      </c>
      <c r="I553" s="4">
        <v>61.538008061974054</v>
      </c>
      <c r="J553" s="6">
        <v>114.73929334508686</v>
      </c>
      <c r="K553" s="4">
        <v>188.91067246035007</v>
      </c>
      <c r="L553" s="4">
        <v>213.79612188300823</v>
      </c>
      <c r="M553" s="4">
        <v>203.40212012332523</v>
      </c>
    </row>
    <row r="554" spans="1:13" hidden="1" x14ac:dyDescent="0.3">
      <c r="A554" s="3">
        <v>206</v>
      </c>
      <c r="B554" t="s">
        <v>29</v>
      </c>
      <c r="C554" s="6">
        <v>94</v>
      </c>
      <c r="D554" s="4">
        <v>57.1</v>
      </c>
      <c r="E554" s="4">
        <v>124.4</v>
      </c>
      <c r="F554" s="4">
        <v>114.8</v>
      </c>
      <c r="G554" s="4">
        <v>158.6</v>
      </c>
      <c r="H554" s="4">
        <v>100.5</v>
      </c>
      <c r="I554" s="4">
        <v>66.7</v>
      </c>
      <c r="J554" s="6">
        <v>120.3</v>
      </c>
      <c r="K554" s="4">
        <v>198.9</v>
      </c>
      <c r="L554" s="4">
        <v>223.1</v>
      </c>
      <c r="M554" s="4">
        <v>220.3</v>
      </c>
    </row>
    <row r="555" spans="1:13" hidden="1" x14ac:dyDescent="0.3">
      <c r="A555" s="3">
        <v>207</v>
      </c>
      <c r="B555" t="s">
        <v>29</v>
      </c>
      <c r="C555" s="6">
        <v>89.9</v>
      </c>
      <c r="D555" s="4">
        <v>54.4</v>
      </c>
      <c r="E555" s="4">
        <v>120</v>
      </c>
      <c r="F555" s="4">
        <v>114.3</v>
      </c>
      <c r="G555" s="4">
        <v>156.80000000000001</v>
      </c>
      <c r="H555" s="4">
        <v>97</v>
      </c>
      <c r="I555" s="4">
        <v>66.099999999999994</v>
      </c>
      <c r="J555" s="6">
        <v>120.4</v>
      </c>
      <c r="K555" s="4">
        <v>197.9</v>
      </c>
      <c r="L555" s="4">
        <v>229.4</v>
      </c>
      <c r="M555" s="4">
        <v>218.1</v>
      </c>
    </row>
    <row r="556" spans="1:13" hidden="1" x14ac:dyDescent="0.3">
      <c r="A556" s="3">
        <v>208</v>
      </c>
      <c r="B556" t="s">
        <v>29</v>
      </c>
      <c r="C556" s="6">
        <v>82.7</v>
      </c>
      <c r="D556" s="4">
        <v>53.3</v>
      </c>
      <c r="E556" s="4">
        <v>111.8</v>
      </c>
      <c r="F556" s="4">
        <v>108.4</v>
      </c>
      <c r="G556" s="4">
        <v>149.6</v>
      </c>
      <c r="H556" s="4">
        <v>95.7</v>
      </c>
      <c r="I556" s="4">
        <v>61.8</v>
      </c>
      <c r="J556" s="6">
        <v>120.7</v>
      </c>
      <c r="K556" s="4">
        <v>199</v>
      </c>
      <c r="L556" s="4">
        <v>216.2</v>
      </c>
      <c r="M556" s="4">
        <v>203.8</v>
      </c>
    </row>
    <row r="557" spans="1:13" hidden="1" x14ac:dyDescent="0.3">
      <c r="A557" s="3">
        <v>209</v>
      </c>
      <c r="B557" t="s">
        <v>29</v>
      </c>
      <c r="C557" s="6">
        <v>85.8</v>
      </c>
      <c r="D557" s="4">
        <v>55.6</v>
      </c>
      <c r="E557" s="4">
        <v>118.4</v>
      </c>
      <c r="F557" s="4">
        <v>106.6</v>
      </c>
      <c r="G557" s="4">
        <v>149.19999999999999</v>
      </c>
      <c r="H557" s="4">
        <v>92.2</v>
      </c>
      <c r="I557" s="4">
        <v>62.6</v>
      </c>
      <c r="J557" s="6">
        <v>109.2</v>
      </c>
      <c r="K557" s="4">
        <v>180.1</v>
      </c>
      <c r="L557" s="4">
        <v>210.6</v>
      </c>
      <c r="M557" s="4">
        <v>202.6</v>
      </c>
    </row>
    <row r="558" spans="1:13" hidden="1" x14ac:dyDescent="0.3">
      <c r="A558" s="3">
        <v>210</v>
      </c>
      <c r="B558" t="s">
        <v>29</v>
      </c>
      <c r="C558" s="6">
        <v>82</v>
      </c>
      <c r="D558" s="4">
        <v>52.235047658712375</v>
      </c>
      <c r="E558" s="4">
        <v>113.02476433151858</v>
      </c>
      <c r="F558" s="4">
        <v>108.1</v>
      </c>
      <c r="G558" s="4">
        <v>144.9</v>
      </c>
      <c r="H558" s="4">
        <v>95.8</v>
      </c>
      <c r="I558" s="4">
        <v>59.899142745200201</v>
      </c>
      <c r="J558" s="6">
        <v>112.26289531550152</v>
      </c>
      <c r="K558" s="4">
        <v>180.2</v>
      </c>
      <c r="L558" s="4">
        <v>208.66939640484895</v>
      </c>
      <c r="M558" s="4">
        <v>198</v>
      </c>
    </row>
    <row r="559" spans="1:13" hidden="1" x14ac:dyDescent="0.3">
      <c r="A559" s="3">
        <v>211</v>
      </c>
      <c r="B559" t="s">
        <v>29</v>
      </c>
      <c r="C559" s="6">
        <v>86.7</v>
      </c>
      <c r="D559" s="4">
        <v>54.778144124397599</v>
      </c>
      <c r="E559" s="4">
        <v>117.5847766351075</v>
      </c>
      <c r="F559" s="4">
        <v>107.2</v>
      </c>
      <c r="G559" s="4">
        <v>149.4</v>
      </c>
      <c r="H559" s="4">
        <v>92.7</v>
      </c>
      <c r="I559" s="4">
        <v>62.757283664758745</v>
      </c>
      <c r="J559" s="6">
        <v>112.74552642495374</v>
      </c>
      <c r="K559" s="4">
        <v>187.7</v>
      </c>
      <c r="L559" s="4">
        <v>219.8</v>
      </c>
      <c r="M559" s="4">
        <v>209.5</v>
      </c>
    </row>
    <row r="560" spans="1:13" hidden="1" x14ac:dyDescent="0.3">
      <c r="A560" s="3">
        <v>212</v>
      </c>
      <c r="B560" t="s">
        <v>29</v>
      </c>
      <c r="C560" s="6">
        <v>98.2</v>
      </c>
      <c r="D560" s="4">
        <v>55.991884840195951</v>
      </c>
      <c r="E560" s="4">
        <v>118.2</v>
      </c>
      <c r="F560" s="4">
        <v>107.7</v>
      </c>
      <c r="G560" s="4">
        <v>149.69999999999999</v>
      </c>
      <c r="H560" s="4">
        <v>90.9</v>
      </c>
      <c r="I560" s="4">
        <v>65.002955978507401</v>
      </c>
      <c r="J560" s="6">
        <v>108.80197172160432</v>
      </c>
      <c r="K560" s="4">
        <v>184.6</v>
      </c>
      <c r="L560" s="4">
        <v>219</v>
      </c>
      <c r="M560" s="4">
        <v>208.8</v>
      </c>
    </row>
    <row r="561" spans="1:13" hidden="1" x14ac:dyDescent="0.3">
      <c r="A561" s="3">
        <v>213</v>
      </c>
      <c r="B561" t="s">
        <v>29</v>
      </c>
      <c r="C561" s="6">
        <v>82.7</v>
      </c>
      <c r="D561" s="4">
        <v>51.830322988285346</v>
      </c>
      <c r="E561" s="4">
        <v>112.50016296194023</v>
      </c>
      <c r="F561" s="4">
        <v>105.4</v>
      </c>
      <c r="G561" s="4">
        <v>145.19999999999999</v>
      </c>
      <c r="H561" s="4">
        <v>92.6</v>
      </c>
      <c r="I561" s="4">
        <v>59.990099250429772</v>
      </c>
      <c r="J561" s="6">
        <v>109.30415433239659</v>
      </c>
      <c r="K561" s="4">
        <v>176.1</v>
      </c>
      <c r="L561" s="4">
        <v>208.4</v>
      </c>
      <c r="M561" s="4">
        <v>197.00690185821963</v>
      </c>
    </row>
    <row r="562" spans="1:13" hidden="1" x14ac:dyDescent="0.3">
      <c r="A562" s="3">
        <v>214</v>
      </c>
      <c r="B562" t="s">
        <v>29</v>
      </c>
      <c r="C562" s="6">
        <v>89.4</v>
      </c>
      <c r="D562" s="4">
        <v>54.786471354488008</v>
      </c>
      <c r="E562" s="4">
        <v>120.9</v>
      </c>
      <c r="F562" s="4">
        <v>108.3</v>
      </c>
      <c r="G562" s="4">
        <v>151.80000000000001</v>
      </c>
      <c r="H562" s="4">
        <v>95.6</v>
      </c>
      <c r="I562" s="4">
        <v>62.924875829448929</v>
      </c>
      <c r="J562" s="6">
        <v>113.83831075454137</v>
      </c>
      <c r="K562" s="4">
        <v>189.3</v>
      </c>
      <c r="L562" s="4">
        <v>214.8</v>
      </c>
      <c r="M562" s="4">
        <v>208.2</v>
      </c>
    </row>
    <row r="563" spans="1:13" hidden="1" x14ac:dyDescent="0.3">
      <c r="A563" s="3">
        <v>215</v>
      </c>
      <c r="B563" t="s">
        <v>29</v>
      </c>
      <c r="C563" s="6">
        <v>86.3</v>
      </c>
      <c r="D563" s="4">
        <v>53.770824008897058</v>
      </c>
      <c r="E563" s="4">
        <v>116.97169830333715</v>
      </c>
      <c r="F563" s="4">
        <v>108.6</v>
      </c>
      <c r="G563" s="4">
        <v>150</v>
      </c>
      <c r="H563" s="4">
        <v>96</v>
      </c>
      <c r="I563" s="4">
        <v>61.8</v>
      </c>
      <c r="J563" s="6">
        <v>116</v>
      </c>
      <c r="K563" s="4">
        <v>184.1</v>
      </c>
      <c r="L563" s="4">
        <v>215.3</v>
      </c>
      <c r="M563" s="4">
        <v>205.3</v>
      </c>
    </row>
    <row r="564" spans="1:13" hidden="1" x14ac:dyDescent="0.3">
      <c r="A564" s="3">
        <v>216</v>
      </c>
      <c r="B564" t="s">
        <v>29</v>
      </c>
      <c r="C564" s="6">
        <v>87</v>
      </c>
      <c r="D564" s="4">
        <v>51.066016803957389</v>
      </c>
      <c r="E564" s="4">
        <v>112.2</v>
      </c>
      <c r="F564" s="4">
        <v>107.2</v>
      </c>
      <c r="G564" s="4">
        <v>149.4</v>
      </c>
      <c r="H564" s="4">
        <v>93.7</v>
      </c>
      <c r="I564" s="4">
        <v>60</v>
      </c>
      <c r="J564" s="6">
        <v>107.5</v>
      </c>
      <c r="K564" s="4">
        <v>177.4</v>
      </c>
      <c r="L564" s="4">
        <v>204.3</v>
      </c>
      <c r="M564" s="4">
        <v>194.9</v>
      </c>
    </row>
    <row r="565" spans="1:13" hidden="1" x14ac:dyDescent="0.3">
      <c r="A565" s="3">
        <v>217</v>
      </c>
      <c r="B565" t="s">
        <v>29</v>
      </c>
      <c r="C565" s="6">
        <v>90.5</v>
      </c>
      <c r="D565" s="4">
        <v>55.314587330895186</v>
      </c>
      <c r="E565" s="4">
        <v>118.98388396495675</v>
      </c>
      <c r="F565" s="4">
        <v>109.4</v>
      </c>
      <c r="G565" s="4">
        <v>151.80000000000001</v>
      </c>
      <c r="H565" s="4">
        <v>95</v>
      </c>
      <c r="I565" s="4">
        <v>65</v>
      </c>
      <c r="J565" s="6">
        <v>118</v>
      </c>
      <c r="K565" s="4">
        <v>187.9</v>
      </c>
      <c r="L565" s="4">
        <v>218.8</v>
      </c>
      <c r="M565" s="4">
        <v>207.6</v>
      </c>
    </row>
    <row r="566" spans="1:13" hidden="1" x14ac:dyDescent="0.3">
      <c r="A566" s="3">
        <v>218</v>
      </c>
      <c r="B566" t="s">
        <v>29</v>
      </c>
      <c r="C566" s="6">
        <v>91.4</v>
      </c>
      <c r="D566" s="4">
        <v>53.952156225706794</v>
      </c>
      <c r="E566" s="4">
        <v>120.6</v>
      </c>
      <c r="F566" s="4">
        <v>114.7</v>
      </c>
      <c r="G566" s="4">
        <v>155.69999999999999</v>
      </c>
      <c r="H566" s="4">
        <v>98.2</v>
      </c>
      <c r="I566" s="4">
        <v>63.4</v>
      </c>
      <c r="J566" s="6">
        <v>111.3</v>
      </c>
      <c r="K566" s="4">
        <v>197.8</v>
      </c>
      <c r="L566" s="4">
        <v>228.7</v>
      </c>
      <c r="M566" s="4">
        <v>218.2</v>
      </c>
    </row>
    <row r="567" spans="1:13" hidden="1" x14ac:dyDescent="0.3">
      <c r="A567" s="3">
        <v>219</v>
      </c>
      <c r="B567" t="s">
        <v>29</v>
      </c>
      <c r="C567" s="6">
        <v>93.4</v>
      </c>
      <c r="D567" s="4">
        <v>48.929821978683528</v>
      </c>
      <c r="E567" s="4">
        <v>119.5</v>
      </c>
      <c r="F567" s="4">
        <v>111.4</v>
      </c>
      <c r="G567" s="4">
        <v>157.69999999999999</v>
      </c>
      <c r="H567" s="4">
        <v>98.1</v>
      </c>
      <c r="I567" s="4">
        <v>63.5</v>
      </c>
      <c r="J567" s="6">
        <v>114.2</v>
      </c>
      <c r="K567" s="4">
        <v>195.6</v>
      </c>
      <c r="L567" s="4">
        <v>227.1</v>
      </c>
      <c r="M567" s="4">
        <v>207.7</v>
      </c>
    </row>
    <row r="568" spans="1:13" hidden="1" x14ac:dyDescent="0.3">
      <c r="A568" s="3">
        <v>220</v>
      </c>
      <c r="B568" t="s">
        <v>29</v>
      </c>
      <c r="C568" s="6">
        <v>92.5</v>
      </c>
      <c r="D568" s="4">
        <v>47.8</v>
      </c>
      <c r="E568" s="4">
        <v>118.4</v>
      </c>
      <c r="F568" s="4">
        <v>108.60209930575564</v>
      </c>
      <c r="G568" s="4">
        <v>154.37335144919552</v>
      </c>
      <c r="H568" s="4">
        <v>95.074525869267816</v>
      </c>
      <c r="I568" s="4">
        <v>61.686192379884538</v>
      </c>
      <c r="J568" s="6">
        <v>109.9155521019084</v>
      </c>
      <c r="K568" s="4">
        <v>182.04340318667059</v>
      </c>
      <c r="L568" s="4">
        <v>222.38171239940195</v>
      </c>
      <c r="M568" s="4">
        <v>206.14268551153597</v>
      </c>
    </row>
    <row r="569" spans="1:13" hidden="1" x14ac:dyDescent="0.3">
      <c r="A569" s="3">
        <v>221</v>
      </c>
      <c r="B569" t="s">
        <v>29</v>
      </c>
      <c r="C569" s="6">
        <v>84.5</v>
      </c>
      <c r="D569" s="4">
        <v>50.5</v>
      </c>
      <c r="E569" s="4">
        <v>113.3</v>
      </c>
      <c r="F569" s="4">
        <v>107.09494330013543</v>
      </c>
      <c r="G569" s="4">
        <v>149.25190075548443</v>
      </c>
      <c r="H569" s="4">
        <v>93.802619875385659</v>
      </c>
      <c r="I569" s="4">
        <v>60.479989368692408</v>
      </c>
      <c r="J569" s="6">
        <v>110.28516260342813</v>
      </c>
      <c r="K569" s="4">
        <v>179.14488172385444</v>
      </c>
      <c r="L569" s="4">
        <v>213.01412201251657</v>
      </c>
      <c r="M569" s="4">
        <v>200.03488380391343</v>
      </c>
    </row>
    <row r="570" spans="1:13" hidden="1" x14ac:dyDescent="0.3">
      <c r="A570" s="3">
        <v>222</v>
      </c>
      <c r="B570" t="s">
        <v>29</v>
      </c>
      <c r="C570" s="6">
        <v>92.199060566394195</v>
      </c>
      <c r="D570" s="4">
        <v>57.6</v>
      </c>
      <c r="E570" s="4">
        <v>122.19248936185264</v>
      </c>
      <c r="F570" s="4">
        <v>116</v>
      </c>
      <c r="G570" s="4">
        <v>157.3275624600557</v>
      </c>
      <c r="H570" s="4">
        <v>97.841584648888343</v>
      </c>
      <c r="I570" s="4">
        <v>65.81014922479649</v>
      </c>
      <c r="J570" s="6">
        <v>119.07177617612646</v>
      </c>
      <c r="K570" s="4">
        <v>199.31203741134672</v>
      </c>
      <c r="L570" s="4">
        <v>226.52982922325575</v>
      </c>
      <c r="M570" s="4">
        <v>217.93428783995967</v>
      </c>
    </row>
    <row r="571" spans="1:13" hidden="1" x14ac:dyDescent="0.3">
      <c r="A571" s="3">
        <v>223</v>
      </c>
      <c r="B571" t="s">
        <v>29</v>
      </c>
      <c r="C571" s="6">
        <v>90</v>
      </c>
      <c r="D571" s="4">
        <v>52.1</v>
      </c>
      <c r="E571" s="4">
        <v>119.2</v>
      </c>
      <c r="F571" s="4">
        <v>112.4</v>
      </c>
      <c r="G571" s="4">
        <v>156.1</v>
      </c>
      <c r="H571" s="4">
        <v>96.607412415074492</v>
      </c>
      <c r="I571" s="4">
        <v>63.193906705246832</v>
      </c>
      <c r="J571" s="6">
        <v>114.66247457505739</v>
      </c>
      <c r="K571" s="4">
        <v>190.9</v>
      </c>
      <c r="L571" s="4">
        <v>223.07357146262794</v>
      </c>
      <c r="M571" s="4">
        <v>210.62066990867942</v>
      </c>
    </row>
    <row r="572" spans="1:13" hidden="1" x14ac:dyDescent="0.3">
      <c r="A572" s="3">
        <v>224</v>
      </c>
      <c r="B572" t="s">
        <v>29</v>
      </c>
      <c r="C572" s="6">
        <v>82.4</v>
      </c>
      <c r="D572" s="4">
        <v>54.9</v>
      </c>
      <c r="E572" s="4">
        <v>114</v>
      </c>
      <c r="F572" s="4">
        <v>108.25168503078913</v>
      </c>
      <c r="G572" s="4">
        <v>148.07037464991927</v>
      </c>
      <c r="H572" s="4">
        <v>94.096940479062027</v>
      </c>
      <c r="I572" s="4">
        <v>61.4</v>
      </c>
      <c r="J572" s="6">
        <v>113.20598069868265</v>
      </c>
      <c r="K572" s="4">
        <v>183.56635691489794</v>
      </c>
      <c r="L572" s="4">
        <v>211.53803166243836</v>
      </c>
      <c r="M572" s="4">
        <v>202.45140675915559</v>
      </c>
    </row>
    <row r="573" spans="1:13" hidden="1" x14ac:dyDescent="0.3">
      <c r="A573" s="3">
        <v>225</v>
      </c>
      <c r="B573" t="s">
        <v>29</v>
      </c>
      <c r="C573" s="6">
        <v>81.3</v>
      </c>
      <c r="D573" s="4">
        <v>49.1</v>
      </c>
      <c r="E573" s="4">
        <v>112.7</v>
      </c>
      <c r="F573" s="4">
        <v>104.6</v>
      </c>
      <c r="G573" s="4">
        <v>149.5</v>
      </c>
      <c r="H573" s="4">
        <v>92.6</v>
      </c>
      <c r="I573" s="4">
        <v>59.7</v>
      </c>
      <c r="J573" s="6">
        <v>108.6</v>
      </c>
      <c r="K573" s="4">
        <v>175.5</v>
      </c>
      <c r="L573" s="4">
        <v>210.7</v>
      </c>
      <c r="M573" s="4">
        <v>198.8</v>
      </c>
    </row>
    <row r="574" spans="1:13" hidden="1" x14ac:dyDescent="0.3">
      <c r="A574" s="3">
        <v>226</v>
      </c>
      <c r="B574" t="s">
        <v>29</v>
      </c>
      <c r="C574" s="6">
        <v>86.6</v>
      </c>
      <c r="D574" s="4">
        <v>51.1</v>
      </c>
      <c r="E574" s="4">
        <v>119.4</v>
      </c>
      <c r="F574" s="4">
        <v>109.1</v>
      </c>
      <c r="G574" s="4">
        <v>151.1</v>
      </c>
      <c r="H574" s="4">
        <v>96.095870656035046</v>
      </c>
      <c r="I574" s="4">
        <v>61.257553264753476</v>
      </c>
      <c r="J574" s="6">
        <v>112.50540736758975</v>
      </c>
      <c r="K574" s="4">
        <v>190</v>
      </c>
      <c r="L574" s="4">
        <v>221.9</v>
      </c>
      <c r="M574" s="4">
        <v>212</v>
      </c>
    </row>
    <row r="575" spans="1:13" hidden="1" x14ac:dyDescent="0.3">
      <c r="A575" s="3">
        <v>227</v>
      </c>
      <c r="B575" t="s">
        <v>29</v>
      </c>
      <c r="C575" s="6">
        <v>88.9</v>
      </c>
      <c r="D575" s="4">
        <v>52.4</v>
      </c>
      <c r="E575" s="4">
        <v>114</v>
      </c>
      <c r="F575" s="4">
        <v>106.4</v>
      </c>
      <c r="G575" s="4">
        <v>148</v>
      </c>
      <c r="H575" s="4">
        <v>93.5</v>
      </c>
      <c r="I575" s="4">
        <v>62.2</v>
      </c>
      <c r="J575" s="6">
        <v>110.79534378358899</v>
      </c>
      <c r="K575" s="4">
        <v>179.8</v>
      </c>
      <c r="L575" s="4">
        <v>211.9</v>
      </c>
      <c r="M575" s="4">
        <v>200.2</v>
      </c>
    </row>
    <row r="576" spans="1:13" hidden="1" x14ac:dyDescent="0.3">
      <c r="A576" s="3">
        <v>228</v>
      </c>
      <c r="B576" t="s">
        <v>29</v>
      </c>
      <c r="C576" s="6">
        <v>92.8</v>
      </c>
      <c r="D576" s="4">
        <v>55.9</v>
      </c>
      <c r="E576" s="4">
        <v>126</v>
      </c>
      <c r="F576" s="4">
        <v>113.5</v>
      </c>
      <c r="G576" s="4">
        <v>153.80000000000001</v>
      </c>
      <c r="H576" s="4">
        <v>96.9</v>
      </c>
      <c r="I576" s="4">
        <v>65.900000000000006</v>
      </c>
      <c r="J576" s="6">
        <v>118.7</v>
      </c>
      <c r="K576" s="4">
        <v>193.6</v>
      </c>
      <c r="L576" s="4">
        <v>224.3</v>
      </c>
      <c r="M576" s="4">
        <v>214.1</v>
      </c>
    </row>
    <row r="577" spans="1:13" hidden="1" x14ac:dyDescent="0.3">
      <c r="A577" s="3">
        <v>229</v>
      </c>
      <c r="B577" t="s">
        <v>29</v>
      </c>
      <c r="C577" s="6">
        <v>84.7</v>
      </c>
      <c r="D577" s="4">
        <v>53.8</v>
      </c>
      <c r="E577" s="4">
        <v>112.6</v>
      </c>
      <c r="F577" s="4">
        <v>105</v>
      </c>
      <c r="G577" s="4">
        <v>146</v>
      </c>
      <c r="H577" s="4">
        <v>92.1</v>
      </c>
      <c r="I577" s="4">
        <v>61.9</v>
      </c>
      <c r="J577" s="6">
        <v>110.1</v>
      </c>
      <c r="K577" s="4">
        <v>178.9</v>
      </c>
      <c r="L577" s="4">
        <v>210.5</v>
      </c>
      <c r="M577" s="4">
        <v>200.4</v>
      </c>
    </row>
    <row r="578" spans="1:13" hidden="1" x14ac:dyDescent="0.3">
      <c r="A578" s="3">
        <v>230</v>
      </c>
      <c r="B578" t="s">
        <v>29</v>
      </c>
      <c r="C578" s="6">
        <v>92.8</v>
      </c>
      <c r="D578" s="4">
        <v>57.1</v>
      </c>
      <c r="E578" s="4">
        <v>128.30000000000001</v>
      </c>
      <c r="F578" s="4">
        <v>116.4</v>
      </c>
      <c r="G578" s="4">
        <v>156.4</v>
      </c>
      <c r="H578" s="4">
        <v>97.8</v>
      </c>
      <c r="I578" s="4">
        <v>65.400000000000006</v>
      </c>
      <c r="J578" s="6">
        <v>118.6</v>
      </c>
      <c r="K578" s="4">
        <v>199.6</v>
      </c>
      <c r="L578" s="4">
        <v>230.9</v>
      </c>
      <c r="M578" s="4">
        <v>218.8</v>
      </c>
    </row>
    <row r="579" spans="1:13" hidden="1" x14ac:dyDescent="0.3">
      <c r="A579" s="3">
        <v>231</v>
      </c>
      <c r="B579" t="s">
        <v>29</v>
      </c>
      <c r="C579" s="6">
        <v>92.8</v>
      </c>
      <c r="D579" s="4">
        <v>55.9</v>
      </c>
      <c r="E579" s="4">
        <v>126</v>
      </c>
      <c r="F579" s="4">
        <v>113.5</v>
      </c>
      <c r="G579" s="4">
        <v>153.80000000000001</v>
      </c>
      <c r="H579" s="4">
        <v>96.9</v>
      </c>
      <c r="I579" s="4">
        <v>65.900000000000006</v>
      </c>
      <c r="J579" s="6">
        <v>118.7</v>
      </c>
      <c r="K579" s="4">
        <v>193.6</v>
      </c>
      <c r="L579" s="4">
        <v>224.3</v>
      </c>
      <c r="M579" s="4">
        <v>214.1</v>
      </c>
    </row>
    <row r="580" spans="1:13" hidden="1" x14ac:dyDescent="0.3">
      <c r="A580" s="3">
        <v>232</v>
      </c>
      <c r="B580" t="s">
        <v>29</v>
      </c>
      <c r="C580" s="6">
        <v>84.7</v>
      </c>
      <c r="D580" s="4">
        <v>53.8</v>
      </c>
      <c r="E580" s="4">
        <v>112.6</v>
      </c>
      <c r="F580" s="4">
        <v>105</v>
      </c>
      <c r="G580" s="4">
        <v>146</v>
      </c>
      <c r="H580" s="4">
        <v>92.1</v>
      </c>
      <c r="I580" s="4">
        <v>61.9</v>
      </c>
      <c r="J580" s="6">
        <v>110.1</v>
      </c>
      <c r="K580" s="4">
        <v>178.9</v>
      </c>
      <c r="L580" s="4">
        <v>210.5</v>
      </c>
      <c r="M580" s="4">
        <v>200.4</v>
      </c>
    </row>
    <row r="581" spans="1:13" hidden="1" x14ac:dyDescent="0.3">
      <c r="A581" s="3">
        <v>233</v>
      </c>
      <c r="B581" t="s">
        <v>29</v>
      </c>
      <c r="C581" s="6">
        <v>88.5</v>
      </c>
      <c r="D581" s="4">
        <v>53.8</v>
      </c>
      <c r="E581" s="4">
        <v>118.2</v>
      </c>
      <c r="F581" s="4">
        <v>110.4</v>
      </c>
      <c r="G581" s="4">
        <v>146.19999999999999</v>
      </c>
      <c r="H581" s="4">
        <v>92.1</v>
      </c>
      <c r="I581" s="4">
        <v>62.6</v>
      </c>
      <c r="J581" s="6">
        <v>112</v>
      </c>
      <c r="K581" s="4">
        <v>183.5</v>
      </c>
      <c r="L581" s="4">
        <v>216.3</v>
      </c>
      <c r="M581" s="4">
        <v>203.78509339659485</v>
      </c>
    </row>
    <row r="582" spans="1:13" hidden="1" x14ac:dyDescent="0.3">
      <c r="A582" s="3">
        <v>234</v>
      </c>
      <c r="B582" t="s">
        <v>29</v>
      </c>
      <c r="C582" s="6">
        <v>91.5</v>
      </c>
      <c r="D582" s="4">
        <v>56.9</v>
      </c>
      <c r="E582" s="4">
        <v>126</v>
      </c>
      <c r="F582" s="4">
        <v>111.5</v>
      </c>
      <c r="G582" s="4">
        <v>153.9</v>
      </c>
      <c r="H582" s="4">
        <v>97.3</v>
      </c>
      <c r="I582" s="4">
        <v>61.2</v>
      </c>
      <c r="J582" s="6">
        <v>115.7</v>
      </c>
      <c r="K582" s="4">
        <v>189.8</v>
      </c>
      <c r="L582" s="4">
        <v>222.4</v>
      </c>
      <c r="M582" s="4">
        <v>215.4</v>
      </c>
    </row>
    <row r="583" spans="1:13" hidden="1" x14ac:dyDescent="0.3">
      <c r="A583" s="3">
        <v>235</v>
      </c>
      <c r="B583" t="s">
        <v>29</v>
      </c>
      <c r="C583" s="6">
        <v>83.9</v>
      </c>
      <c r="D583" s="4">
        <v>53.5</v>
      </c>
      <c r="E583" s="4">
        <v>114.1</v>
      </c>
      <c r="F583" s="4">
        <v>108</v>
      </c>
      <c r="G583" s="4">
        <v>150.9</v>
      </c>
      <c r="H583" s="4">
        <v>96.2</v>
      </c>
      <c r="I583" s="4">
        <v>62.5</v>
      </c>
      <c r="J583" s="6">
        <v>114.8</v>
      </c>
      <c r="K583" s="4">
        <v>180</v>
      </c>
      <c r="L583" s="4">
        <v>212.2</v>
      </c>
      <c r="M583" s="4">
        <v>201.7</v>
      </c>
    </row>
    <row r="584" spans="1:13" hidden="1" x14ac:dyDescent="0.3">
      <c r="A584" s="3">
        <v>13</v>
      </c>
      <c r="B584" t="s">
        <v>30</v>
      </c>
      <c r="C584" s="6">
        <v>57.2</v>
      </c>
      <c r="D584" s="4">
        <v>36.1</v>
      </c>
      <c r="E584" s="4">
        <v>69</v>
      </c>
      <c r="F584" s="4">
        <v>66.8</v>
      </c>
      <c r="G584" s="4">
        <v>86</v>
      </c>
      <c r="H584" s="4">
        <v>56</v>
      </c>
      <c r="I584" s="4">
        <v>39.4</v>
      </c>
      <c r="J584" s="6">
        <v>75.3</v>
      </c>
      <c r="K584" s="4">
        <v>121.2</v>
      </c>
      <c r="L584" s="4">
        <v>141.19999999999999</v>
      </c>
      <c r="M584" s="4">
        <v>134.6</v>
      </c>
    </row>
    <row r="585" spans="1:13" hidden="1" x14ac:dyDescent="0.3">
      <c r="A585" s="3">
        <v>39</v>
      </c>
      <c r="B585" t="s">
        <v>30</v>
      </c>
      <c r="C585" s="6">
        <v>58.8</v>
      </c>
      <c r="D585" s="4">
        <v>36.6</v>
      </c>
      <c r="E585" s="4">
        <v>61.8</v>
      </c>
      <c r="F585" s="4">
        <v>64</v>
      </c>
      <c r="G585" s="4">
        <v>84.9</v>
      </c>
      <c r="H585" s="4">
        <v>55.9</v>
      </c>
      <c r="I585" s="4">
        <v>41.2</v>
      </c>
      <c r="J585" s="6">
        <v>74.8</v>
      </c>
      <c r="K585" s="4">
        <v>116.6</v>
      </c>
      <c r="L585" s="4">
        <v>131.19999999999999</v>
      </c>
      <c r="M585" s="4">
        <v>124.3</v>
      </c>
    </row>
    <row r="586" spans="1:13" hidden="1" x14ac:dyDescent="0.3">
      <c r="A586" s="3">
        <v>411</v>
      </c>
      <c r="B586" t="s">
        <v>30</v>
      </c>
      <c r="C586" s="6">
        <v>55.3</v>
      </c>
      <c r="D586" s="4">
        <v>36.799999999999997</v>
      </c>
      <c r="E586" s="4">
        <v>65.5</v>
      </c>
      <c r="F586" s="4">
        <v>62.4</v>
      </c>
      <c r="G586" s="4">
        <v>84.6</v>
      </c>
      <c r="H586" s="4">
        <v>53.9</v>
      </c>
      <c r="I586" s="4">
        <v>41.2</v>
      </c>
      <c r="J586" s="6">
        <v>75.3</v>
      </c>
      <c r="K586" s="4">
        <v>115.9590613446809</v>
      </c>
      <c r="L586" s="4">
        <v>133.80000000000001</v>
      </c>
      <c r="M586" s="4">
        <v>128</v>
      </c>
    </row>
    <row r="587" spans="1:13" hidden="1" x14ac:dyDescent="0.3">
      <c r="A587" s="3">
        <v>412</v>
      </c>
      <c r="B587" t="s">
        <v>30</v>
      </c>
      <c r="C587" s="6">
        <v>54.9</v>
      </c>
      <c r="D587" s="4">
        <v>36.4</v>
      </c>
      <c r="E587" s="4">
        <v>61.6</v>
      </c>
      <c r="F587" s="4">
        <v>66.2</v>
      </c>
      <c r="G587" s="4">
        <v>88.2</v>
      </c>
      <c r="H587" s="4">
        <v>58.9</v>
      </c>
      <c r="I587" s="4">
        <v>37.1</v>
      </c>
      <c r="J587" s="6">
        <v>76.088915932599562</v>
      </c>
      <c r="K587" s="4">
        <v>121.4</v>
      </c>
      <c r="L587" s="4">
        <v>143.30000000000001</v>
      </c>
      <c r="M587" s="4">
        <v>137.80000000000001</v>
      </c>
    </row>
    <row r="588" spans="1:13" hidden="1" x14ac:dyDescent="0.3">
      <c r="A588" s="3">
        <v>413</v>
      </c>
      <c r="B588" t="s">
        <v>30</v>
      </c>
      <c r="C588" s="6">
        <v>54.9</v>
      </c>
      <c r="D588" s="4">
        <v>38.6</v>
      </c>
      <c r="E588" s="4">
        <v>68.7</v>
      </c>
      <c r="F588" s="4">
        <v>66.2</v>
      </c>
      <c r="G588" s="4">
        <v>86.6</v>
      </c>
      <c r="H588" s="4">
        <v>57.2</v>
      </c>
      <c r="I588" s="4">
        <v>40.726090219391267</v>
      </c>
      <c r="J588" s="6">
        <v>73.062343619641879</v>
      </c>
      <c r="K588" s="4">
        <v>120</v>
      </c>
      <c r="L588" s="4">
        <v>138</v>
      </c>
      <c r="M588" s="4">
        <v>130</v>
      </c>
    </row>
    <row r="589" spans="1:13" hidden="1" x14ac:dyDescent="0.3">
      <c r="A589" s="3">
        <v>414</v>
      </c>
      <c r="B589" t="s">
        <v>30</v>
      </c>
      <c r="C589" s="6">
        <v>51.6</v>
      </c>
      <c r="D589" s="4">
        <v>37.9</v>
      </c>
      <c r="E589" s="4">
        <v>62.7</v>
      </c>
      <c r="F589" s="4">
        <v>63.4</v>
      </c>
      <c r="G589" s="4">
        <v>79.599999999999994</v>
      </c>
      <c r="H589" s="4">
        <v>55.44418176402791</v>
      </c>
      <c r="I589" s="4">
        <v>39.4</v>
      </c>
      <c r="J589" s="6">
        <v>71</v>
      </c>
      <c r="K589" s="4">
        <v>113.8</v>
      </c>
      <c r="L589" s="4">
        <v>130.4</v>
      </c>
      <c r="M589" s="4">
        <v>124.1</v>
      </c>
    </row>
    <row r="590" spans="1:13" hidden="1" x14ac:dyDescent="0.3">
      <c r="A590" s="3">
        <v>415</v>
      </c>
      <c r="B590" t="s">
        <v>30</v>
      </c>
      <c r="C590" s="6">
        <v>53.8</v>
      </c>
      <c r="D590" s="4">
        <v>36.1</v>
      </c>
      <c r="E590" s="4">
        <v>65.2</v>
      </c>
      <c r="F590" s="4">
        <v>64.599999999999994</v>
      </c>
      <c r="G590" s="4">
        <v>86.6</v>
      </c>
      <c r="H590" s="4">
        <v>55.8</v>
      </c>
      <c r="I590" s="4">
        <v>37.4</v>
      </c>
      <c r="J590" s="6">
        <v>75.8</v>
      </c>
      <c r="K590" s="4">
        <v>121.3</v>
      </c>
      <c r="L590" s="4">
        <v>138.9</v>
      </c>
      <c r="M590" s="4">
        <v>132</v>
      </c>
    </row>
    <row r="591" spans="1:13" hidden="1" x14ac:dyDescent="0.3">
      <c r="A591" s="3">
        <v>416</v>
      </c>
      <c r="B591" t="s">
        <v>30</v>
      </c>
      <c r="C591" s="6">
        <v>52.5</v>
      </c>
      <c r="D591" s="4">
        <v>36.4</v>
      </c>
      <c r="E591" s="4">
        <v>60.9</v>
      </c>
      <c r="F591" s="4">
        <v>65</v>
      </c>
      <c r="G591" s="4">
        <v>82</v>
      </c>
      <c r="H591" s="4">
        <v>56.833514286872166</v>
      </c>
      <c r="I591" s="4">
        <v>40.700000000000003</v>
      </c>
      <c r="J591" s="6">
        <v>72.8</v>
      </c>
      <c r="K591" s="4">
        <v>114.8</v>
      </c>
      <c r="L591" s="4">
        <v>134</v>
      </c>
      <c r="M591" s="4">
        <v>126.7403350533457</v>
      </c>
    </row>
    <row r="592" spans="1:13" hidden="1" x14ac:dyDescent="0.3">
      <c r="A592" s="3">
        <v>417</v>
      </c>
      <c r="B592" t="s">
        <v>30</v>
      </c>
      <c r="C592" s="6">
        <v>52.452913893713252</v>
      </c>
      <c r="D592" s="4">
        <v>36.799999999999997</v>
      </c>
      <c r="E592" s="4">
        <v>64.5</v>
      </c>
      <c r="F592" s="4">
        <v>65</v>
      </c>
      <c r="G592" s="4">
        <v>83.1</v>
      </c>
      <c r="H592" s="4">
        <v>56.9</v>
      </c>
      <c r="I592" s="4">
        <v>38.299999999999997</v>
      </c>
      <c r="J592" s="6">
        <v>72.3</v>
      </c>
      <c r="K592" s="4">
        <v>118.1</v>
      </c>
      <c r="L592" s="4">
        <v>137.5</v>
      </c>
      <c r="M592" s="4">
        <v>130.30000000000001</v>
      </c>
    </row>
    <row r="593" spans="1:13" hidden="1" x14ac:dyDescent="0.3">
      <c r="A593" s="3">
        <v>418</v>
      </c>
      <c r="B593" t="s">
        <v>30</v>
      </c>
      <c r="C593" s="6">
        <v>50.7</v>
      </c>
      <c r="D593" s="4">
        <v>33.799999999999997</v>
      </c>
      <c r="E593" s="4">
        <v>64.123603022457388</v>
      </c>
      <c r="F593" s="4">
        <v>63.5</v>
      </c>
      <c r="G593" s="4">
        <v>83.3</v>
      </c>
      <c r="H593" s="4">
        <v>55.5</v>
      </c>
      <c r="I593" s="4">
        <v>38.799999999999997</v>
      </c>
      <c r="J593" s="6">
        <v>74</v>
      </c>
      <c r="K593" s="4">
        <v>114.7</v>
      </c>
      <c r="L593" s="4">
        <v>138.6</v>
      </c>
      <c r="M593" s="4">
        <v>127.9</v>
      </c>
    </row>
    <row r="594" spans="1:13" hidden="1" x14ac:dyDescent="0.3">
      <c r="A594" s="3">
        <v>419</v>
      </c>
      <c r="B594" t="s">
        <v>30</v>
      </c>
      <c r="C594" s="6">
        <v>48.3</v>
      </c>
      <c r="D594" s="4">
        <v>34.799999999999997</v>
      </c>
      <c r="E594" s="4">
        <v>57</v>
      </c>
      <c r="F594" s="4">
        <v>61.8</v>
      </c>
      <c r="G594" s="4">
        <v>83.3</v>
      </c>
      <c r="H594" s="4">
        <v>55.2</v>
      </c>
      <c r="I594" s="4">
        <v>36.9</v>
      </c>
      <c r="J594" s="6">
        <v>73.781138927295387</v>
      </c>
      <c r="K594" s="4">
        <v>114.5</v>
      </c>
      <c r="L594" s="4">
        <v>132.4</v>
      </c>
      <c r="M594" s="4">
        <v>125.5</v>
      </c>
    </row>
    <row r="595" spans="1:13" hidden="1" x14ac:dyDescent="0.3">
      <c r="A595" s="3">
        <v>420</v>
      </c>
      <c r="B595" t="s">
        <v>30</v>
      </c>
      <c r="C595" s="6">
        <v>53.2</v>
      </c>
      <c r="D595" s="4">
        <v>31.3</v>
      </c>
      <c r="E595" s="4">
        <v>61.5</v>
      </c>
      <c r="F595" s="4">
        <v>63.1</v>
      </c>
      <c r="G595" s="4">
        <v>82.5</v>
      </c>
      <c r="H595" s="4">
        <v>55.8</v>
      </c>
      <c r="I595" s="4">
        <v>39</v>
      </c>
      <c r="J595" s="6">
        <v>73.900000000000006</v>
      </c>
      <c r="K595" s="4">
        <v>112.9</v>
      </c>
      <c r="L595" s="4">
        <v>133.9</v>
      </c>
      <c r="M595" s="4">
        <v>126.9</v>
      </c>
    </row>
    <row r="596" spans="1:13" hidden="1" x14ac:dyDescent="0.3">
      <c r="A596" s="3">
        <v>421</v>
      </c>
      <c r="B596" t="s">
        <v>30</v>
      </c>
      <c r="C596" s="6">
        <v>51.6</v>
      </c>
      <c r="D596" s="4">
        <v>32.700000000000003</v>
      </c>
      <c r="E596" s="4">
        <v>62.9</v>
      </c>
      <c r="F596" s="4">
        <v>61.3</v>
      </c>
      <c r="G596" s="4">
        <v>80.5</v>
      </c>
      <c r="H596" s="4">
        <v>53.2</v>
      </c>
      <c r="I596" s="4">
        <v>39.799999999999997</v>
      </c>
      <c r="J596" s="6">
        <v>72.599999999999994</v>
      </c>
      <c r="K596" s="4">
        <v>111.3</v>
      </c>
      <c r="L596" s="4">
        <v>129.4</v>
      </c>
      <c r="M596" s="4">
        <v>123.7</v>
      </c>
    </row>
    <row r="597" spans="1:13" hidden="1" x14ac:dyDescent="0.3">
      <c r="A597" s="3">
        <v>422</v>
      </c>
      <c r="B597" t="s">
        <v>30</v>
      </c>
      <c r="C597" s="6">
        <v>56</v>
      </c>
      <c r="D597" s="4">
        <v>35.5</v>
      </c>
      <c r="E597" s="4">
        <v>66.2</v>
      </c>
      <c r="F597" s="4">
        <v>63.066542756145239</v>
      </c>
      <c r="G597" s="4">
        <v>82.947124265473278</v>
      </c>
      <c r="H597" s="4">
        <v>55.349923038180599</v>
      </c>
      <c r="I597" s="4">
        <v>40.299999999999997</v>
      </c>
      <c r="J597" s="6">
        <v>76.5</v>
      </c>
      <c r="K597" s="4">
        <v>115.5</v>
      </c>
      <c r="L597" s="4">
        <v>133.80000000000001</v>
      </c>
      <c r="M597" s="4">
        <v>127.9</v>
      </c>
    </row>
    <row r="598" spans="1:13" hidden="1" x14ac:dyDescent="0.3">
      <c r="A598" s="3">
        <v>423</v>
      </c>
      <c r="B598" t="s">
        <v>30</v>
      </c>
      <c r="C598" s="6">
        <v>55.3</v>
      </c>
      <c r="D598" s="4">
        <v>35.9</v>
      </c>
      <c r="E598" s="4">
        <v>66.400000000000006</v>
      </c>
      <c r="F598" s="4">
        <v>65.900000000000006</v>
      </c>
      <c r="G598" s="4">
        <v>84.7</v>
      </c>
      <c r="H598" s="4">
        <v>57.6</v>
      </c>
      <c r="I598" s="4">
        <v>39.9</v>
      </c>
      <c r="J598" s="6">
        <v>72.400000000000006</v>
      </c>
      <c r="K598" s="4">
        <v>120</v>
      </c>
      <c r="L598" s="4">
        <v>136.4</v>
      </c>
      <c r="M598" s="4">
        <v>130</v>
      </c>
    </row>
    <row r="599" spans="1:13" hidden="1" x14ac:dyDescent="0.3">
      <c r="A599" s="3">
        <v>424</v>
      </c>
      <c r="B599" t="s">
        <v>30</v>
      </c>
      <c r="C599" s="6">
        <v>54.8</v>
      </c>
      <c r="D599" s="4">
        <v>36.200000000000003</v>
      </c>
      <c r="E599" s="4">
        <v>63.1</v>
      </c>
      <c r="F599" s="4">
        <v>63.4</v>
      </c>
      <c r="G599" s="4">
        <v>87.4</v>
      </c>
      <c r="H599" s="4">
        <v>58.6</v>
      </c>
      <c r="I599" s="4">
        <v>39.299999999999997</v>
      </c>
      <c r="J599" s="6">
        <v>74.400000000000006</v>
      </c>
      <c r="K599" s="4">
        <v>115.8</v>
      </c>
      <c r="L599" s="4">
        <v>138.1</v>
      </c>
      <c r="M599" s="4">
        <v>131.4</v>
      </c>
    </row>
    <row r="600" spans="1:13" hidden="1" x14ac:dyDescent="0.3">
      <c r="A600" s="3">
        <v>425</v>
      </c>
      <c r="B600" t="s">
        <v>30</v>
      </c>
      <c r="C600" s="6">
        <v>52.7</v>
      </c>
      <c r="D600" s="4">
        <v>35.700000000000003</v>
      </c>
      <c r="E600" s="4">
        <v>62.5</v>
      </c>
      <c r="F600" s="4">
        <v>62.9</v>
      </c>
      <c r="G600" s="4">
        <v>85.3</v>
      </c>
      <c r="H600" s="4">
        <v>55.1</v>
      </c>
      <c r="I600" s="4">
        <v>39.1</v>
      </c>
      <c r="J600" s="6">
        <v>73.2</v>
      </c>
      <c r="K600" s="4">
        <v>115.3</v>
      </c>
      <c r="L600" s="4">
        <v>135.1</v>
      </c>
      <c r="M600" s="4">
        <v>129.6</v>
      </c>
    </row>
    <row r="601" spans="1:13" hidden="1" x14ac:dyDescent="0.3">
      <c r="A601" s="3">
        <v>426</v>
      </c>
      <c r="B601" t="s">
        <v>30</v>
      </c>
      <c r="C601" s="6">
        <v>55.2</v>
      </c>
      <c r="D601" s="4">
        <v>33.799999999999997</v>
      </c>
      <c r="E601" s="4">
        <v>61.2</v>
      </c>
      <c r="F601" s="4">
        <v>63.6</v>
      </c>
      <c r="G601" s="4">
        <v>83.4</v>
      </c>
      <c r="H601" s="4">
        <v>55.835677369868435</v>
      </c>
      <c r="I601" s="4">
        <v>37.5</v>
      </c>
      <c r="J601" s="6">
        <v>72.5</v>
      </c>
      <c r="K601" s="4">
        <v>116.6</v>
      </c>
      <c r="L601" s="4">
        <v>135.1</v>
      </c>
      <c r="M601" s="4">
        <v>132.1</v>
      </c>
    </row>
    <row r="602" spans="1:13" hidden="1" x14ac:dyDescent="0.3">
      <c r="A602" s="3">
        <v>427</v>
      </c>
      <c r="B602" t="s">
        <v>30</v>
      </c>
      <c r="C602" s="6">
        <v>54.2</v>
      </c>
      <c r="D602" s="4">
        <v>36.299999999999997</v>
      </c>
      <c r="E602" s="4">
        <v>66.5</v>
      </c>
      <c r="F602" s="4">
        <v>65.400000000000006</v>
      </c>
      <c r="G602" s="4">
        <v>85.7</v>
      </c>
      <c r="H602" s="4">
        <v>55.4</v>
      </c>
      <c r="I602" s="4">
        <v>40.799999999999997</v>
      </c>
      <c r="J602" s="6">
        <v>74.3</v>
      </c>
      <c r="K602" s="4">
        <v>117</v>
      </c>
      <c r="L602" s="4">
        <v>138.1</v>
      </c>
      <c r="M602" s="4">
        <v>132.1</v>
      </c>
    </row>
    <row r="603" spans="1:13" hidden="1" x14ac:dyDescent="0.3">
      <c r="A603" s="3">
        <v>428</v>
      </c>
      <c r="B603" t="s">
        <v>30</v>
      </c>
      <c r="C603" s="6">
        <v>51.2</v>
      </c>
      <c r="D603" s="4">
        <v>34.1</v>
      </c>
      <c r="E603" s="4">
        <v>66</v>
      </c>
      <c r="F603" s="4">
        <v>64.8</v>
      </c>
      <c r="G603" s="4">
        <v>83</v>
      </c>
      <c r="H603" s="4">
        <v>56</v>
      </c>
      <c r="I603" s="4">
        <v>39.200000000000003</v>
      </c>
      <c r="J603" s="6">
        <v>74.3</v>
      </c>
      <c r="K603" s="4">
        <v>117.9</v>
      </c>
      <c r="L603" s="4">
        <v>141.1</v>
      </c>
      <c r="M603" s="4">
        <v>133.5</v>
      </c>
    </row>
    <row r="604" spans="1:13" hidden="1" x14ac:dyDescent="0.3">
      <c r="A604" s="3">
        <v>429</v>
      </c>
      <c r="B604" t="s">
        <v>30</v>
      </c>
      <c r="C604" s="6">
        <v>53.3</v>
      </c>
      <c r="D604" s="4">
        <v>36.299999999999997</v>
      </c>
      <c r="E604" s="4">
        <v>67.5</v>
      </c>
      <c r="F604" s="4">
        <v>64.5</v>
      </c>
      <c r="G604" s="4">
        <v>83.7</v>
      </c>
      <c r="H604" s="4">
        <v>55.6</v>
      </c>
      <c r="I604" s="4">
        <v>41</v>
      </c>
      <c r="J604" s="6">
        <v>69.5</v>
      </c>
      <c r="K604" s="4">
        <v>118.8</v>
      </c>
      <c r="L604" s="4">
        <v>136.80000000000001</v>
      </c>
      <c r="M604" s="4">
        <v>129.69999999999999</v>
      </c>
    </row>
    <row r="605" spans="1:13" hidden="1" x14ac:dyDescent="0.3">
      <c r="A605" s="3">
        <v>430</v>
      </c>
      <c r="B605" t="s">
        <v>30</v>
      </c>
      <c r="C605" s="6">
        <v>50.2</v>
      </c>
      <c r="D605" s="4">
        <v>34.4</v>
      </c>
      <c r="E605" s="4">
        <v>60.6</v>
      </c>
      <c r="F605" s="4">
        <v>63.1</v>
      </c>
      <c r="G605" s="4">
        <v>84.9</v>
      </c>
      <c r="H605" s="4">
        <v>54.8</v>
      </c>
      <c r="I605" s="4">
        <v>35.5</v>
      </c>
      <c r="J605" s="6">
        <v>69</v>
      </c>
      <c r="K605" s="4">
        <v>112</v>
      </c>
      <c r="L605" s="4">
        <v>129.30000000000001</v>
      </c>
      <c r="M605" s="4">
        <v>125.4</v>
      </c>
    </row>
    <row r="606" spans="1:13" hidden="1" x14ac:dyDescent="0.3">
      <c r="A606" s="3">
        <v>431</v>
      </c>
      <c r="B606" t="s">
        <v>30</v>
      </c>
      <c r="C606" s="6">
        <v>54.1</v>
      </c>
      <c r="D606" s="4">
        <v>35.5</v>
      </c>
      <c r="E606" s="4">
        <v>66.8</v>
      </c>
      <c r="F606" s="4">
        <v>65.5</v>
      </c>
      <c r="G606" s="4">
        <v>85.2</v>
      </c>
      <c r="H606" s="4">
        <v>57</v>
      </c>
      <c r="I606" s="4">
        <v>38.200000000000003</v>
      </c>
      <c r="J606" s="6">
        <v>73.909372951638758</v>
      </c>
      <c r="K606" s="4">
        <v>119.3</v>
      </c>
      <c r="L606" s="4">
        <v>139.6</v>
      </c>
      <c r="M606" s="4">
        <v>131.6</v>
      </c>
    </row>
    <row r="607" spans="1:13" hidden="1" x14ac:dyDescent="0.3">
      <c r="A607" s="3">
        <v>432</v>
      </c>
      <c r="B607" t="s">
        <v>30</v>
      </c>
      <c r="C607" s="6">
        <v>52.8</v>
      </c>
      <c r="D607" s="4">
        <v>34.9</v>
      </c>
      <c r="E607" s="4">
        <v>59.7</v>
      </c>
      <c r="F607" s="4">
        <v>62.4</v>
      </c>
      <c r="G607" s="4">
        <v>81.599999999999994</v>
      </c>
      <c r="H607" s="4">
        <v>55.6</v>
      </c>
      <c r="I607" s="4">
        <v>39</v>
      </c>
      <c r="J607" s="6">
        <v>74.599999999999994</v>
      </c>
      <c r="K607" s="4">
        <v>113.4</v>
      </c>
      <c r="L607" s="4">
        <v>130.5</v>
      </c>
      <c r="M607" s="4">
        <v>128.30000000000001</v>
      </c>
    </row>
    <row r="608" spans="1:13" hidden="1" x14ac:dyDescent="0.3">
      <c r="A608" s="3">
        <v>433</v>
      </c>
      <c r="B608" t="s">
        <v>30</v>
      </c>
      <c r="C608" s="6">
        <v>54.3</v>
      </c>
      <c r="D608" s="4">
        <v>34</v>
      </c>
      <c r="E608" s="4">
        <v>63.1</v>
      </c>
      <c r="F608" s="4">
        <v>64.900000000000006</v>
      </c>
      <c r="G608" s="4">
        <v>85.4</v>
      </c>
      <c r="H608" s="4">
        <v>58.4</v>
      </c>
      <c r="I608" s="4">
        <v>39.700000000000003</v>
      </c>
      <c r="J608" s="6">
        <v>78.400000000000006</v>
      </c>
      <c r="K608" s="4">
        <v>117.4</v>
      </c>
      <c r="L608" s="4">
        <v>137.5</v>
      </c>
      <c r="M608" s="4">
        <v>132.30000000000001</v>
      </c>
    </row>
    <row r="609" spans="1:13" hidden="1" x14ac:dyDescent="0.3">
      <c r="A609" s="3">
        <v>434</v>
      </c>
      <c r="B609" t="s">
        <v>30</v>
      </c>
      <c r="C609" s="6">
        <v>56.1</v>
      </c>
      <c r="D609" s="4">
        <v>35.1</v>
      </c>
      <c r="E609" s="4">
        <v>68.7</v>
      </c>
      <c r="F609" s="4">
        <v>65.400000000000006</v>
      </c>
      <c r="G609" s="4">
        <v>89.7</v>
      </c>
      <c r="H609" s="4">
        <v>56.2</v>
      </c>
      <c r="I609" s="4">
        <v>39.1</v>
      </c>
      <c r="J609" s="6">
        <v>76</v>
      </c>
      <c r="K609" s="4">
        <v>118.6</v>
      </c>
      <c r="L609" s="4">
        <v>141.5</v>
      </c>
      <c r="M609" s="4">
        <v>134.1</v>
      </c>
    </row>
    <row r="610" spans="1:13" hidden="1" x14ac:dyDescent="0.3">
      <c r="A610" s="3">
        <v>435</v>
      </c>
      <c r="B610" t="s">
        <v>30</v>
      </c>
      <c r="C610" s="6">
        <v>56.3</v>
      </c>
      <c r="D610" s="4">
        <v>37.6</v>
      </c>
      <c r="E610" s="4">
        <v>65.8</v>
      </c>
      <c r="F610" s="4">
        <v>63.9</v>
      </c>
      <c r="G610" s="4">
        <v>83.2</v>
      </c>
      <c r="H610" s="4">
        <v>56.5</v>
      </c>
      <c r="I610" s="4">
        <v>40.200000000000003</v>
      </c>
      <c r="J610" s="6">
        <v>74</v>
      </c>
      <c r="K610" s="4">
        <v>118.1</v>
      </c>
      <c r="L610" s="4">
        <v>137.30000000000001</v>
      </c>
      <c r="M610" s="4">
        <v>130.41369479407052</v>
      </c>
    </row>
    <row r="611" spans="1:13" hidden="1" x14ac:dyDescent="0.3">
      <c r="A611" s="3">
        <v>436</v>
      </c>
      <c r="B611" t="s">
        <v>30</v>
      </c>
      <c r="C611" s="6">
        <v>54.2</v>
      </c>
      <c r="D611" s="4">
        <v>37.200000000000003</v>
      </c>
      <c r="E611" s="4">
        <v>67.5</v>
      </c>
      <c r="F611" s="4">
        <v>63.5</v>
      </c>
      <c r="G611" s="4">
        <v>87</v>
      </c>
      <c r="H611" s="4">
        <v>55.8</v>
      </c>
      <c r="I611" s="4">
        <v>41.2</v>
      </c>
      <c r="J611" s="6">
        <v>75.8</v>
      </c>
      <c r="K611" s="4">
        <v>120</v>
      </c>
      <c r="L611" s="4">
        <v>138.4</v>
      </c>
      <c r="M611" s="4">
        <v>132.9</v>
      </c>
    </row>
    <row r="612" spans="1:13" hidden="1" x14ac:dyDescent="0.3">
      <c r="A612" s="3">
        <v>437</v>
      </c>
      <c r="B612" t="s">
        <v>30</v>
      </c>
      <c r="C612" s="6">
        <v>53.4</v>
      </c>
      <c r="D612" s="4">
        <v>37.200000000000003</v>
      </c>
      <c r="E612" s="4">
        <v>65.8</v>
      </c>
      <c r="F612" s="4">
        <v>65.599999999999994</v>
      </c>
      <c r="G612" s="4">
        <v>88.6</v>
      </c>
      <c r="H612" s="4">
        <v>56.4</v>
      </c>
      <c r="I612" s="4">
        <v>39.6</v>
      </c>
      <c r="J612" s="6">
        <v>72.5</v>
      </c>
      <c r="K612" s="4">
        <v>119.7</v>
      </c>
      <c r="L612" s="4">
        <v>143.1</v>
      </c>
      <c r="M612" s="4">
        <v>136.6</v>
      </c>
    </row>
    <row r="613" spans="1:13" hidden="1" x14ac:dyDescent="0.3">
      <c r="A613" s="3">
        <v>438</v>
      </c>
      <c r="B613" t="s">
        <v>30</v>
      </c>
      <c r="C613" s="6">
        <v>54.5</v>
      </c>
      <c r="D613" s="4">
        <v>33.299999999999997</v>
      </c>
      <c r="E613" s="4">
        <v>68.5</v>
      </c>
      <c r="F613" s="4">
        <v>65.099999999999994</v>
      </c>
      <c r="G613" s="4">
        <v>83.8</v>
      </c>
      <c r="H613" s="4">
        <v>56.1</v>
      </c>
      <c r="I613" s="4">
        <v>40.1</v>
      </c>
      <c r="J613" s="6">
        <v>73.400000000000006</v>
      </c>
      <c r="K613" s="4">
        <v>120.6</v>
      </c>
      <c r="L613" s="4">
        <v>139.30000000000001</v>
      </c>
      <c r="M613" s="4">
        <v>131.6</v>
      </c>
    </row>
    <row r="614" spans="1:13" hidden="1" x14ac:dyDescent="0.3">
      <c r="A614" s="3">
        <v>439</v>
      </c>
      <c r="B614" t="s">
        <v>30</v>
      </c>
      <c r="C614" s="6">
        <v>54.5</v>
      </c>
      <c r="D614" s="4">
        <v>37</v>
      </c>
      <c r="E614" s="4">
        <v>68.3</v>
      </c>
      <c r="F614" s="4">
        <v>63.8</v>
      </c>
      <c r="G614" s="4">
        <v>85.8</v>
      </c>
      <c r="H614" s="4">
        <v>56.7</v>
      </c>
      <c r="I614" s="4">
        <v>40.1</v>
      </c>
      <c r="J614" s="6">
        <v>75.900000000000006</v>
      </c>
      <c r="K614" s="4">
        <v>117.5</v>
      </c>
      <c r="L614" s="4">
        <v>141.1</v>
      </c>
      <c r="M614" s="4">
        <v>133.19999999999999</v>
      </c>
    </row>
    <row r="615" spans="1:13" hidden="1" x14ac:dyDescent="0.3">
      <c r="A615" s="3">
        <v>440</v>
      </c>
      <c r="B615" t="s">
        <v>30</v>
      </c>
      <c r="C615" s="6">
        <v>53.9</v>
      </c>
      <c r="D615" s="4">
        <v>36.1</v>
      </c>
      <c r="E615" s="4">
        <v>67.3</v>
      </c>
      <c r="F615" s="4">
        <v>66.599999999999994</v>
      </c>
      <c r="G615" s="4">
        <v>89.9</v>
      </c>
      <c r="H615" s="4">
        <v>58.3</v>
      </c>
      <c r="I615" s="4">
        <v>40.799999999999997</v>
      </c>
      <c r="J615" s="6">
        <v>77.900000000000006</v>
      </c>
      <c r="K615" s="4">
        <v>123.9</v>
      </c>
      <c r="L615" s="4">
        <v>145.30000000000001</v>
      </c>
      <c r="M615" s="4">
        <v>138.80000000000001</v>
      </c>
    </row>
    <row r="616" spans="1:13" hidden="1" x14ac:dyDescent="0.3">
      <c r="A616" s="3">
        <v>441</v>
      </c>
      <c r="B616" t="s">
        <v>30</v>
      </c>
      <c r="C616" s="6">
        <v>51.4</v>
      </c>
      <c r="D616" s="4">
        <v>36.253149498686469</v>
      </c>
      <c r="E616" s="4">
        <v>69.099999999999994</v>
      </c>
      <c r="F616" s="4">
        <v>63.2</v>
      </c>
      <c r="G616" s="4">
        <v>81.8</v>
      </c>
      <c r="H616" s="4">
        <v>54.1</v>
      </c>
      <c r="I616" s="4">
        <v>40.200000000000003</v>
      </c>
      <c r="J616" s="6">
        <v>71.221067836447361</v>
      </c>
      <c r="K616" s="4">
        <v>114.1</v>
      </c>
      <c r="L616" s="4">
        <v>131.4</v>
      </c>
      <c r="M616" s="4">
        <v>127.4</v>
      </c>
    </row>
    <row r="617" spans="1:13" hidden="1" x14ac:dyDescent="0.3">
      <c r="A617" s="3">
        <v>442</v>
      </c>
      <c r="B617" t="s">
        <v>30</v>
      </c>
      <c r="C617" s="6">
        <v>49.5</v>
      </c>
      <c r="D617" s="4">
        <v>37.4</v>
      </c>
      <c r="E617" s="4">
        <v>67.099999999999994</v>
      </c>
      <c r="F617" s="4">
        <v>64</v>
      </c>
      <c r="G617" s="4">
        <v>85.7</v>
      </c>
      <c r="H617" s="4">
        <v>58.9</v>
      </c>
      <c r="I617" s="4">
        <v>40.200000000000003</v>
      </c>
      <c r="J617" s="6">
        <v>74.528210697436876</v>
      </c>
      <c r="K617" s="4">
        <v>117.8</v>
      </c>
      <c r="L617" s="4">
        <v>138.69999999999999</v>
      </c>
      <c r="M617" s="4">
        <v>133.30000000000001</v>
      </c>
    </row>
    <row r="618" spans="1:13" hidden="1" x14ac:dyDescent="0.3">
      <c r="A618" s="3">
        <v>443</v>
      </c>
      <c r="B618" t="s">
        <v>30</v>
      </c>
      <c r="C618" s="6">
        <v>52.170776420567528</v>
      </c>
      <c r="D618" s="4">
        <v>37.700000000000003</v>
      </c>
      <c r="E618" s="4">
        <v>60.8</v>
      </c>
      <c r="F618" s="4">
        <v>61</v>
      </c>
      <c r="G618" s="4">
        <v>82.7</v>
      </c>
      <c r="H618" s="4">
        <v>55.4</v>
      </c>
      <c r="I618" s="4">
        <v>37.5</v>
      </c>
      <c r="J618" s="6">
        <v>74.571521135632238</v>
      </c>
      <c r="K618" s="4">
        <v>115.7</v>
      </c>
      <c r="L618" s="4">
        <v>130.80000000000001</v>
      </c>
      <c r="M618" s="4">
        <v>136.5</v>
      </c>
    </row>
    <row r="619" spans="1:13" hidden="1" x14ac:dyDescent="0.3">
      <c r="A619" s="3">
        <v>444</v>
      </c>
      <c r="B619" t="s">
        <v>30</v>
      </c>
      <c r="C619" s="6">
        <v>52.2</v>
      </c>
      <c r="D619" s="4">
        <v>36.200000000000003</v>
      </c>
      <c r="E619" s="4">
        <v>59.226666506278058</v>
      </c>
      <c r="F619" s="4">
        <v>62.1</v>
      </c>
      <c r="G619" s="4">
        <v>81</v>
      </c>
      <c r="H619" s="4">
        <v>53.9</v>
      </c>
      <c r="I619" s="4">
        <v>39</v>
      </c>
      <c r="J619" s="6">
        <v>69</v>
      </c>
      <c r="K619" s="4">
        <v>109.5</v>
      </c>
      <c r="L619" s="4">
        <v>121.6</v>
      </c>
      <c r="M619" s="4">
        <v>118.8319308077713</v>
      </c>
    </row>
    <row r="620" spans="1:13" hidden="1" x14ac:dyDescent="0.3">
      <c r="A620" s="3">
        <v>445</v>
      </c>
      <c r="B620" t="s">
        <v>30</v>
      </c>
      <c r="C620" s="6">
        <v>54.9</v>
      </c>
      <c r="D620" s="4">
        <v>38.6</v>
      </c>
      <c r="E620" s="4">
        <v>68.7</v>
      </c>
      <c r="F620" s="4">
        <v>66.2</v>
      </c>
      <c r="G620" s="4">
        <v>86.6</v>
      </c>
      <c r="H620" s="4">
        <v>57.2</v>
      </c>
      <c r="I620" s="4">
        <v>40.726090219391267</v>
      </c>
      <c r="J620" s="6">
        <v>73.062343619641879</v>
      </c>
      <c r="K620" s="4">
        <v>120</v>
      </c>
      <c r="L620" s="4">
        <v>138</v>
      </c>
      <c r="M620" s="4">
        <v>130</v>
      </c>
    </row>
    <row r="621" spans="1:13" hidden="1" x14ac:dyDescent="0.3">
      <c r="A621" s="3">
        <v>446</v>
      </c>
      <c r="B621" t="s">
        <v>30</v>
      </c>
      <c r="C621" s="6">
        <v>53.8</v>
      </c>
      <c r="D621" s="4">
        <v>36.1</v>
      </c>
      <c r="E621" s="4">
        <v>65.2</v>
      </c>
      <c r="F621" s="4">
        <v>64.599999999999994</v>
      </c>
      <c r="G621" s="4">
        <v>86.6</v>
      </c>
      <c r="H621" s="4">
        <v>55.8</v>
      </c>
      <c r="I621" s="4">
        <v>37.4</v>
      </c>
      <c r="J621" s="6">
        <v>75.8</v>
      </c>
      <c r="K621" s="4">
        <v>121.3</v>
      </c>
      <c r="L621" s="4">
        <v>138.9</v>
      </c>
      <c r="M621" s="4">
        <v>132</v>
      </c>
    </row>
    <row r="622" spans="1:13" hidden="1" x14ac:dyDescent="0.3">
      <c r="A622" s="3">
        <v>447</v>
      </c>
      <c r="B622" t="s">
        <v>30</v>
      </c>
      <c r="C622" s="6">
        <v>52.422773110471418</v>
      </c>
      <c r="D622" s="4">
        <v>36.799999999999997</v>
      </c>
      <c r="E622" s="4">
        <v>64.5</v>
      </c>
      <c r="F622" s="4">
        <v>65</v>
      </c>
      <c r="G622" s="4">
        <v>83.1</v>
      </c>
      <c r="H622" s="4">
        <v>56.9</v>
      </c>
      <c r="I622" s="4">
        <v>38.299999999999997</v>
      </c>
      <c r="J622" s="6">
        <v>72.3</v>
      </c>
      <c r="K622" s="4">
        <v>118.1</v>
      </c>
      <c r="L622" s="4">
        <v>137.5</v>
      </c>
      <c r="M622" s="4">
        <v>130.30000000000001</v>
      </c>
    </row>
    <row r="623" spans="1:13" hidden="1" x14ac:dyDescent="0.3">
      <c r="A623" s="3">
        <v>448</v>
      </c>
      <c r="B623" t="s">
        <v>30</v>
      </c>
      <c r="C623" s="6">
        <v>50.7</v>
      </c>
      <c r="D623" s="4">
        <v>33.799999999999997</v>
      </c>
      <c r="E623" s="4">
        <v>63</v>
      </c>
      <c r="F623" s="4">
        <v>63.5</v>
      </c>
      <c r="G623" s="4">
        <v>83.3</v>
      </c>
      <c r="H623" s="4">
        <v>55.5</v>
      </c>
      <c r="I623" s="4">
        <v>38.799999999999997</v>
      </c>
      <c r="J623" s="6">
        <v>74</v>
      </c>
      <c r="K623" s="4">
        <v>114.7</v>
      </c>
      <c r="L623" s="4">
        <v>133.6</v>
      </c>
      <c r="M623" s="4">
        <v>127.9</v>
      </c>
    </row>
    <row r="624" spans="1:13" hidden="1" x14ac:dyDescent="0.3">
      <c r="A624" s="3">
        <v>449</v>
      </c>
      <c r="B624" t="s">
        <v>30</v>
      </c>
      <c r="C624" s="6">
        <v>48.3</v>
      </c>
      <c r="D624" s="4">
        <v>34.799999999999997</v>
      </c>
      <c r="E624" s="4">
        <v>57</v>
      </c>
      <c r="F624" s="4">
        <v>61.8</v>
      </c>
      <c r="G624" s="4">
        <v>83.3</v>
      </c>
      <c r="H624" s="4">
        <v>55.2</v>
      </c>
      <c r="I624" s="4">
        <v>36.9</v>
      </c>
      <c r="J624" s="6">
        <v>73.459171888101565</v>
      </c>
      <c r="K624" s="4">
        <v>114.5</v>
      </c>
      <c r="L624" s="4">
        <v>132.4</v>
      </c>
      <c r="M624" s="4">
        <v>125.5</v>
      </c>
    </row>
    <row r="625" spans="1:13" hidden="1" x14ac:dyDescent="0.3">
      <c r="A625" s="3">
        <v>450</v>
      </c>
      <c r="B625" t="s">
        <v>30</v>
      </c>
      <c r="C625" s="6">
        <v>53.2</v>
      </c>
      <c r="D625" s="4">
        <v>31.3</v>
      </c>
      <c r="E625" s="4">
        <v>61.5</v>
      </c>
      <c r="F625" s="4">
        <v>63.1</v>
      </c>
      <c r="G625" s="4">
        <v>82.5</v>
      </c>
      <c r="H625" s="4">
        <v>55.8</v>
      </c>
      <c r="I625" s="4">
        <v>39</v>
      </c>
      <c r="J625" s="6">
        <v>73.900000000000006</v>
      </c>
      <c r="K625" s="4">
        <v>112.9</v>
      </c>
      <c r="L625" s="4">
        <v>133.9</v>
      </c>
      <c r="M625" s="4">
        <v>126.5</v>
      </c>
    </row>
    <row r="626" spans="1:13" hidden="1" x14ac:dyDescent="0.3">
      <c r="A626" s="3">
        <v>451</v>
      </c>
      <c r="B626" t="s">
        <v>30</v>
      </c>
      <c r="C626" s="6">
        <v>51.6</v>
      </c>
      <c r="D626" s="4">
        <v>32.700000000000003</v>
      </c>
      <c r="E626" s="4">
        <v>62.9</v>
      </c>
      <c r="F626" s="4">
        <v>61.3</v>
      </c>
      <c r="G626" s="4">
        <v>80.5</v>
      </c>
      <c r="H626" s="4">
        <v>53.2</v>
      </c>
      <c r="I626" s="4">
        <v>39.799999999999997</v>
      </c>
      <c r="J626" s="6">
        <v>72.599999999999994</v>
      </c>
      <c r="K626" s="4">
        <v>111.3</v>
      </c>
      <c r="L626" s="4">
        <v>129.4</v>
      </c>
      <c r="M626" s="4">
        <v>123.7</v>
      </c>
    </row>
    <row r="627" spans="1:13" hidden="1" x14ac:dyDescent="0.3">
      <c r="A627" s="3">
        <v>452</v>
      </c>
      <c r="B627" t="s">
        <v>30</v>
      </c>
      <c r="C627" s="6">
        <v>51.8</v>
      </c>
      <c r="D627" s="4">
        <v>37.799999999999997</v>
      </c>
      <c r="E627" s="4">
        <v>62.9</v>
      </c>
      <c r="F627" s="4">
        <v>64.3</v>
      </c>
      <c r="G627" s="4">
        <v>83.2</v>
      </c>
      <c r="H627" s="4">
        <v>56.1</v>
      </c>
      <c r="I627" s="4">
        <v>40.1</v>
      </c>
      <c r="J627" s="6">
        <v>73.599999999999994</v>
      </c>
      <c r="K627" s="4">
        <v>116.6</v>
      </c>
      <c r="L627" s="4">
        <v>137.19999999999999</v>
      </c>
      <c r="M627" s="4">
        <v>131</v>
      </c>
    </row>
    <row r="628" spans="1:13" hidden="1" x14ac:dyDescent="0.3">
      <c r="A628" s="3">
        <v>453</v>
      </c>
      <c r="B628" t="s">
        <v>30</v>
      </c>
      <c r="C628" s="6">
        <v>55.7</v>
      </c>
      <c r="D628" s="4">
        <v>35.700000000000003</v>
      </c>
      <c r="E628" s="4">
        <v>65.7</v>
      </c>
      <c r="F628" s="4">
        <v>63.5</v>
      </c>
      <c r="G628" s="4">
        <v>84.2</v>
      </c>
      <c r="H628" s="4">
        <v>55</v>
      </c>
      <c r="I628" s="4">
        <v>40.1</v>
      </c>
      <c r="J628" s="6">
        <v>78.2</v>
      </c>
      <c r="K628" s="4">
        <v>117.7</v>
      </c>
      <c r="L628" s="4">
        <v>136.5</v>
      </c>
      <c r="M628" s="4">
        <v>129</v>
      </c>
    </row>
    <row r="629" spans="1:13" hidden="1" x14ac:dyDescent="0.3">
      <c r="A629" s="3">
        <v>454</v>
      </c>
      <c r="B629" t="s">
        <v>30</v>
      </c>
      <c r="C629" s="6">
        <v>52.6</v>
      </c>
      <c r="D629" s="4">
        <v>36.299999999999997</v>
      </c>
      <c r="E629" s="4">
        <v>63.2</v>
      </c>
      <c r="F629" s="4">
        <v>60.5</v>
      </c>
      <c r="G629" s="4">
        <v>81.099999999999994</v>
      </c>
      <c r="H629" s="4">
        <v>54.5</v>
      </c>
      <c r="I629" s="4">
        <v>40.1</v>
      </c>
      <c r="J629" s="6">
        <v>75.8</v>
      </c>
      <c r="K629" s="4">
        <v>113.9</v>
      </c>
      <c r="L629" s="4">
        <v>131.80000000000001</v>
      </c>
      <c r="M629" s="4">
        <v>125</v>
      </c>
    </row>
    <row r="630" spans="1:13" hidden="1" x14ac:dyDescent="0.3">
      <c r="A630" s="3">
        <v>455</v>
      </c>
      <c r="B630" t="s">
        <v>30</v>
      </c>
      <c r="C630" s="6">
        <v>54</v>
      </c>
      <c r="D630" s="4">
        <v>34.6</v>
      </c>
      <c r="E630" s="4">
        <v>62.7</v>
      </c>
      <c r="F630" s="4">
        <v>63.8</v>
      </c>
      <c r="G630" s="4">
        <v>84.502130147557793</v>
      </c>
      <c r="H630" s="4">
        <v>56.9</v>
      </c>
      <c r="I630" s="4">
        <v>38.4</v>
      </c>
      <c r="J630" s="6">
        <v>75.5</v>
      </c>
      <c r="K630" s="4">
        <v>118.8</v>
      </c>
      <c r="L630" s="4">
        <v>136.19999999999999</v>
      </c>
      <c r="M630" s="4">
        <v>129.9</v>
      </c>
    </row>
    <row r="631" spans="1:13" hidden="1" x14ac:dyDescent="0.3">
      <c r="A631" s="3">
        <v>456</v>
      </c>
      <c r="B631" t="s">
        <v>30</v>
      </c>
      <c r="C631" s="6">
        <v>51.7</v>
      </c>
      <c r="D631" s="4">
        <v>34.5</v>
      </c>
      <c r="E631" s="4">
        <v>64.2</v>
      </c>
      <c r="F631" s="4">
        <v>63.4</v>
      </c>
      <c r="G631" s="4">
        <v>83.676921453922034</v>
      </c>
      <c r="H631" s="4">
        <v>56.2</v>
      </c>
      <c r="I631" s="4">
        <v>37</v>
      </c>
      <c r="J631" s="6">
        <v>78.400000000000006</v>
      </c>
      <c r="K631" s="4">
        <v>115.4</v>
      </c>
      <c r="L631" s="4">
        <v>134.5</v>
      </c>
      <c r="M631" s="4">
        <v>128.5</v>
      </c>
    </row>
    <row r="632" spans="1:13" hidden="1" x14ac:dyDescent="0.3">
      <c r="A632" s="3">
        <v>457</v>
      </c>
      <c r="B632" t="s">
        <v>30</v>
      </c>
      <c r="C632" s="6">
        <v>52.9</v>
      </c>
      <c r="D632" s="4">
        <v>34.5</v>
      </c>
      <c r="E632" s="4">
        <v>64.7</v>
      </c>
      <c r="F632" s="4">
        <v>61.2</v>
      </c>
      <c r="G632" s="4">
        <v>78.599999999999994</v>
      </c>
      <c r="H632" s="4">
        <v>54.9</v>
      </c>
      <c r="I632" s="4">
        <v>37.4</v>
      </c>
      <c r="J632" s="6">
        <v>74.702006143724418</v>
      </c>
      <c r="K632" s="4">
        <v>114.2</v>
      </c>
      <c r="L632" s="4">
        <v>132.30000000000001</v>
      </c>
      <c r="M632" s="4">
        <v>127</v>
      </c>
    </row>
    <row r="633" spans="1:13" hidden="1" x14ac:dyDescent="0.3">
      <c r="A633" s="3">
        <v>458</v>
      </c>
      <c r="B633" t="s">
        <v>30</v>
      </c>
      <c r="C633" s="6">
        <v>54.3</v>
      </c>
      <c r="D633" s="4">
        <v>35.299999999999997</v>
      </c>
      <c r="E633" s="4">
        <v>64.099999999999994</v>
      </c>
      <c r="F633" s="4">
        <v>63.6</v>
      </c>
      <c r="G633" s="4">
        <v>83.2</v>
      </c>
      <c r="H633" s="4">
        <v>54.3</v>
      </c>
      <c r="I633" s="4">
        <v>40.4</v>
      </c>
      <c r="J633" s="6">
        <v>74.3</v>
      </c>
      <c r="K633" s="4">
        <v>117.2</v>
      </c>
      <c r="L633" s="4">
        <v>136.5</v>
      </c>
      <c r="M633" s="4">
        <v>130.4</v>
      </c>
    </row>
    <row r="634" spans="1:13" hidden="1" x14ac:dyDescent="0.3">
      <c r="A634" s="3">
        <v>459</v>
      </c>
      <c r="B634" t="s">
        <v>30</v>
      </c>
      <c r="C634" s="6">
        <v>55.8</v>
      </c>
      <c r="D634" s="4">
        <v>35.4</v>
      </c>
      <c r="E634" s="4">
        <v>65.400000000000006</v>
      </c>
      <c r="F634" s="4">
        <v>62.3</v>
      </c>
      <c r="G634" s="4">
        <v>80.7</v>
      </c>
      <c r="H634" s="4">
        <v>55.2</v>
      </c>
      <c r="I634" s="4">
        <v>40.549506192601093</v>
      </c>
      <c r="J634" s="6">
        <v>75.119835779721399</v>
      </c>
      <c r="K634" s="4">
        <v>115</v>
      </c>
      <c r="L634" s="4">
        <v>133.19999999999999</v>
      </c>
      <c r="M634" s="4">
        <v>126.1</v>
      </c>
    </row>
    <row r="635" spans="1:13" hidden="1" x14ac:dyDescent="0.3">
      <c r="A635" s="3">
        <v>1</v>
      </c>
      <c r="B635" t="s">
        <v>31</v>
      </c>
      <c r="C635" s="6">
        <v>57.5</v>
      </c>
      <c r="D635" s="4">
        <v>41.1</v>
      </c>
      <c r="E635" s="4">
        <v>68.879174610272159</v>
      </c>
      <c r="F635" s="4">
        <v>67.2</v>
      </c>
      <c r="G635" s="4">
        <v>85.5</v>
      </c>
      <c r="H635" s="4">
        <v>53.6</v>
      </c>
      <c r="I635" s="4">
        <v>43.9</v>
      </c>
      <c r="J635" s="6">
        <v>79.7</v>
      </c>
      <c r="K635" s="4">
        <v>125.9</v>
      </c>
      <c r="L635" s="4">
        <v>145.4</v>
      </c>
      <c r="M635" s="4">
        <v>138.30000000000001</v>
      </c>
    </row>
    <row r="636" spans="1:13" hidden="1" x14ac:dyDescent="0.3">
      <c r="A636" s="3">
        <v>2</v>
      </c>
      <c r="B636" t="s">
        <v>31</v>
      </c>
      <c r="C636" s="6">
        <v>58.4</v>
      </c>
      <c r="D636" s="4">
        <v>38.700000000000003</v>
      </c>
      <c r="E636" s="4">
        <v>71.5</v>
      </c>
      <c r="F636" s="4">
        <v>69.900000000000006</v>
      </c>
      <c r="G636" s="4">
        <v>89.1</v>
      </c>
      <c r="H636" s="4">
        <v>56.6</v>
      </c>
      <c r="I636" s="4">
        <v>45.3</v>
      </c>
      <c r="J636" s="6">
        <v>82.1</v>
      </c>
      <c r="K636" s="4">
        <v>127.6</v>
      </c>
      <c r="L636" s="4">
        <v>145.80000000000001</v>
      </c>
      <c r="M636" s="4">
        <v>138.4</v>
      </c>
    </row>
    <row r="637" spans="1:13" hidden="1" x14ac:dyDescent="0.3">
      <c r="A637" s="3">
        <v>3</v>
      </c>
      <c r="B637" t="s">
        <v>31</v>
      </c>
      <c r="C637" s="6">
        <v>58.7</v>
      </c>
      <c r="D637" s="4">
        <v>40.299999999999997</v>
      </c>
      <c r="E637" s="4">
        <v>70.900000000000006</v>
      </c>
      <c r="F637" s="4">
        <v>67.400000000000006</v>
      </c>
      <c r="G637" s="4">
        <v>83.782297809626542</v>
      </c>
      <c r="H637" s="4">
        <v>53.3</v>
      </c>
      <c r="I637" s="4">
        <v>44.2</v>
      </c>
      <c r="J637" s="6">
        <v>79.099999999999994</v>
      </c>
      <c r="K637" s="4">
        <v>121.8</v>
      </c>
      <c r="L637" s="4">
        <v>140</v>
      </c>
      <c r="M637" s="4">
        <v>132.5</v>
      </c>
    </row>
    <row r="638" spans="1:13" hidden="1" x14ac:dyDescent="0.3">
      <c r="A638" s="3">
        <v>4</v>
      </c>
      <c r="B638" t="s">
        <v>31</v>
      </c>
      <c r="C638" s="6">
        <v>59</v>
      </c>
      <c r="D638" s="4">
        <v>42.7</v>
      </c>
      <c r="E638" s="4">
        <v>69.400000000000006</v>
      </c>
      <c r="F638" s="4">
        <v>68.400000000000006</v>
      </c>
      <c r="G638" s="4">
        <v>84.5</v>
      </c>
      <c r="H638" s="4">
        <v>55</v>
      </c>
      <c r="I638" s="4">
        <v>44.9</v>
      </c>
      <c r="J638" s="6">
        <v>80.599999999999994</v>
      </c>
      <c r="K638" s="4">
        <v>123</v>
      </c>
      <c r="L638" s="4">
        <v>139.30000000000001</v>
      </c>
      <c r="M638" s="4">
        <v>132.80000000000001</v>
      </c>
    </row>
    <row r="639" spans="1:13" hidden="1" x14ac:dyDescent="0.3">
      <c r="A639" s="3">
        <v>5</v>
      </c>
      <c r="B639" t="s">
        <v>31</v>
      </c>
      <c r="C639" s="6">
        <v>60.1</v>
      </c>
      <c r="D639" s="4">
        <v>41.6</v>
      </c>
      <c r="E639" s="4">
        <v>71</v>
      </c>
      <c r="F639" s="4">
        <v>67.8</v>
      </c>
      <c r="G639" s="4">
        <v>88.7</v>
      </c>
      <c r="H639" s="4">
        <v>55.8</v>
      </c>
      <c r="I639" s="4">
        <v>43.7</v>
      </c>
      <c r="J639" s="6">
        <v>82.2</v>
      </c>
      <c r="K639" s="4">
        <v>127.1</v>
      </c>
      <c r="L639" s="4">
        <v>144.30000000000001</v>
      </c>
      <c r="M639" s="4">
        <v>135.19999999999999</v>
      </c>
    </row>
    <row r="640" spans="1:13" hidden="1" x14ac:dyDescent="0.3">
      <c r="A640" s="3">
        <v>6</v>
      </c>
      <c r="B640" t="s">
        <v>31</v>
      </c>
      <c r="C640" s="6">
        <v>59.2</v>
      </c>
      <c r="D640" s="4">
        <v>42.5</v>
      </c>
      <c r="E640" s="4">
        <v>69.099999999999994</v>
      </c>
      <c r="F640" s="4">
        <v>69.7</v>
      </c>
      <c r="G640" s="4">
        <v>89.7</v>
      </c>
      <c r="H640" s="4">
        <v>56.3</v>
      </c>
      <c r="I640" s="4">
        <v>44.9</v>
      </c>
      <c r="J640" s="6">
        <v>83.7</v>
      </c>
      <c r="K640" s="4">
        <v>127</v>
      </c>
      <c r="L640" s="4">
        <v>145.9</v>
      </c>
      <c r="M640" s="4">
        <v>138.9</v>
      </c>
    </row>
    <row r="641" spans="1:13" hidden="1" x14ac:dyDescent="0.3">
      <c r="A641" s="3">
        <v>7</v>
      </c>
      <c r="B641" t="s">
        <v>31</v>
      </c>
      <c r="C641" s="6">
        <v>60.6</v>
      </c>
      <c r="D641" s="4">
        <v>41.9</v>
      </c>
      <c r="E641" s="4">
        <v>68.400000000000006</v>
      </c>
      <c r="F641" s="4">
        <v>67.099999999999994</v>
      </c>
      <c r="G641" s="4">
        <v>83.8</v>
      </c>
      <c r="H641" s="4">
        <v>53.2</v>
      </c>
      <c r="I641" s="4">
        <v>44.5</v>
      </c>
      <c r="J641" s="6">
        <v>79.099999999999994</v>
      </c>
      <c r="K641" s="4">
        <v>119.8</v>
      </c>
      <c r="L641" s="4">
        <v>140.5</v>
      </c>
      <c r="M641" s="4">
        <v>133.6</v>
      </c>
    </row>
    <row r="642" spans="1:13" hidden="1" x14ac:dyDescent="0.3">
      <c r="A642" s="3">
        <v>8</v>
      </c>
      <c r="B642" t="s">
        <v>31</v>
      </c>
      <c r="C642" s="6">
        <v>59.2</v>
      </c>
      <c r="D642" s="4">
        <v>42.2</v>
      </c>
      <c r="E642" s="4">
        <v>72.2</v>
      </c>
      <c r="F642" s="4">
        <v>70.599999999999994</v>
      </c>
      <c r="G642" s="4">
        <v>88.1</v>
      </c>
      <c r="H642" s="4">
        <v>56.3</v>
      </c>
      <c r="I642" s="4">
        <v>44.6</v>
      </c>
      <c r="J642" s="6">
        <v>80.599999999999994</v>
      </c>
      <c r="K642" s="4">
        <v>126.4</v>
      </c>
      <c r="L642" s="4">
        <v>144.19999999999999</v>
      </c>
      <c r="M642" s="4">
        <v>137.69999999999999</v>
      </c>
    </row>
    <row r="643" spans="1:13" hidden="1" x14ac:dyDescent="0.3">
      <c r="A643" s="3">
        <v>9</v>
      </c>
      <c r="B643" t="s">
        <v>31</v>
      </c>
      <c r="C643" s="6">
        <v>57.6</v>
      </c>
      <c r="D643" s="4">
        <v>40.9</v>
      </c>
      <c r="E643" s="4">
        <v>68.7</v>
      </c>
      <c r="F643" s="4">
        <v>65.5</v>
      </c>
      <c r="G643" s="4">
        <v>82.4</v>
      </c>
      <c r="H643" s="4">
        <v>52.7</v>
      </c>
      <c r="I643" s="4">
        <v>43.6</v>
      </c>
      <c r="J643" s="6">
        <v>77.7</v>
      </c>
      <c r="K643" s="4">
        <v>120.49564471725076</v>
      </c>
      <c r="L643" s="4">
        <v>138.95820592514772</v>
      </c>
      <c r="M643" s="4">
        <v>131.65887990680255</v>
      </c>
    </row>
    <row r="644" spans="1:13" hidden="1" x14ac:dyDescent="0.3">
      <c r="A644" s="3">
        <v>10</v>
      </c>
      <c r="B644" t="s">
        <v>31</v>
      </c>
      <c r="C644" s="6">
        <v>57.2</v>
      </c>
      <c r="D644" s="4">
        <v>38.5</v>
      </c>
      <c r="E644" s="4">
        <v>69.28295071195771</v>
      </c>
      <c r="F644" s="4">
        <v>68.599999999999994</v>
      </c>
      <c r="G644" s="4">
        <v>86.7</v>
      </c>
      <c r="H644" s="4">
        <v>56.7</v>
      </c>
      <c r="I644" s="4">
        <v>45.2</v>
      </c>
      <c r="J644" s="6">
        <v>77.7</v>
      </c>
      <c r="K644" s="4">
        <v>122.9</v>
      </c>
      <c r="L644" s="4">
        <v>141.30000000000001</v>
      </c>
      <c r="M644" s="4">
        <v>135</v>
      </c>
    </row>
    <row r="645" spans="1:13" hidden="1" x14ac:dyDescent="0.3">
      <c r="A645" s="3">
        <v>11</v>
      </c>
      <c r="B645" t="s">
        <v>31</v>
      </c>
      <c r="C645" s="6">
        <v>58.8</v>
      </c>
      <c r="D645" s="4">
        <v>41.8</v>
      </c>
      <c r="E645" s="4">
        <v>71.8</v>
      </c>
      <c r="F645" s="4">
        <v>69.599999999999994</v>
      </c>
      <c r="G645" s="4">
        <v>88.5</v>
      </c>
      <c r="H645" s="4">
        <v>56.5</v>
      </c>
      <c r="I645" s="4">
        <v>45.1</v>
      </c>
      <c r="J645" s="6">
        <v>80.400000000000006</v>
      </c>
      <c r="K645" s="4">
        <v>125.2</v>
      </c>
      <c r="L645" s="4">
        <v>143.5</v>
      </c>
      <c r="M645" s="4">
        <v>135.30000000000001</v>
      </c>
    </row>
    <row r="646" spans="1:13" hidden="1" x14ac:dyDescent="0.3">
      <c r="A646" s="3">
        <v>12</v>
      </c>
      <c r="B646" t="s">
        <v>31</v>
      </c>
      <c r="C646" s="6">
        <v>56.7</v>
      </c>
      <c r="D646" s="4">
        <v>40.700000000000003</v>
      </c>
      <c r="E646" s="4">
        <v>73.099999999999994</v>
      </c>
      <c r="F646" s="4">
        <v>67.400000000000006</v>
      </c>
      <c r="G646" s="4">
        <v>84</v>
      </c>
      <c r="H646" s="4">
        <v>54.4</v>
      </c>
      <c r="I646" s="4">
        <v>44.6</v>
      </c>
      <c r="J646" s="6">
        <v>79</v>
      </c>
      <c r="K646" s="4">
        <v>119.5</v>
      </c>
      <c r="L646" s="4">
        <v>140.19999999999999</v>
      </c>
      <c r="M646" s="4">
        <v>132.69999999999999</v>
      </c>
    </row>
    <row r="647" spans="1:13" hidden="1" x14ac:dyDescent="0.3">
      <c r="A647" s="3">
        <v>14</v>
      </c>
      <c r="B647" t="s">
        <v>31</v>
      </c>
      <c r="C647" s="6">
        <v>55.7</v>
      </c>
      <c r="D647" s="4">
        <v>40.700000000000003</v>
      </c>
      <c r="E647" s="4">
        <v>68.3</v>
      </c>
      <c r="F647" s="4">
        <v>65.900000000000006</v>
      </c>
      <c r="G647" s="4">
        <v>81.900000000000006</v>
      </c>
      <c r="H647" s="4">
        <v>52.1</v>
      </c>
      <c r="I647" s="4">
        <v>42.3</v>
      </c>
      <c r="J647" s="6">
        <v>78.599999999999994</v>
      </c>
      <c r="K647" s="4">
        <v>120.1</v>
      </c>
      <c r="L647" s="4">
        <v>134.6</v>
      </c>
      <c r="M647" s="4">
        <v>127.7</v>
      </c>
    </row>
    <row r="648" spans="1:13" hidden="1" x14ac:dyDescent="0.3">
      <c r="A648" s="3">
        <v>15</v>
      </c>
      <c r="B648" t="s">
        <v>31</v>
      </c>
      <c r="C648" s="6">
        <v>60.1</v>
      </c>
      <c r="D648" s="4">
        <v>41.2</v>
      </c>
      <c r="E648" s="4">
        <v>70.3</v>
      </c>
      <c r="F648" s="4">
        <v>69.7</v>
      </c>
      <c r="G648" s="4">
        <v>88</v>
      </c>
      <c r="H648" s="4">
        <v>56.1</v>
      </c>
      <c r="I648" s="4">
        <v>43.6</v>
      </c>
      <c r="J648" s="6">
        <v>77.7</v>
      </c>
      <c r="K648" s="4">
        <v>126.2</v>
      </c>
      <c r="L648" s="4">
        <v>145</v>
      </c>
      <c r="M648" s="4">
        <v>138.30000000000001</v>
      </c>
    </row>
    <row r="649" spans="1:13" hidden="1" x14ac:dyDescent="0.3">
      <c r="A649" s="3">
        <v>16</v>
      </c>
      <c r="B649" t="s">
        <v>31</v>
      </c>
      <c r="C649" s="6">
        <v>59.1</v>
      </c>
      <c r="D649" s="4">
        <v>41.6</v>
      </c>
      <c r="E649" s="4">
        <v>67.032820074618854</v>
      </c>
      <c r="F649" s="4">
        <v>65.099999999999994</v>
      </c>
      <c r="G649" s="4">
        <v>82.1</v>
      </c>
      <c r="H649" s="4">
        <v>53.1</v>
      </c>
      <c r="I649" s="4">
        <v>43.6</v>
      </c>
      <c r="J649" s="6">
        <v>77.900000000000006</v>
      </c>
      <c r="K649" s="4">
        <v>121.8</v>
      </c>
      <c r="L649" s="4">
        <v>140.5</v>
      </c>
      <c r="M649" s="4">
        <v>134.30000000000001</v>
      </c>
    </row>
    <row r="650" spans="1:13" hidden="1" x14ac:dyDescent="0.3">
      <c r="A650" s="3">
        <v>17</v>
      </c>
      <c r="B650" t="s">
        <v>31</v>
      </c>
      <c r="C650" s="6">
        <v>55.3</v>
      </c>
      <c r="D650" s="4">
        <v>39.799999999999997</v>
      </c>
      <c r="E650" s="4">
        <v>72.658928758982725</v>
      </c>
      <c r="F650" s="4">
        <v>68</v>
      </c>
      <c r="G650" s="4">
        <v>85.7</v>
      </c>
      <c r="H650" s="4">
        <v>54.5</v>
      </c>
      <c r="I650" s="4">
        <v>43.8</v>
      </c>
      <c r="J650" s="6">
        <v>78</v>
      </c>
      <c r="K650" s="4">
        <v>121.3</v>
      </c>
      <c r="L650" s="4">
        <v>142.30000000000001</v>
      </c>
      <c r="M650" s="4">
        <v>133.9</v>
      </c>
    </row>
    <row r="651" spans="1:13" hidden="1" x14ac:dyDescent="0.3">
      <c r="A651" s="3">
        <v>18</v>
      </c>
      <c r="B651" t="s">
        <v>31</v>
      </c>
      <c r="C651" s="6">
        <v>56.9</v>
      </c>
      <c r="D651" s="4">
        <v>42.1</v>
      </c>
      <c r="E651" s="4">
        <v>71.099999999999994</v>
      </c>
      <c r="F651" s="4">
        <v>69.2</v>
      </c>
      <c r="G651" s="4">
        <v>88.5</v>
      </c>
      <c r="H651" s="4">
        <v>55.5</v>
      </c>
      <c r="I651" s="4">
        <v>45.2</v>
      </c>
      <c r="J651" s="6">
        <v>82.3</v>
      </c>
      <c r="K651" s="4">
        <v>126</v>
      </c>
      <c r="L651" s="4">
        <v>144.80000000000001</v>
      </c>
      <c r="M651" s="4">
        <v>137.6</v>
      </c>
    </row>
    <row r="652" spans="1:13" hidden="1" x14ac:dyDescent="0.3">
      <c r="A652" s="3">
        <v>19</v>
      </c>
      <c r="B652" t="s">
        <v>31</v>
      </c>
      <c r="C652" s="6">
        <v>58.8</v>
      </c>
      <c r="D652" s="4">
        <v>40.799999999999997</v>
      </c>
      <c r="E652" s="4">
        <v>73</v>
      </c>
      <c r="F652" s="4">
        <v>66.900000000000006</v>
      </c>
      <c r="G652" s="4">
        <v>87.6</v>
      </c>
      <c r="H652" s="4">
        <v>55.8</v>
      </c>
      <c r="I652" s="4">
        <v>43.1</v>
      </c>
      <c r="J652" s="6">
        <v>79.400000000000006</v>
      </c>
      <c r="K652" s="4">
        <v>125.7</v>
      </c>
      <c r="L652" s="4">
        <v>146.4</v>
      </c>
      <c r="M652" s="4">
        <v>137.4</v>
      </c>
    </row>
    <row r="653" spans="1:13" hidden="1" x14ac:dyDescent="0.3">
      <c r="A653" s="3">
        <v>20</v>
      </c>
      <c r="B653" t="s">
        <v>31</v>
      </c>
      <c r="C653" s="6">
        <v>57</v>
      </c>
      <c r="D653" s="4">
        <v>41.6</v>
      </c>
      <c r="E653" s="4">
        <v>72.765248984426577</v>
      </c>
      <c r="F653" s="4">
        <v>69.2</v>
      </c>
      <c r="G653" s="4">
        <v>86.9</v>
      </c>
      <c r="H653" s="4">
        <v>55.9</v>
      </c>
      <c r="I653" s="4">
        <v>43.5</v>
      </c>
      <c r="J653" s="6">
        <v>79.7</v>
      </c>
      <c r="K653" s="4">
        <v>125.5</v>
      </c>
      <c r="L653" s="4">
        <v>143.5</v>
      </c>
      <c r="M653" s="4">
        <v>136.1</v>
      </c>
    </row>
    <row r="654" spans="1:13" hidden="1" x14ac:dyDescent="0.3">
      <c r="A654" s="3">
        <v>21</v>
      </c>
      <c r="B654" t="s">
        <v>31</v>
      </c>
      <c r="C654" s="6">
        <v>54.9</v>
      </c>
      <c r="D654" s="4">
        <v>42.7</v>
      </c>
      <c r="E654" s="4">
        <v>70.3</v>
      </c>
      <c r="F654" s="4">
        <v>66.7</v>
      </c>
      <c r="G654" s="4">
        <v>82.9</v>
      </c>
      <c r="H654" s="4">
        <v>52.3</v>
      </c>
      <c r="I654" s="4">
        <v>44</v>
      </c>
      <c r="J654" s="6">
        <v>80.400000000000006</v>
      </c>
      <c r="K654" s="4">
        <v>124.7</v>
      </c>
      <c r="L654" s="4">
        <v>140.69999999999999</v>
      </c>
      <c r="M654" s="4">
        <v>133.5</v>
      </c>
    </row>
    <row r="655" spans="1:13" hidden="1" x14ac:dyDescent="0.3">
      <c r="A655" s="3">
        <v>22</v>
      </c>
      <c r="B655" t="s">
        <v>31</v>
      </c>
      <c r="C655" s="6">
        <v>60.3</v>
      </c>
      <c r="D655" s="4">
        <v>38.5</v>
      </c>
      <c r="E655" s="4">
        <v>68.5</v>
      </c>
      <c r="F655" s="4">
        <v>68</v>
      </c>
      <c r="G655" s="4">
        <v>87</v>
      </c>
      <c r="H655" s="4">
        <v>55.9</v>
      </c>
      <c r="I655" s="4">
        <v>45.1</v>
      </c>
      <c r="J655" s="6">
        <v>79.400000000000006</v>
      </c>
      <c r="K655" s="4">
        <v>124</v>
      </c>
      <c r="L655" s="4">
        <v>142.69999999999999</v>
      </c>
      <c r="M655" s="4">
        <v>133.6</v>
      </c>
    </row>
    <row r="656" spans="1:13" hidden="1" x14ac:dyDescent="0.3">
      <c r="A656" s="3">
        <v>23</v>
      </c>
      <c r="B656" t="s">
        <v>31</v>
      </c>
      <c r="C656" s="6">
        <v>54.3</v>
      </c>
      <c r="D656" s="4">
        <v>41.193815090700454</v>
      </c>
      <c r="E656" s="4">
        <v>69.900000000000006</v>
      </c>
      <c r="F656" s="4">
        <v>66</v>
      </c>
      <c r="G656" s="4">
        <v>82.7</v>
      </c>
      <c r="H656" s="4">
        <v>52.4</v>
      </c>
      <c r="I656" s="4">
        <v>44.8</v>
      </c>
      <c r="J656" s="6">
        <v>78</v>
      </c>
      <c r="K656" s="4">
        <v>120.2</v>
      </c>
      <c r="L656" s="4">
        <v>137.80000000000001</v>
      </c>
      <c r="M656" s="4">
        <v>131.1</v>
      </c>
    </row>
    <row r="657" spans="1:13" hidden="1" x14ac:dyDescent="0.3">
      <c r="A657" s="3">
        <v>24</v>
      </c>
      <c r="B657" t="s">
        <v>31</v>
      </c>
      <c r="C657" s="6">
        <v>56.3</v>
      </c>
      <c r="D657" s="4">
        <v>40</v>
      </c>
      <c r="E657" s="4">
        <v>69.7</v>
      </c>
      <c r="F657" s="4">
        <v>67.099999999999994</v>
      </c>
      <c r="G657" s="4">
        <v>84.4</v>
      </c>
      <c r="H657" s="4">
        <v>52.9</v>
      </c>
      <c r="I657" s="4">
        <v>43.4</v>
      </c>
      <c r="J657" s="6">
        <v>77.815959773572658</v>
      </c>
      <c r="K657" s="4">
        <v>120.1</v>
      </c>
      <c r="L657" s="4">
        <v>136.80000000000001</v>
      </c>
      <c r="M657" s="4">
        <v>129.19999999999999</v>
      </c>
    </row>
    <row r="658" spans="1:13" hidden="1" x14ac:dyDescent="0.3">
      <c r="A658" s="3">
        <v>25</v>
      </c>
      <c r="B658" t="s">
        <v>31</v>
      </c>
      <c r="C658" s="6">
        <v>56.003155570647166</v>
      </c>
      <c r="D658" s="4">
        <v>41.355311333414072</v>
      </c>
      <c r="E658" s="4">
        <v>70.3</v>
      </c>
      <c r="F658" s="4">
        <v>68</v>
      </c>
      <c r="G658" s="4">
        <v>85.9</v>
      </c>
      <c r="H658" s="4">
        <v>53.5</v>
      </c>
      <c r="I658" s="4">
        <v>44.4</v>
      </c>
      <c r="J658" s="6">
        <v>80.013092370062168</v>
      </c>
      <c r="K658" s="4">
        <v>122.7</v>
      </c>
      <c r="L658" s="4">
        <v>142.5</v>
      </c>
      <c r="M658" s="4">
        <v>135.6</v>
      </c>
    </row>
    <row r="659" spans="1:13" hidden="1" x14ac:dyDescent="0.3">
      <c r="A659" s="3">
        <v>26</v>
      </c>
      <c r="B659" t="s">
        <v>31</v>
      </c>
      <c r="C659" s="6">
        <v>59.8</v>
      </c>
      <c r="D659" s="4">
        <v>41.3</v>
      </c>
      <c r="E659" s="4">
        <v>70.7</v>
      </c>
      <c r="F659" s="4">
        <v>67.400000000000006</v>
      </c>
      <c r="G659" s="4">
        <v>85.9</v>
      </c>
      <c r="H659" s="4">
        <v>55.4</v>
      </c>
      <c r="I659" s="4">
        <v>42.3</v>
      </c>
      <c r="J659" s="6">
        <v>79.599999999999994</v>
      </c>
      <c r="K659" s="4">
        <v>122.8</v>
      </c>
      <c r="L659" s="4">
        <v>140.69999999999999</v>
      </c>
      <c r="M659" s="4">
        <v>134.30000000000001</v>
      </c>
    </row>
    <row r="660" spans="1:13" hidden="1" x14ac:dyDescent="0.3">
      <c r="A660" s="3">
        <v>27</v>
      </c>
      <c r="B660" t="s">
        <v>31</v>
      </c>
      <c r="C660" s="6">
        <v>56</v>
      </c>
      <c r="D660" s="4">
        <v>41.6</v>
      </c>
      <c r="E660" s="4">
        <v>72.634059521484005</v>
      </c>
      <c r="F660" s="4">
        <v>67.8</v>
      </c>
      <c r="G660" s="4">
        <v>86.4</v>
      </c>
      <c r="H660" s="4">
        <v>54.236089943016822</v>
      </c>
      <c r="I660" s="4">
        <v>44.3</v>
      </c>
      <c r="J660" s="6">
        <v>80.7</v>
      </c>
      <c r="K660" s="4">
        <v>121.7</v>
      </c>
      <c r="L660" s="4">
        <v>147.69999999999999</v>
      </c>
      <c r="M660" s="4">
        <v>140.80000000000001</v>
      </c>
    </row>
    <row r="661" spans="1:13" hidden="1" x14ac:dyDescent="0.3">
      <c r="A661" s="3">
        <v>28</v>
      </c>
      <c r="B661" t="s">
        <v>31</v>
      </c>
      <c r="C661" s="6">
        <v>56.8</v>
      </c>
      <c r="D661" s="4">
        <v>41</v>
      </c>
      <c r="E661" s="4">
        <v>67.2</v>
      </c>
      <c r="F661" s="4">
        <v>65.7</v>
      </c>
      <c r="G661" s="4">
        <v>83.3</v>
      </c>
      <c r="H661" s="4">
        <v>51.8</v>
      </c>
      <c r="I661" s="4">
        <v>44.8</v>
      </c>
      <c r="J661" s="6">
        <v>79.8</v>
      </c>
      <c r="K661" s="4">
        <v>120.3</v>
      </c>
      <c r="L661" s="4">
        <v>139.9</v>
      </c>
      <c r="M661" s="4">
        <v>133.1</v>
      </c>
    </row>
    <row r="662" spans="1:13" hidden="1" x14ac:dyDescent="0.3">
      <c r="A662" s="3">
        <v>29</v>
      </c>
      <c r="B662" t="s">
        <v>31</v>
      </c>
      <c r="C662" s="6">
        <v>54.2</v>
      </c>
      <c r="D662" s="4">
        <v>41.6</v>
      </c>
      <c r="E662" s="4">
        <v>71.400000000000006</v>
      </c>
      <c r="F662" s="4">
        <v>68.599999999999994</v>
      </c>
      <c r="G662" s="4">
        <v>85.8</v>
      </c>
      <c r="H662" s="4">
        <v>53.6</v>
      </c>
      <c r="I662" s="4">
        <v>45.3</v>
      </c>
      <c r="J662" s="6">
        <v>79.599999999999994</v>
      </c>
      <c r="K662" s="4">
        <v>123</v>
      </c>
      <c r="L662" s="4">
        <v>140.4</v>
      </c>
      <c r="M662" s="4">
        <v>134</v>
      </c>
    </row>
    <row r="663" spans="1:13" hidden="1" x14ac:dyDescent="0.3">
      <c r="A663" s="3">
        <v>30</v>
      </c>
      <c r="B663" t="s">
        <v>31</v>
      </c>
      <c r="C663" s="6">
        <v>54.8</v>
      </c>
      <c r="D663" s="4">
        <v>39.799999999999997</v>
      </c>
      <c r="E663" s="4">
        <v>67.7</v>
      </c>
      <c r="F663" s="4">
        <v>64.5</v>
      </c>
      <c r="G663" s="4">
        <v>83.7</v>
      </c>
      <c r="H663" s="4">
        <v>52.1</v>
      </c>
      <c r="I663" s="4">
        <v>43.8</v>
      </c>
      <c r="J663" s="6">
        <v>70</v>
      </c>
      <c r="K663" s="4">
        <v>119.4</v>
      </c>
      <c r="L663" s="4">
        <v>139</v>
      </c>
      <c r="M663" s="4">
        <v>129</v>
      </c>
    </row>
    <row r="664" spans="1:13" hidden="1" x14ac:dyDescent="0.3">
      <c r="A664" s="3">
        <v>31</v>
      </c>
      <c r="B664" t="s">
        <v>31</v>
      </c>
      <c r="C664" s="6">
        <v>60.9</v>
      </c>
      <c r="D664" s="4">
        <v>37.9</v>
      </c>
      <c r="E664" s="4">
        <v>68.3</v>
      </c>
      <c r="F664" s="4">
        <v>68.5</v>
      </c>
      <c r="G664" s="4">
        <v>88.2</v>
      </c>
      <c r="H664" s="4">
        <v>56.8</v>
      </c>
      <c r="I664" s="4">
        <v>44.1</v>
      </c>
      <c r="J664" s="6">
        <v>80</v>
      </c>
      <c r="K664" s="4">
        <v>127.1</v>
      </c>
      <c r="L664" s="4">
        <v>146.4</v>
      </c>
      <c r="M664" s="4">
        <v>138.6</v>
      </c>
    </row>
    <row r="665" spans="1:13" hidden="1" x14ac:dyDescent="0.3">
      <c r="A665" s="3">
        <v>32</v>
      </c>
      <c r="B665" t="s">
        <v>31</v>
      </c>
      <c r="C665" s="6">
        <v>55.8</v>
      </c>
      <c r="D665" s="4">
        <v>40.299999999999997</v>
      </c>
      <c r="E665" s="4">
        <v>73.21205438904876</v>
      </c>
      <c r="F665" s="4">
        <v>70</v>
      </c>
      <c r="G665" s="4">
        <v>86.9</v>
      </c>
      <c r="H665" s="4">
        <v>54.9</v>
      </c>
      <c r="I665" s="4">
        <v>44.5</v>
      </c>
      <c r="J665" s="6">
        <v>80.400000000000006</v>
      </c>
      <c r="K665" s="4">
        <v>122.7</v>
      </c>
      <c r="L665" s="4">
        <v>142.1</v>
      </c>
      <c r="M665" s="4">
        <v>134.30000000000001</v>
      </c>
    </row>
    <row r="666" spans="1:13" hidden="1" x14ac:dyDescent="0.3">
      <c r="A666" s="3">
        <v>33</v>
      </c>
      <c r="B666" t="s">
        <v>31</v>
      </c>
      <c r="C666" s="6">
        <v>55.9</v>
      </c>
      <c r="D666" s="4">
        <v>40.4</v>
      </c>
      <c r="E666" s="4">
        <v>69.3</v>
      </c>
      <c r="F666" s="4">
        <v>66</v>
      </c>
      <c r="G666" s="4">
        <v>82.6</v>
      </c>
      <c r="H666" s="4">
        <v>53.1</v>
      </c>
      <c r="I666" s="4">
        <v>44.3</v>
      </c>
      <c r="J666" s="6">
        <v>76.099999999999994</v>
      </c>
      <c r="K666" s="4">
        <v>120.3</v>
      </c>
      <c r="L666" s="4">
        <v>139.19999999999999</v>
      </c>
      <c r="M666" s="4">
        <v>131.6</v>
      </c>
    </row>
    <row r="667" spans="1:13" hidden="1" x14ac:dyDescent="0.3">
      <c r="A667" s="3">
        <v>34</v>
      </c>
      <c r="B667" t="s">
        <v>31</v>
      </c>
      <c r="C667" s="6">
        <v>51.1</v>
      </c>
      <c r="D667" s="4">
        <v>40.299999999999997</v>
      </c>
      <c r="E667" s="4">
        <v>69.15876027708714</v>
      </c>
      <c r="F667" s="4">
        <v>65.099999999999994</v>
      </c>
      <c r="G667" s="4">
        <v>80</v>
      </c>
      <c r="H667" s="4">
        <v>49.8</v>
      </c>
      <c r="I667" s="4">
        <v>43.2</v>
      </c>
      <c r="J667" s="6">
        <v>74.3</v>
      </c>
      <c r="K667" s="4">
        <v>115.3</v>
      </c>
      <c r="L667" s="4">
        <v>130.4</v>
      </c>
      <c r="M667" s="4">
        <v>122.5</v>
      </c>
    </row>
    <row r="668" spans="1:13" hidden="1" x14ac:dyDescent="0.3">
      <c r="A668" s="3">
        <v>35</v>
      </c>
      <c r="B668" t="s">
        <v>31</v>
      </c>
      <c r="C668" s="6">
        <v>56.7</v>
      </c>
      <c r="D668" s="4">
        <v>39.5</v>
      </c>
      <c r="E668" s="4">
        <v>65.2</v>
      </c>
      <c r="F668" s="4">
        <v>67.8</v>
      </c>
      <c r="G668" s="4">
        <v>86.3</v>
      </c>
      <c r="H668" s="4">
        <v>54.8</v>
      </c>
      <c r="I668" s="4">
        <v>44.3</v>
      </c>
      <c r="J668" s="6">
        <v>80.400000000000006</v>
      </c>
      <c r="K668" s="4">
        <v>123.7</v>
      </c>
      <c r="L668" s="4">
        <v>142.19999999999999</v>
      </c>
      <c r="M668" s="4">
        <v>135.80000000000001</v>
      </c>
    </row>
    <row r="669" spans="1:13" hidden="1" x14ac:dyDescent="0.3">
      <c r="A669" s="3">
        <v>36</v>
      </c>
      <c r="B669" t="s">
        <v>31</v>
      </c>
      <c r="C669" s="6">
        <v>53.8</v>
      </c>
      <c r="D669" s="4">
        <v>40.200000000000003</v>
      </c>
      <c r="E669" s="4">
        <v>66.5</v>
      </c>
      <c r="F669" s="4">
        <v>64.400000000000006</v>
      </c>
      <c r="G669" s="4">
        <v>80</v>
      </c>
      <c r="H669" s="4">
        <v>51.7</v>
      </c>
      <c r="I669" s="4">
        <v>42.9</v>
      </c>
      <c r="J669" s="6">
        <v>73.599999999999994</v>
      </c>
      <c r="K669" s="4">
        <v>118.8</v>
      </c>
      <c r="L669" s="4">
        <v>138.30000000000001</v>
      </c>
      <c r="M669" s="4">
        <v>131.19999999999999</v>
      </c>
    </row>
    <row r="670" spans="1:13" hidden="1" x14ac:dyDescent="0.3">
      <c r="A670" s="3">
        <v>37</v>
      </c>
      <c r="B670" t="s">
        <v>31</v>
      </c>
      <c r="C670" s="6">
        <v>53.9</v>
      </c>
      <c r="D670" s="4">
        <v>40.1</v>
      </c>
      <c r="E670" s="4">
        <v>69.8</v>
      </c>
      <c r="F670" s="4">
        <v>66.400000000000006</v>
      </c>
      <c r="G670" s="4">
        <v>83.8</v>
      </c>
      <c r="H670" s="4">
        <v>53.5</v>
      </c>
      <c r="I670" s="4">
        <v>44</v>
      </c>
      <c r="J670" s="6">
        <v>77.400000000000006</v>
      </c>
      <c r="K670" s="4">
        <v>121.6</v>
      </c>
      <c r="L670" s="4">
        <v>140.4</v>
      </c>
      <c r="M670" s="4">
        <v>135.19999999999999</v>
      </c>
    </row>
    <row r="671" spans="1:13" hidden="1" x14ac:dyDescent="0.3">
      <c r="A671" s="3">
        <v>38</v>
      </c>
      <c r="B671" t="s">
        <v>31</v>
      </c>
      <c r="C671" s="6">
        <v>59.9</v>
      </c>
      <c r="D671" s="4">
        <v>39.299999999999997</v>
      </c>
      <c r="E671" s="4">
        <v>68.641978030991865</v>
      </c>
      <c r="F671" s="4">
        <v>68.7</v>
      </c>
      <c r="G671" s="4">
        <v>87</v>
      </c>
      <c r="H671" s="4">
        <v>56.334127616375937</v>
      </c>
      <c r="I671" s="4">
        <v>45.2</v>
      </c>
      <c r="J671" s="6">
        <v>80</v>
      </c>
      <c r="K671" s="4">
        <v>126.9</v>
      </c>
      <c r="L671" s="4">
        <v>144.80000000000001</v>
      </c>
      <c r="M671" s="4">
        <v>137.80000000000001</v>
      </c>
    </row>
    <row r="672" spans="1:13" hidden="1" x14ac:dyDescent="0.3">
      <c r="A672" s="3">
        <v>40</v>
      </c>
      <c r="B672" t="s">
        <v>31</v>
      </c>
      <c r="C672" s="6">
        <v>57.1</v>
      </c>
      <c r="D672" s="4">
        <v>40.5</v>
      </c>
      <c r="E672" s="4">
        <v>69.7</v>
      </c>
      <c r="F672" s="4">
        <v>69.400000000000006</v>
      </c>
      <c r="G672" s="4">
        <v>86.5</v>
      </c>
      <c r="H672" s="4">
        <v>53.6</v>
      </c>
      <c r="I672" s="4">
        <v>41.9</v>
      </c>
      <c r="J672" s="6">
        <v>79.919875269049157</v>
      </c>
      <c r="K672" s="4">
        <v>123.5</v>
      </c>
      <c r="L672" s="4">
        <v>140.9</v>
      </c>
      <c r="M672" s="4">
        <v>134.1</v>
      </c>
    </row>
    <row r="673" spans="1:13" hidden="1" x14ac:dyDescent="0.3">
      <c r="A673" s="3">
        <v>236</v>
      </c>
      <c r="B673" t="s">
        <v>32</v>
      </c>
      <c r="C673" s="6">
        <v>80</v>
      </c>
      <c r="D673" s="4">
        <v>51.492341595323559</v>
      </c>
      <c r="E673" s="4">
        <v>102.3</v>
      </c>
      <c r="F673" s="4">
        <v>109.9</v>
      </c>
      <c r="G673" s="4">
        <v>154.73963681190421</v>
      </c>
      <c r="H673" s="4">
        <v>107</v>
      </c>
      <c r="I673" s="4">
        <v>56.6</v>
      </c>
      <c r="J673" s="6">
        <v>98.7</v>
      </c>
      <c r="K673" s="4">
        <v>153.06853635449704</v>
      </c>
      <c r="L673" s="4">
        <v>183.55270124576074</v>
      </c>
      <c r="M673" s="4">
        <v>172.93044623433579</v>
      </c>
    </row>
    <row r="674" spans="1:13" hidden="1" x14ac:dyDescent="0.3">
      <c r="A674" s="3">
        <v>237</v>
      </c>
      <c r="B674" t="s">
        <v>32</v>
      </c>
      <c r="C674" s="6">
        <v>78.614156406623948</v>
      </c>
      <c r="D674" s="4">
        <v>49.336296415450349</v>
      </c>
      <c r="E674" s="4">
        <v>97.2</v>
      </c>
      <c r="F674" s="4">
        <v>106.4</v>
      </c>
      <c r="G674" s="4">
        <v>149.30000000000001</v>
      </c>
      <c r="H674" s="4">
        <v>103.14338610103465</v>
      </c>
      <c r="I674" s="4">
        <v>55.396993421959777</v>
      </c>
      <c r="J674" s="6">
        <v>98.308697046605005</v>
      </c>
      <c r="K674" s="4">
        <v>144.69999999999999</v>
      </c>
      <c r="L674" s="4">
        <v>176.8</v>
      </c>
      <c r="M674" s="4">
        <v>166.29358955680132</v>
      </c>
    </row>
    <row r="675" spans="1:13" hidden="1" x14ac:dyDescent="0.3">
      <c r="A675" s="3">
        <v>238</v>
      </c>
      <c r="B675" t="s">
        <v>32</v>
      </c>
      <c r="C675" s="6">
        <v>70.599999999999994</v>
      </c>
      <c r="D675" s="4">
        <v>47.288588151005499</v>
      </c>
      <c r="E675" s="4">
        <v>90</v>
      </c>
      <c r="F675" s="4">
        <v>98.4</v>
      </c>
      <c r="G675" s="4">
        <v>142</v>
      </c>
      <c r="H675" s="4">
        <v>97.3</v>
      </c>
      <c r="I675" s="4">
        <v>53.8</v>
      </c>
      <c r="J675" s="6">
        <v>90</v>
      </c>
      <c r="K675" s="4">
        <v>136</v>
      </c>
      <c r="L675" s="4">
        <v>166.5</v>
      </c>
      <c r="M675" s="4">
        <v>154.80000000000001</v>
      </c>
    </row>
    <row r="676" spans="1:13" hidden="1" x14ac:dyDescent="0.3">
      <c r="A676" s="3">
        <v>239</v>
      </c>
      <c r="B676" t="s">
        <v>32</v>
      </c>
      <c r="C676" s="6">
        <v>84.3</v>
      </c>
      <c r="D676" s="4">
        <v>51.643506689057304</v>
      </c>
      <c r="E676" s="4">
        <v>102.8867326036663</v>
      </c>
      <c r="F676" s="4">
        <v>110.5</v>
      </c>
      <c r="G676" s="4">
        <v>155.19999999999999</v>
      </c>
      <c r="H676" s="4">
        <v>105.9</v>
      </c>
      <c r="I676" s="4">
        <v>56.809417853921929</v>
      </c>
      <c r="J676" s="6">
        <v>102.46463504505904</v>
      </c>
      <c r="K676" s="4">
        <v>150</v>
      </c>
      <c r="L676" s="4">
        <v>183.4</v>
      </c>
      <c r="M676" s="4">
        <v>173.2</v>
      </c>
    </row>
    <row r="677" spans="1:13" hidden="1" x14ac:dyDescent="0.3">
      <c r="A677" s="3">
        <v>240</v>
      </c>
      <c r="B677" t="s">
        <v>32</v>
      </c>
      <c r="C677" s="6">
        <v>71.400000000000006</v>
      </c>
      <c r="D677" s="4">
        <v>47.5</v>
      </c>
      <c r="E677" s="4">
        <v>90</v>
      </c>
      <c r="F677" s="4">
        <v>100.2</v>
      </c>
      <c r="G677" s="4">
        <v>144.4</v>
      </c>
      <c r="H677" s="4">
        <v>98.3</v>
      </c>
      <c r="I677" s="4">
        <v>54.6</v>
      </c>
      <c r="J677" s="6">
        <v>90.8</v>
      </c>
      <c r="K677" s="4">
        <v>137.19999999999999</v>
      </c>
      <c r="L677" s="4">
        <v>167.99213629849953</v>
      </c>
      <c r="M677" s="4">
        <v>157.5</v>
      </c>
    </row>
    <row r="678" spans="1:13" hidden="1" x14ac:dyDescent="0.3">
      <c r="A678" s="3">
        <v>241</v>
      </c>
      <c r="B678" t="s">
        <v>32</v>
      </c>
      <c r="C678" s="6">
        <v>71</v>
      </c>
      <c r="D678" s="4">
        <v>49.1</v>
      </c>
      <c r="E678" s="4">
        <v>99</v>
      </c>
      <c r="F678" s="4">
        <v>105.5</v>
      </c>
      <c r="G678" s="4">
        <v>152.19999999999999</v>
      </c>
      <c r="H678" s="4">
        <v>102.8</v>
      </c>
      <c r="I678" s="4">
        <v>54.844955268154251</v>
      </c>
      <c r="J678" s="6">
        <v>96.394724904024713</v>
      </c>
      <c r="K678" s="4">
        <v>155.69999999999999</v>
      </c>
      <c r="L678" s="4">
        <v>180.9</v>
      </c>
      <c r="M678" s="4">
        <v>172.2</v>
      </c>
    </row>
    <row r="679" spans="1:13" hidden="1" x14ac:dyDescent="0.3">
      <c r="A679" s="3">
        <v>242</v>
      </c>
      <c r="B679" t="s">
        <v>32</v>
      </c>
      <c r="C679" s="6">
        <v>79.020936058602828</v>
      </c>
      <c r="D679" s="4">
        <v>50.281195092886229</v>
      </c>
      <c r="E679" s="4">
        <v>98.984490145038606</v>
      </c>
      <c r="F679" s="4">
        <v>106.40724414359231</v>
      </c>
      <c r="G679" s="4">
        <v>150.72889916034114</v>
      </c>
      <c r="H679" s="4">
        <v>103.50884950454574</v>
      </c>
      <c r="I679" s="4">
        <v>55.37255720826289</v>
      </c>
      <c r="J679" s="6">
        <v>99.223426039716429</v>
      </c>
      <c r="K679" s="4">
        <v>148.19999999999999</v>
      </c>
      <c r="L679" s="4">
        <v>179.9</v>
      </c>
      <c r="M679" s="4">
        <v>170.03874531350013</v>
      </c>
    </row>
    <row r="680" spans="1:13" hidden="1" x14ac:dyDescent="0.3">
      <c r="A680" s="3">
        <v>243</v>
      </c>
      <c r="B680" t="s">
        <v>32</v>
      </c>
      <c r="C680" s="6">
        <v>78.066902013235989</v>
      </c>
      <c r="D680" s="4">
        <v>50.064403404516</v>
      </c>
      <c r="E680" s="4">
        <v>100.2</v>
      </c>
      <c r="F680" s="4">
        <v>105.98627383218644</v>
      </c>
      <c r="G680" s="4">
        <v>150.16810065395291</v>
      </c>
      <c r="H680" s="4">
        <v>102.92027141557315</v>
      </c>
      <c r="I680" s="4">
        <v>55.564143310615883</v>
      </c>
      <c r="J680" s="6">
        <v>99.169301396815797</v>
      </c>
      <c r="K680" s="4">
        <v>148.84011667318907</v>
      </c>
      <c r="L680" s="4">
        <v>178.23568847649742</v>
      </c>
      <c r="M680" s="4">
        <v>168.77139681525159</v>
      </c>
    </row>
    <row r="681" spans="1:13" hidden="1" x14ac:dyDescent="0.3">
      <c r="A681" s="3">
        <v>244</v>
      </c>
      <c r="B681" t="s">
        <v>32</v>
      </c>
      <c r="C681" s="6">
        <v>78</v>
      </c>
      <c r="D681" s="4">
        <v>50.3</v>
      </c>
      <c r="E681" s="4">
        <v>99.166420081334067</v>
      </c>
      <c r="F681" s="4">
        <v>105.7</v>
      </c>
      <c r="G681" s="4">
        <v>150.08305592098648</v>
      </c>
      <c r="H681" s="4">
        <v>102.91153256624864</v>
      </c>
      <c r="I681" s="4">
        <v>55.507369108074982</v>
      </c>
      <c r="J681" s="6">
        <v>98.923593455836681</v>
      </c>
      <c r="K681" s="4">
        <v>148.15328127709384</v>
      </c>
      <c r="L681" s="4">
        <v>177.97033422661337</v>
      </c>
      <c r="M681" s="4">
        <v>168.29353516810471</v>
      </c>
    </row>
    <row r="682" spans="1:13" hidden="1" x14ac:dyDescent="0.3">
      <c r="A682" s="3">
        <v>245</v>
      </c>
      <c r="B682" t="s">
        <v>32</v>
      </c>
      <c r="C682" s="6">
        <v>77</v>
      </c>
      <c r="D682" s="4">
        <v>49.4</v>
      </c>
      <c r="E682" s="4">
        <v>94.3</v>
      </c>
      <c r="F682" s="4">
        <v>101.8</v>
      </c>
      <c r="G682" s="4">
        <v>146.3151532367996</v>
      </c>
      <c r="H682" s="4">
        <v>100.40156827527703</v>
      </c>
      <c r="I682" s="4">
        <v>54.639402498902676</v>
      </c>
      <c r="J682" s="6">
        <v>97.116801174188495</v>
      </c>
      <c r="K682" s="4">
        <v>142.06638927748588</v>
      </c>
      <c r="L682" s="4">
        <v>172.25605700586695</v>
      </c>
      <c r="M682" s="4">
        <v>162.304345162217</v>
      </c>
    </row>
    <row r="683" spans="1:13" hidden="1" x14ac:dyDescent="0.3">
      <c r="A683" s="3">
        <v>246</v>
      </c>
      <c r="B683" t="s">
        <v>32</v>
      </c>
      <c r="C683" s="6">
        <v>75</v>
      </c>
      <c r="D683" s="4">
        <v>49.4</v>
      </c>
      <c r="E683" s="4">
        <v>96.2</v>
      </c>
      <c r="F683" s="4">
        <v>107.7</v>
      </c>
      <c r="G683" s="4">
        <v>150.6</v>
      </c>
      <c r="H683" s="4">
        <v>104.26264537940985</v>
      </c>
      <c r="I683" s="4">
        <v>55.360920379148354</v>
      </c>
      <c r="J683" s="6">
        <v>97.072858248404202</v>
      </c>
      <c r="K683" s="4">
        <v>149.30000000000001</v>
      </c>
      <c r="L683" s="4">
        <v>178.9</v>
      </c>
      <c r="M683" s="4">
        <v>168.9</v>
      </c>
    </row>
    <row r="684" spans="1:13" hidden="1" x14ac:dyDescent="0.3">
      <c r="A684" s="3">
        <v>247</v>
      </c>
      <c r="B684" t="s">
        <v>32</v>
      </c>
      <c r="C684" s="6">
        <v>72.5</v>
      </c>
      <c r="D684" s="4">
        <v>43.3</v>
      </c>
      <c r="E684" s="4">
        <v>83.4</v>
      </c>
      <c r="F684" s="4">
        <v>102</v>
      </c>
      <c r="G684" s="4">
        <v>140</v>
      </c>
      <c r="H684" s="4">
        <v>99.2</v>
      </c>
      <c r="I684" s="4">
        <v>52.8</v>
      </c>
      <c r="J684" s="6">
        <v>92.742454231977391</v>
      </c>
      <c r="K684" s="4">
        <v>140.6</v>
      </c>
      <c r="L684" s="4">
        <v>167.7</v>
      </c>
      <c r="M684" s="4">
        <v>158.80000000000001</v>
      </c>
    </row>
    <row r="685" spans="1:13" hidden="1" x14ac:dyDescent="0.3">
      <c r="A685" s="3">
        <v>248</v>
      </c>
      <c r="B685" t="s">
        <v>32</v>
      </c>
      <c r="C685" s="6">
        <v>83</v>
      </c>
      <c r="D685" s="4">
        <v>49.4</v>
      </c>
      <c r="E685" s="4">
        <v>99</v>
      </c>
      <c r="F685" s="4">
        <v>107.3</v>
      </c>
      <c r="G685" s="4">
        <v>150.72005777653553</v>
      </c>
      <c r="H685" s="4">
        <v>104.15331190233525</v>
      </c>
      <c r="I685" s="4">
        <v>55.336477518663173</v>
      </c>
      <c r="J685" s="6">
        <v>100.98132261419127</v>
      </c>
      <c r="K685" s="4">
        <v>148.93629773202673</v>
      </c>
      <c r="L685" s="4">
        <v>179.69737989669562</v>
      </c>
      <c r="M685" s="4">
        <v>170.05279809184137</v>
      </c>
    </row>
    <row r="686" spans="1:13" hidden="1" x14ac:dyDescent="0.3">
      <c r="A686" s="3">
        <v>249</v>
      </c>
      <c r="B686" t="s">
        <v>32</v>
      </c>
      <c r="C686" s="6">
        <v>75.5</v>
      </c>
      <c r="D686" s="4">
        <v>46.7</v>
      </c>
      <c r="E686" s="4">
        <v>94.3</v>
      </c>
      <c r="F686" s="4">
        <v>102.4</v>
      </c>
      <c r="G686" s="4">
        <v>144.80000000000001</v>
      </c>
      <c r="H686" s="4">
        <v>100.7</v>
      </c>
      <c r="I686" s="4">
        <v>53.8</v>
      </c>
      <c r="J686" s="6">
        <v>95.4</v>
      </c>
      <c r="K686" s="4">
        <v>144.9</v>
      </c>
      <c r="L686" s="4">
        <v>170.5</v>
      </c>
      <c r="M686" s="4">
        <v>161.9</v>
      </c>
    </row>
    <row r="687" spans="1:13" hidden="1" x14ac:dyDescent="0.3">
      <c r="A687" s="3">
        <v>250</v>
      </c>
      <c r="B687" t="s">
        <v>32</v>
      </c>
      <c r="C687" s="6">
        <v>76.96610617945899</v>
      </c>
      <c r="D687" s="4">
        <v>49.392982910814446</v>
      </c>
      <c r="E687" s="4">
        <v>98.3</v>
      </c>
      <c r="F687" s="4">
        <v>104.83505145101893</v>
      </c>
      <c r="G687" s="4">
        <v>148.6649146888175</v>
      </c>
      <c r="H687" s="4">
        <v>102.05234470983866</v>
      </c>
      <c r="I687" s="4">
        <v>55.219806918752909</v>
      </c>
      <c r="J687" s="6">
        <v>98.151974747717489</v>
      </c>
      <c r="K687" s="4">
        <v>146.82985540558434</v>
      </c>
      <c r="L687" s="4">
        <v>176.06125177382799</v>
      </c>
      <c r="M687" s="4">
        <v>166.55193000552973</v>
      </c>
    </row>
    <row r="688" spans="1:13" hidden="1" x14ac:dyDescent="0.3">
      <c r="A688" s="3">
        <v>251</v>
      </c>
      <c r="B688" t="s">
        <v>32</v>
      </c>
      <c r="C688" s="6">
        <v>77.7</v>
      </c>
      <c r="D688" s="4">
        <v>48.1</v>
      </c>
      <c r="E688" s="4">
        <v>92.6</v>
      </c>
      <c r="F688" s="4">
        <v>99.1</v>
      </c>
      <c r="G688" s="4">
        <v>144.9</v>
      </c>
      <c r="H688" s="4">
        <v>98.6</v>
      </c>
      <c r="I688" s="4">
        <v>54.3</v>
      </c>
      <c r="J688" s="6">
        <v>96</v>
      </c>
      <c r="K688" s="4">
        <v>136.9</v>
      </c>
      <c r="L688" s="4">
        <v>166.3</v>
      </c>
      <c r="M688" s="4">
        <v>155.48136823608309</v>
      </c>
    </row>
    <row r="689" spans="1:13" hidden="1" x14ac:dyDescent="0.3">
      <c r="A689" s="3">
        <v>252</v>
      </c>
      <c r="B689" t="s">
        <v>32</v>
      </c>
      <c r="C689" s="6">
        <v>71.099999999999994</v>
      </c>
      <c r="D689" s="4">
        <v>45.3</v>
      </c>
      <c r="E689" s="4">
        <v>91.7</v>
      </c>
      <c r="F689" s="4">
        <v>97.2</v>
      </c>
      <c r="G689" s="4">
        <v>139.1</v>
      </c>
      <c r="H689" s="4">
        <v>96.6</v>
      </c>
      <c r="I689" s="4">
        <v>53.8</v>
      </c>
      <c r="J689" s="6">
        <v>94</v>
      </c>
      <c r="K689" s="4">
        <v>134.69999999999999</v>
      </c>
      <c r="L689" s="4">
        <v>164.5</v>
      </c>
      <c r="M689" s="4">
        <v>155.80000000000001</v>
      </c>
    </row>
    <row r="690" spans="1:13" hidden="1" x14ac:dyDescent="0.3">
      <c r="A690" s="3">
        <v>253</v>
      </c>
      <c r="B690" t="s">
        <v>32</v>
      </c>
      <c r="C690" s="6">
        <v>78</v>
      </c>
      <c r="D690" s="4">
        <v>48.8</v>
      </c>
      <c r="E690" s="4">
        <v>98.3</v>
      </c>
      <c r="F690" s="4">
        <v>106.9</v>
      </c>
      <c r="G690" s="4">
        <v>149.69999999999999</v>
      </c>
      <c r="H690" s="4">
        <v>101.7</v>
      </c>
      <c r="I690" s="4">
        <v>56</v>
      </c>
      <c r="J690" s="6">
        <v>97</v>
      </c>
      <c r="K690" s="4">
        <v>149.30000000000001</v>
      </c>
      <c r="L690" s="4">
        <v>178.8</v>
      </c>
      <c r="M690" s="4">
        <v>169.1</v>
      </c>
    </row>
    <row r="691" spans="1:13" hidden="1" x14ac:dyDescent="0.3">
      <c r="A691" s="3">
        <v>254</v>
      </c>
      <c r="B691" t="s">
        <v>32</v>
      </c>
      <c r="C691" s="6">
        <v>72.5</v>
      </c>
      <c r="D691" s="4">
        <v>49.2</v>
      </c>
      <c r="E691" s="4">
        <v>100.2</v>
      </c>
      <c r="F691" s="4">
        <v>104.3</v>
      </c>
      <c r="G691" s="4">
        <v>147.80000000000001</v>
      </c>
      <c r="H691" s="4">
        <v>101.05979152008561</v>
      </c>
      <c r="I691" s="4">
        <v>55.245710581320694</v>
      </c>
      <c r="J691" s="6">
        <v>96.825453746582625</v>
      </c>
      <c r="K691" s="4">
        <v>149</v>
      </c>
      <c r="L691" s="4">
        <v>175.75100617245846</v>
      </c>
      <c r="M691" s="4">
        <v>167.20380594337431</v>
      </c>
    </row>
    <row r="692" spans="1:13" hidden="1" x14ac:dyDescent="0.3">
      <c r="A692" s="3">
        <v>255</v>
      </c>
      <c r="B692" t="s">
        <v>32</v>
      </c>
      <c r="C692" s="6">
        <v>71.7</v>
      </c>
      <c r="D692" s="4">
        <v>46</v>
      </c>
      <c r="E692" s="4">
        <v>93.3</v>
      </c>
      <c r="F692" s="4">
        <v>100.9</v>
      </c>
      <c r="G692" s="4">
        <v>142.6</v>
      </c>
      <c r="H692" s="4">
        <v>97.7</v>
      </c>
      <c r="I692" s="4">
        <v>54.780995209156238</v>
      </c>
      <c r="J692" s="6">
        <v>94.352634120088908</v>
      </c>
      <c r="K692" s="4">
        <v>137.80000000000001</v>
      </c>
      <c r="L692" s="4">
        <v>163.30000000000001</v>
      </c>
      <c r="M692" s="4">
        <v>154.6</v>
      </c>
    </row>
    <row r="693" spans="1:13" hidden="1" x14ac:dyDescent="0.3">
      <c r="A693" s="3">
        <v>256</v>
      </c>
      <c r="B693" t="s">
        <v>32</v>
      </c>
      <c r="C693" s="6">
        <v>71.400000000000006</v>
      </c>
      <c r="D693" s="4">
        <v>47.2</v>
      </c>
      <c r="E693" s="4">
        <v>91</v>
      </c>
      <c r="F693" s="4">
        <v>100.6</v>
      </c>
      <c r="G693" s="4">
        <v>146.80000000000001</v>
      </c>
      <c r="H693" s="4">
        <v>100.3</v>
      </c>
      <c r="I693" s="4">
        <v>53.6</v>
      </c>
      <c r="J693" s="6">
        <v>96.4</v>
      </c>
      <c r="K693" s="4">
        <v>137.69999999999999</v>
      </c>
      <c r="L693" s="4">
        <v>167.8</v>
      </c>
      <c r="M693" s="4">
        <v>157.19999999999999</v>
      </c>
    </row>
    <row r="694" spans="1:13" hidden="1" x14ac:dyDescent="0.3">
      <c r="A694" s="3">
        <v>257</v>
      </c>
      <c r="B694" t="s">
        <v>32</v>
      </c>
      <c r="C694" s="6">
        <v>77.3</v>
      </c>
      <c r="D694" s="4">
        <v>48.9</v>
      </c>
      <c r="E694" s="4">
        <v>98.9</v>
      </c>
      <c r="F694" s="4">
        <v>102.7</v>
      </c>
      <c r="G694" s="4">
        <v>144.80000000000001</v>
      </c>
      <c r="H694" s="4">
        <v>98.7</v>
      </c>
      <c r="I694" s="4">
        <v>54.990951495252418</v>
      </c>
      <c r="J694" s="6">
        <v>98.489303296092359</v>
      </c>
      <c r="K694" s="4">
        <v>144.69999999999999</v>
      </c>
      <c r="L694" s="4">
        <v>173.9</v>
      </c>
      <c r="M694" s="4">
        <v>166.5</v>
      </c>
    </row>
    <row r="695" spans="1:13" hidden="1" x14ac:dyDescent="0.3">
      <c r="A695" s="3">
        <v>258</v>
      </c>
      <c r="B695" t="s">
        <v>32</v>
      </c>
      <c r="C695" s="6">
        <v>71</v>
      </c>
      <c r="D695" s="4">
        <v>48</v>
      </c>
      <c r="E695" s="4">
        <v>94</v>
      </c>
      <c r="F695" s="4">
        <v>99.2</v>
      </c>
      <c r="G695" s="4">
        <v>142.6</v>
      </c>
      <c r="H695" s="4">
        <v>97.5</v>
      </c>
      <c r="I695" s="4">
        <v>55.7</v>
      </c>
      <c r="J695" s="6">
        <v>95.8</v>
      </c>
      <c r="K695" s="4">
        <v>139</v>
      </c>
      <c r="L695" s="4">
        <v>165.8</v>
      </c>
      <c r="M695" s="4">
        <v>155.69999999999999</v>
      </c>
    </row>
    <row r="696" spans="1:13" hidden="1" x14ac:dyDescent="0.3">
      <c r="A696" s="3">
        <v>259</v>
      </c>
      <c r="B696" t="s">
        <v>32</v>
      </c>
      <c r="C696" s="6">
        <v>77.099999999999994</v>
      </c>
      <c r="D696" s="4">
        <v>48.777415449219454</v>
      </c>
      <c r="E696" s="4">
        <v>97.847742413859166</v>
      </c>
      <c r="F696" s="4">
        <v>104.6</v>
      </c>
      <c r="G696" s="4">
        <v>147.80000000000001</v>
      </c>
      <c r="H696" s="4">
        <v>100.2</v>
      </c>
      <c r="I696" s="4">
        <v>54.5</v>
      </c>
      <c r="J696" s="6">
        <v>99.4</v>
      </c>
      <c r="K696" s="4">
        <v>146.6</v>
      </c>
      <c r="L696" s="4">
        <v>177.3</v>
      </c>
      <c r="M696" s="4">
        <v>169.3</v>
      </c>
    </row>
    <row r="697" spans="1:13" hidden="1" x14ac:dyDescent="0.3">
      <c r="A697" s="3">
        <v>260</v>
      </c>
      <c r="B697" t="s">
        <v>32</v>
      </c>
      <c r="C697" s="6">
        <v>72.400000000000006</v>
      </c>
      <c r="D697" s="4">
        <v>44.8</v>
      </c>
      <c r="E697" s="4">
        <v>94.3</v>
      </c>
      <c r="F697" s="4">
        <v>100.6</v>
      </c>
      <c r="G697" s="4">
        <v>140</v>
      </c>
      <c r="H697" s="4">
        <v>97.363441713473463</v>
      </c>
      <c r="I697" s="4">
        <v>53.812729960543095</v>
      </c>
      <c r="J697" s="6">
        <v>94.671098071828425</v>
      </c>
      <c r="K697" s="4">
        <v>140</v>
      </c>
      <c r="L697" s="4">
        <v>166.07520087631616</v>
      </c>
      <c r="M697" s="4">
        <v>157.89939611352304</v>
      </c>
    </row>
    <row r="698" spans="1:13" hidden="1" x14ac:dyDescent="0.3">
      <c r="A698" s="3">
        <v>261</v>
      </c>
      <c r="B698" t="s">
        <v>32</v>
      </c>
      <c r="C698" s="6">
        <v>68.900000000000006</v>
      </c>
      <c r="D698" s="4">
        <v>45</v>
      </c>
      <c r="E698" s="4">
        <v>85.8</v>
      </c>
      <c r="F698" s="4">
        <v>98.3</v>
      </c>
      <c r="G698" s="4">
        <v>141.4</v>
      </c>
      <c r="H698" s="4">
        <v>99</v>
      </c>
      <c r="I698" s="4">
        <v>52.41591767474263</v>
      </c>
      <c r="J698" s="6">
        <v>91.164377601146725</v>
      </c>
      <c r="K698" s="4">
        <v>135.69999999999999</v>
      </c>
      <c r="L698" s="4">
        <v>165.5</v>
      </c>
      <c r="M698" s="4">
        <v>155.5</v>
      </c>
    </row>
    <row r="699" spans="1:13" hidden="1" x14ac:dyDescent="0.3">
      <c r="A699" s="3">
        <v>262</v>
      </c>
      <c r="B699" t="s">
        <v>32</v>
      </c>
      <c r="C699" s="6">
        <v>81.900000000000006</v>
      </c>
      <c r="D699" s="4">
        <v>51.6</v>
      </c>
      <c r="E699" s="4">
        <v>100</v>
      </c>
      <c r="F699" s="4">
        <v>105</v>
      </c>
      <c r="G699" s="4">
        <v>149.69999999999999</v>
      </c>
      <c r="H699" s="4">
        <v>105</v>
      </c>
      <c r="I699" s="4">
        <v>54.883625140337124</v>
      </c>
      <c r="J699" s="6">
        <v>101.18339105777284</v>
      </c>
      <c r="K699" s="4">
        <v>150.80000000000001</v>
      </c>
      <c r="L699" s="4">
        <v>180.4</v>
      </c>
      <c r="M699" s="4">
        <v>171.1</v>
      </c>
    </row>
    <row r="700" spans="1:13" hidden="1" x14ac:dyDescent="0.3">
      <c r="A700" s="3">
        <v>263</v>
      </c>
      <c r="B700" t="s">
        <v>32</v>
      </c>
      <c r="C700" s="6">
        <v>71.2</v>
      </c>
      <c r="D700" s="4">
        <v>46.3</v>
      </c>
      <c r="E700" s="4">
        <v>91.5</v>
      </c>
      <c r="F700" s="4">
        <v>100</v>
      </c>
      <c r="G700" s="4">
        <v>140.9</v>
      </c>
      <c r="H700" s="4">
        <v>100.2</v>
      </c>
      <c r="I700" s="4">
        <v>53.767574061946519</v>
      </c>
      <c r="J700" s="6">
        <v>93.929173694505764</v>
      </c>
      <c r="K700" s="4">
        <v>138.6</v>
      </c>
      <c r="L700" s="4">
        <v>163.4</v>
      </c>
      <c r="M700" s="4">
        <v>154.4</v>
      </c>
    </row>
    <row r="701" spans="1:13" hidden="1" x14ac:dyDescent="0.3">
      <c r="A701" s="3">
        <v>264</v>
      </c>
      <c r="B701" t="s">
        <v>32</v>
      </c>
      <c r="C701" s="6">
        <v>74.599999999999994</v>
      </c>
      <c r="D701" s="4">
        <v>49.3</v>
      </c>
      <c r="E701" s="4">
        <v>92.3</v>
      </c>
      <c r="F701" s="4">
        <v>104</v>
      </c>
      <c r="G701" s="4">
        <v>145.5</v>
      </c>
      <c r="H701" s="4">
        <v>103.2</v>
      </c>
      <c r="I701" s="4">
        <v>54.548127608531004</v>
      </c>
      <c r="J701" s="6">
        <v>95.802167432841429</v>
      </c>
      <c r="K701" s="4">
        <v>140</v>
      </c>
      <c r="L701" s="4">
        <v>171.9</v>
      </c>
      <c r="M701" s="4">
        <v>162.5</v>
      </c>
    </row>
    <row r="702" spans="1:13" hidden="1" x14ac:dyDescent="0.3">
      <c r="A702" s="3">
        <v>265</v>
      </c>
      <c r="B702" t="s">
        <v>32</v>
      </c>
      <c r="C702" s="6">
        <v>70</v>
      </c>
      <c r="D702" s="4">
        <v>44.7</v>
      </c>
      <c r="E702" s="4">
        <v>85.8</v>
      </c>
      <c r="F702" s="4">
        <v>95.7</v>
      </c>
      <c r="G702" s="4">
        <v>136.80000000000001</v>
      </c>
      <c r="H702" s="4">
        <v>94.6</v>
      </c>
      <c r="I702" s="4">
        <v>52.09444036888987</v>
      </c>
      <c r="J702" s="6">
        <v>91.17128604491019</v>
      </c>
      <c r="K702" s="4">
        <v>133</v>
      </c>
      <c r="L702" s="4">
        <v>164.6</v>
      </c>
      <c r="M702" s="4">
        <v>154.80000000000001</v>
      </c>
    </row>
    <row r="703" spans="1:13" hidden="1" x14ac:dyDescent="0.3">
      <c r="A703" s="3">
        <v>266</v>
      </c>
      <c r="B703" t="s">
        <v>32</v>
      </c>
      <c r="C703" s="6">
        <v>77.5</v>
      </c>
      <c r="D703" s="4">
        <v>49</v>
      </c>
      <c r="E703" s="4">
        <v>99</v>
      </c>
      <c r="F703" s="4">
        <v>103.5</v>
      </c>
      <c r="G703" s="4">
        <v>147.80000000000001</v>
      </c>
      <c r="H703" s="4">
        <v>101.2</v>
      </c>
      <c r="I703" s="4">
        <v>53.8</v>
      </c>
      <c r="J703" s="6">
        <v>97.4</v>
      </c>
      <c r="K703" s="4">
        <v>145.6</v>
      </c>
      <c r="L703" s="4">
        <v>174.9</v>
      </c>
      <c r="M703" s="4">
        <v>164.7</v>
      </c>
    </row>
    <row r="704" spans="1:13" hidden="1" x14ac:dyDescent="0.3">
      <c r="A704" s="3">
        <v>267</v>
      </c>
      <c r="B704" t="s">
        <v>32</v>
      </c>
      <c r="C704" s="6">
        <v>79.3</v>
      </c>
      <c r="D704" s="4">
        <v>47</v>
      </c>
      <c r="E704" s="4">
        <v>101.3</v>
      </c>
      <c r="F704" s="4">
        <v>109.5</v>
      </c>
      <c r="G704" s="4">
        <v>150.9</v>
      </c>
      <c r="H704" s="4">
        <v>105.4</v>
      </c>
      <c r="I704" s="4">
        <v>55.034743059342084</v>
      </c>
      <c r="J704" s="6">
        <v>99.903872538946771</v>
      </c>
      <c r="K704" s="4">
        <v>153</v>
      </c>
      <c r="L704" s="4">
        <v>181.1</v>
      </c>
      <c r="M704" s="4">
        <v>172.53507988153584</v>
      </c>
    </row>
    <row r="705" spans="1:13" hidden="1" x14ac:dyDescent="0.3">
      <c r="A705" s="3">
        <v>268</v>
      </c>
      <c r="B705" t="s">
        <v>32</v>
      </c>
      <c r="C705" s="6">
        <v>73.787307626475226</v>
      </c>
      <c r="D705" s="4">
        <v>47.414059310821052</v>
      </c>
      <c r="E705" s="4">
        <v>93.132665547942878</v>
      </c>
      <c r="F705" s="4">
        <v>101.49449345509777</v>
      </c>
      <c r="G705" s="4">
        <v>144.3542595792901</v>
      </c>
      <c r="H705" s="4">
        <v>99.608830859088002</v>
      </c>
      <c r="I705" s="4">
        <v>54</v>
      </c>
      <c r="J705" s="6">
        <v>95.2</v>
      </c>
      <c r="K705" s="4">
        <v>141.39668539647218</v>
      </c>
      <c r="L705" s="4">
        <v>170.10974019834993</v>
      </c>
      <c r="M705" s="4">
        <v>160.63669591030543</v>
      </c>
    </row>
    <row r="706" spans="1:13" hidden="1" x14ac:dyDescent="0.3">
      <c r="A706" s="3">
        <v>269</v>
      </c>
      <c r="B706" t="s">
        <v>32</v>
      </c>
      <c r="C706" s="6">
        <v>77.270934200126234</v>
      </c>
      <c r="D706" s="4">
        <v>48.979940755601191</v>
      </c>
      <c r="E706" s="4">
        <v>97.160613118172606</v>
      </c>
      <c r="F706" s="4">
        <v>104.42935426622061</v>
      </c>
      <c r="G706" s="4">
        <v>148.05556969622984</v>
      </c>
      <c r="H706" s="4">
        <v>101.94044026961781</v>
      </c>
      <c r="I706" s="4">
        <v>54.8</v>
      </c>
      <c r="J706" s="6">
        <v>98.6</v>
      </c>
      <c r="K706" s="4">
        <v>146.22564078810964</v>
      </c>
      <c r="L706" s="4">
        <v>175.58512724986267</v>
      </c>
      <c r="M706" s="4">
        <v>166.29474614304479</v>
      </c>
    </row>
    <row r="707" spans="1:13" hidden="1" x14ac:dyDescent="0.3">
      <c r="A707" s="3">
        <v>270</v>
      </c>
      <c r="B707" t="s">
        <v>32</v>
      </c>
      <c r="C707" s="6">
        <v>73.590644349005231</v>
      </c>
      <c r="D707" s="4">
        <v>47.361519306938831</v>
      </c>
      <c r="E707" s="4">
        <v>92.972696555103212</v>
      </c>
      <c r="F707" s="4">
        <v>101.36976319771094</v>
      </c>
      <c r="G707" s="4">
        <v>144.19930897059226</v>
      </c>
      <c r="H707" s="4">
        <v>99.491816326948253</v>
      </c>
      <c r="I707" s="4">
        <v>54</v>
      </c>
      <c r="J707" s="6">
        <v>95</v>
      </c>
      <c r="K707" s="4">
        <v>141.15987259973244</v>
      </c>
      <c r="L707" s="4">
        <v>169.83521867513468</v>
      </c>
      <c r="M707" s="4">
        <v>160.32806732973276</v>
      </c>
    </row>
    <row r="708" spans="1:13" hidden="1" x14ac:dyDescent="0.3">
      <c r="A708" s="3">
        <v>271</v>
      </c>
      <c r="B708" t="s">
        <v>32</v>
      </c>
      <c r="C708" s="6">
        <v>72.358033112937349</v>
      </c>
      <c r="D708" s="4">
        <v>46.794016266602107</v>
      </c>
      <c r="E708" s="4">
        <v>91.522204588581943</v>
      </c>
      <c r="F708" s="4">
        <v>100.31596424005993</v>
      </c>
      <c r="G708" s="4">
        <v>142.86942415500155</v>
      </c>
      <c r="H708" s="4">
        <v>98.661343247551969</v>
      </c>
      <c r="I708" s="4">
        <v>53.7</v>
      </c>
      <c r="J708" s="6">
        <v>93.8</v>
      </c>
      <c r="K708" s="4">
        <v>139.43781912664576</v>
      </c>
      <c r="L708" s="4">
        <v>167.88489410202311</v>
      </c>
      <c r="M708" s="4">
        <v>158.32203421017022</v>
      </c>
    </row>
    <row r="709" spans="1:13" hidden="1" x14ac:dyDescent="0.3">
      <c r="A709" s="3">
        <v>272</v>
      </c>
      <c r="B709" t="s">
        <v>32</v>
      </c>
      <c r="C709" s="6">
        <v>74.580892240116086</v>
      </c>
      <c r="D709" s="4">
        <v>48.102475358495653</v>
      </c>
      <c r="E709" s="4">
        <v>94.673913041848181</v>
      </c>
      <c r="F709" s="4">
        <v>102.54188418261184</v>
      </c>
      <c r="G709" s="4">
        <v>145.69694903653996</v>
      </c>
      <c r="H709" s="4">
        <v>100.27515349469272</v>
      </c>
      <c r="I709" s="4">
        <v>54.6</v>
      </c>
      <c r="J709" s="6">
        <v>95.9</v>
      </c>
      <c r="K709" s="4">
        <v>142.82788357035787</v>
      </c>
      <c r="L709" s="4">
        <v>171.67695639724343</v>
      </c>
      <c r="M709" s="4">
        <v>162.0254192145629</v>
      </c>
    </row>
    <row r="710" spans="1:13" hidden="1" x14ac:dyDescent="0.3">
      <c r="A710" s="3">
        <v>273</v>
      </c>
      <c r="B710" t="s">
        <v>32</v>
      </c>
      <c r="C710" s="6">
        <v>75.946922829084258</v>
      </c>
      <c r="D710" s="4">
        <v>48.864423745469104</v>
      </c>
      <c r="E710" s="4">
        <v>96.531508177778093</v>
      </c>
      <c r="F710" s="4">
        <v>103.86165987784301</v>
      </c>
      <c r="G710" s="4">
        <v>147.37109659874875</v>
      </c>
      <c r="H710" s="4">
        <v>101.24972443119741</v>
      </c>
      <c r="I710" s="4">
        <v>55.1</v>
      </c>
      <c r="J710" s="6">
        <v>97.2</v>
      </c>
      <c r="K710" s="4">
        <v>144.86912790357999</v>
      </c>
      <c r="L710" s="4">
        <v>173.96667202117601</v>
      </c>
      <c r="M710" s="4">
        <v>164.28860771516278</v>
      </c>
    </row>
    <row r="711" spans="1:13" hidden="1" x14ac:dyDescent="0.3">
      <c r="A711" s="3">
        <v>274</v>
      </c>
      <c r="B711" t="s">
        <v>32</v>
      </c>
      <c r="C711" s="6">
        <v>81.211131253286936</v>
      </c>
      <c r="D711" s="4">
        <v>50.508996865391275</v>
      </c>
      <c r="E711" s="4">
        <v>101.26136449751273</v>
      </c>
      <c r="F711" s="4">
        <v>107.4724291119238</v>
      </c>
      <c r="G711" s="4">
        <v>151.87746889264508</v>
      </c>
      <c r="H711" s="4">
        <v>104.47899541945849</v>
      </c>
      <c r="I711" s="4">
        <v>55.4</v>
      </c>
      <c r="J711" s="6">
        <v>102.5</v>
      </c>
      <c r="K711" s="4">
        <v>151.44584370983094</v>
      </c>
      <c r="L711" s="4">
        <v>181.54468782020021</v>
      </c>
      <c r="M711" s="4">
        <v>172.62152673646477</v>
      </c>
    </row>
    <row r="712" spans="1:13" hidden="1" x14ac:dyDescent="0.3">
      <c r="A712" s="3">
        <v>275</v>
      </c>
      <c r="B712" t="s">
        <v>32</v>
      </c>
      <c r="C712" s="6">
        <v>78.418494983649069</v>
      </c>
      <c r="D712" s="4">
        <v>50.55693112575748</v>
      </c>
      <c r="E712" s="4">
        <v>100.48267925889633</v>
      </c>
      <c r="F712" s="4">
        <v>106.60803739981384</v>
      </c>
      <c r="G712" s="4">
        <v>150.87286578722598</v>
      </c>
      <c r="H712" s="4">
        <v>103.14094562476978</v>
      </c>
      <c r="I712" s="4">
        <v>56.4</v>
      </c>
      <c r="J712" s="6">
        <v>99.481566789033849</v>
      </c>
      <c r="K712" s="4">
        <v>148.87574796635397</v>
      </c>
      <c r="L712" s="4">
        <v>178.41221485227746</v>
      </c>
      <c r="M712" s="4">
        <v>168.4778584029508</v>
      </c>
    </row>
    <row r="713" spans="1:13" hidden="1" x14ac:dyDescent="0.3">
      <c r="A713" s="3">
        <v>276</v>
      </c>
      <c r="B713" t="s">
        <v>32</v>
      </c>
      <c r="C713" s="6">
        <v>72.221363105837028</v>
      </c>
      <c r="D713" s="4">
        <v>45.248890495875969</v>
      </c>
      <c r="E713" s="4">
        <v>88.574546188027938</v>
      </c>
      <c r="F713" s="4">
        <v>98.506384213022727</v>
      </c>
      <c r="G713" s="4">
        <v>140.4898940621425</v>
      </c>
      <c r="H713" s="4">
        <v>97.965247164825627</v>
      </c>
      <c r="I713" s="4">
        <v>51.8</v>
      </c>
      <c r="J713" s="6">
        <v>94</v>
      </c>
      <c r="K713" s="4">
        <v>137.76717953661267</v>
      </c>
      <c r="L713" s="4">
        <v>166.23917787771123</v>
      </c>
      <c r="M713" s="4">
        <v>157.65367242860788</v>
      </c>
    </row>
    <row r="714" spans="1:13" hidden="1" x14ac:dyDescent="0.3">
      <c r="A714" s="3">
        <v>277</v>
      </c>
      <c r="B714" t="s">
        <v>32</v>
      </c>
      <c r="C714" s="6">
        <v>72.551015540846478</v>
      </c>
      <c r="D714" s="4">
        <v>47.718980662427988</v>
      </c>
      <c r="E714" s="4">
        <v>93.321357290020359</v>
      </c>
      <c r="F714" s="4">
        <v>101.43582808893697</v>
      </c>
      <c r="G714" s="4">
        <v>144.33675508748183</v>
      </c>
      <c r="H714" s="4">
        <v>99.132091498263904</v>
      </c>
      <c r="I714" s="4">
        <v>54.8</v>
      </c>
      <c r="J714" s="6">
        <v>93.8</v>
      </c>
      <c r="K714" s="4">
        <v>140.54213366635634</v>
      </c>
      <c r="L714" s="4">
        <v>168.99661069269666</v>
      </c>
      <c r="M714" s="4">
        <v>158.887660209301</v>
      </c>
    </row>
    <row r="715" spans="1:13" hidden="1" x14ac:dyDescent="0.3">
      <c r="A715" s="3">
        <v>278</v>
      </c>
      <c r="B715" t="s">
        <v>32</v>
      </c>
      <c r="C715" s="6">
        <v>80.051946099749685</v>
      </c>
      <c r="D715" s="4">
        <v>51.628524938535186</v>
      </c>
      <c r="E715" s="4">
        <v>103.00566510811443</v>
      </c>
      <c r="F715" s="4">
        <v>108.36945666150331</v>
      </c>
      <c r="G715" s="4">
        <v>153.11642630783362</v>
      </c>
      <c r="H715" s="4">
        <v>104.37170174775721</v>
      </c>
      <c r="I715" s="4">
        <v>57.2</v>
      </c>
      <c r="J715" s="6">
        <v>101</v>
      </c>
      <c r="K715" s="4">
        <v>151.47680789017306</v>
      </c>
      <c r="L715" s="4">
        <v>181.30494899900623</v>
      </c>
      <c r="M715" s="4">
        <v>171.23238219892934</v>
      </c>
    </row>
    <row r="716" spans="1:13" hidden="1" x14ac:dyDescent="0.3">
      <c r="A716" s="3">
        <v>279</v>
      </c>
      <c r="B716" t="s">
        <v>32</v>
      </c>
      <c r="C716" s="6">
        <v>78.960115915703796</v>
      </c>
      <c r="D716" s="4">
        <v>49.510618460947846</v>
      </c>
      <c r="E716" s="4">
        <v>98.683908893804272</v>
      </c>
      <c r="F716" s="4">
        <v>105.59136725845194</v>
      </c>
      <c r="G716" s="4">
        <v>149.50604359129602</v>
      </c>
      <c r="H716" s="4">
        <v>102.97785908832493</v>
      </c>
      <c r="I716" s="4">
        <v>54.9</v>
      </c>
      <c r="J716" s="6">
        <v>100.3</v>
      </c>
      <c r="K716" s="4">
        <v>148.33894179128006</v>
      </c>
      <c r="L716" s="4">
        <v>178.01962534179901</v>
      </c>
      <c r="M716" s="4">
        <v>168.96950962328791</v>
      </c>
    </row>
    <row r="717" spans="1:13" hidden="1" x14ac:dyDescent="0.3">
      <c r="A717" s="3">
        <v>280</v>
      </c>
      <c r="B717" t="s">
        <v>32</v>
      </c>
      <c r="C717" s="6">
        <v>70.535432044459498</v>
      </c>
      <c r="D717" s="4">
        <v>46.068893214618726</v>
      </c>
      <c r="E717" s="4">
        <v>89.591805643541619</v>
      </c>
      <c r="F717" s="4">
        <v>98.887974510248455</v>
      </c>
      <c r="G717" s="4">
        <v>141.07468751331731</v>
      </c>
      <c r="H717" s="4">
        <v>97.479826571736453</v>
      </c>
      <c r="I717" s="4">
        <v>53.4</v>
      </c>
      <c r="J717" s="6">
        <v>92</v>
      </c>
      <c r="K717" s="4">
        <v>137.00532726333995</v>
      </c>
      <c r="L717" s="4">
        <v>165.11100495926576</v>
      </c>
      <c r="M717" s="4">
        <v>155.39011534888971</v>
      </c>
    </row>
    <row r="718" spans="1:13" hidden="1" x14ac:dyDescent="0.3">
      <c r="A718" s="3">
        <v>281</v>
      </c>
      <c r="B718" t="s">
        <v>32</v>
      </c>
      <c r="C718" s="6">
        <v>73.98397090394522</v>
      </c>
      <c r="D718" s="4">
        <v>47.466599314703267</v>
      </c>
      <c r="E718" s="4">
        <v>93.292634540782558</v>
      </c>
      <c r="F718" s="4">
        <v>101.61922371248458</v>
      </c>
      <c r="G718" s="4">
        <v>144.50921018798795</v>
      </c>
      <c r="H718" s="4">
        <v>99.72584539122775</v>
      </c>
      <c r="I718" s="4">
        <v>54</v>
      </c>
      <c r="J718" s="6">
        <v>95.4</v>
      </c>
      <c r="K718" s="4">
        <v>141.63349819321189</v>
      </c>
      <c r="L718" s="4">
        <v>170.3842617215652</v>
      </c>
      <c r="M718" s="4">
        <v>160.94532449087808</v>
      </c>
    </row>
    <row r="719" spans="1:13" hidden="1" x14ac:dyDescent="0.3">
      <c r="A719" s="3">
        <v>282</v>
      </c>
      <c r="B719" t="s">
        <v>32</v>
      </c>
      <c r="C719" s="6">
        <v>75.465876988731026</v>
      </c>
      <c r="D719" s="4">
        <v>48.338905375965631</v>
      </c>
      <c r="E719" s="4">
        <v>95.393773509626726</v>
      </c>
      <c r="F719" s="4">
        <v>103.10317034085251</v>
      </c>
      <c r="G719" s="4">
        <v>146.39422677568021</v>
      </c>
      <c r="H719" s="4">
        <v>100.80171888932158</v>
      </c>
      <c r="I719" s="4">
        <v>54.6</v>
      </c>
      <c r="J719" s="6">
        <v>96.8</v>
      </c>
      <c r="K719" s="4">
        <v>143.89354115568662</v>
      </c>
      <c r="L719" s="4">
        <v>172.91230325171205</v>
      </c>
      <c r="M719" s="4">
        <v>163.41424782713983</v>
      </c>
    </row>
    <row r="720" spans="1:13" hidden="1" x14ac:dyDescent="0.3">
      <c r="A720" s="3">
        <v>283</v>
      </c>
      <c r="B720" t="s">
        <v>32</v>
      </c>
      <c r="C720" s="6">
        <v>76.779276006451255</v>
      </c>
      <c r="D720" s="4">
        <v>48.848590745895649</v>
      </c>
      <c r="E720" s="4">
        <v>96.760690636073406</v>
      </c>
      <c r="F720" s="4">
        <v>104.11752862275357</v>
      </c>
      <c r="G720" s="4">
        <v>147.66819317448525</v>
      </c>
      <c r="H720" s="4">
        <v>101.64790393926845</v>
      </c>
      <c r="I720" s="4">
        <v>54.8</v>
      </c>
      <c r="J720" s="6">
        <v>98.1</v>
      </c>
      <c r="K720" s="4">
        <v>145.63360879626035</v>
      </c>
      <c r="L720" s="4">
        <v>174.89882344182453</v>
      </c>
      <c r="M720" s="4">
        <v>165.52317469161315</v>
      </c>
    </row>
    <row r="721" spans="1:13" hidden="1" x14ac:dyDescent="0.3">
      <c r="A721" s="3">
        <v>284</v>
      </c>
      <c r="B721" t="s">
        <v>32</v>
      </c>
      <c r="C721" s="6">
        <v>76.759720573122621</v>
      </c>
      <c r="D721" s="4">
        <v>49.399171308197609</v>
      </c>
      <c r="E721" s="4">
        <v>97.789806156896375</v>
      </c>
      <c r="F721" s="4">
        <v>104.73987836108266</v>
      </c>
      <c r="G721" s="4">
        <v>148.48978214213423</v>
      </c>
      <c r="H721" s="4">
        <v>101.86276544570985</v>
      </c>
      <c r="I721" s="4">
        <v>55.5</v>
      </c>
      <c r="J721" s="6">
        <v>97.955222149515023</v>
      </c>
      <c r="K721" s="4">
        <v>146.16492817404327</v>
      </c>
      <c r="L721" s="4">
        <v>175.40755627385656</v>
      </c>
      <c r="M721" s="4">
        <v>165.65970559677416</v>
      </c>
    </row>
    <row r="722" spans="1:13" hidden="1" x14ac:dyDescent="0.3">
      <c r="A722" s="3">
        <v>285</v>
      </c>
      <c r="B722" t="s">
        <v>32</v>
      </c>
      <c r="C722" s="6">
        <v>79.139235336091147</v>
      </c>
      <c r="D722" s="4">
        <v>49.479070792482254</v>
      </c>
      <c r="E722" s="4">
        <v>98.680318550149536</v>
      </c>
      <c r="F722" s="4">
        <v>105.6142917113954</v>
      </c>
      <c r="G722" s="4">
        <v>149.52760047885928</v>
      </c>
      <c r="H722" s="4">
        <v>103.05207832494541</v>
      </c>
      <c r="I722" s="4">
        <v>54.8</v>
      </c>
      <c r="J722" s="6">
        <v>100.5</v>
      </c>
      <c r="K722" s="4">
        <v>148.47536235713702</v>
      </c>
      <c r="L722" s="4">
        <v>178.19308172040755</v>
      </c>
      <c r="M722" s="4">
        <v>169.22671765848506</v>
      </c>
    </row>
    <row r="723" spans="1:13" hidden="1" x14ac:dyDescent="0.3">
      <c r="A723" s="3">
        <v>286</v>
      </c>
      <c r="B723" t="s">
        <v>32</v>
      </c>
      <c r="C723" s="6">
        <v>74.486241450941947</v>
      </c>
      <c r="D723" s="4">
        <v>47.203780964610878</v>
      </c>
      <c r="E723" s="4">
        <v>92.954744836829576</v>
      </c>
      <c r="F723" s="4">
        <v>101.48438546242819</v>
      </c>
      <c r="G723" s="4">
        <v>144.30709340840858</v>
      </c>
      <c r="H723" s="4">
        <v>99.862912510050649</v>
      </c>
      <c r="I723" s="4">
        <v>53.5</v>
      </c>
      <c r="J723" s="6">
        <v>96</v>
      </c>
      <c r="K723" s="4">
        <v>141.84197542901717</v>
      </c>
      <c r="L723" s="4">
        <v>170.70250056817747</v>
      </c>
      <c r="M723" s="4">
        <v>161.61410750571844</v>
      </c>
    </row>
    <row r="724" spans="1:13" hidden="1" x14ac:dyDescent="0.3">
      <c r="A724" s="3">
        <v>287</v>
      </c>
      <c r="B724" t="s">
        <v>32</v>
      </c>
      <c r="C724" s="6">
        <v>80.427776905138387</v>
      </c>
      <c r="D724" s="4">
        <v>49.9</v>
      </c>
      <c r="E724" s="4">
        <v>101.05840830158446</v>
      </c>
      <c r="F724" s="4">
        <v>107.6726687543113</v>
      </c>
      <c r="G724" s="4">
        <v>151.30596875956556</v>
      </c>
      <c r="H724" s="4">
        <v>103.96202499363723</v>
      </c>
      <c r="I724" s="4">
        <v>56.1</v>
      </c>
      <c r="J724" s="6">
        <v>101.7</v>
      </c>
      <c r="K724" s="4">
        <v>150.48781886847911</v>
      </c>
      <c r="L724" s="4">
        <v>179.96012153616877</v>
      </c>
      <c r="M724" s="4">
        <v>170.65588306010787</v>
      </c>
    </row>
    <row r="725" spans="1:13" hidden="1" x14ac:dyDescent="0.3">
      <c r="A725" s="3">
        <v>288</v>
      </c>
      <c r="B725" t="s">
        <v>32</v>
      </c>
      <c r="C725" s="6">
        <v>72.400000000000006</v>
      </c>
      <c r="D725" s="4">
        <v>44.6</v>
      </c>
      <c r="E725" s="4">
        <v>88.1</v>
      </c>
      <c r="F725" s="4">
        <v>97.6</v>
      </c>
      <c r="G725" s="4">
        <v>139.19999999999999</v>
      </c>
      <c r="H725" s="4">
        <v>96.2</v>
      </c>
      <c r="I725" s="4">
        <v>52.1</v>
      </c>
      <c r="J725" s="6">
        <v>92.7</v>
      </c>
      <c r="K725" s="4">
        <v>135.6</v>
      </c>
      <c r="L725" s="4">
        <v>161.6</v>
      </c>
      <c r="M725" s="4">
        <v>153.80000000000001</v>
      </c>
    </row>
    <row r="726" spans="1:13" hidden="1" x14ac:dyDescent="0.3">
      <c r="A726" s="3">
        <v>289</v>
      </c>
      <c r="B726" t="s">
        <v>32</v>
      </c>
      <c r="C726" s="6">
        <v>72.099999999999994</v>
      </c>
      <c r="D726" s="4">
        <v>48.4</v>
      </c>
      <c r="E726" s="4">
        <v>92.3</v>
      </c>
      <c r="F726" s="4">
        <v>101</v>
      </c>
      <c r="G726" s="4">
        <v>143</v>
      </c>
      <c r="H726" s="4">
        <v>98</v>
      </c>
      <c r="I726" s="4">
        <v>54.2</v>
      </c>
      <c r="J726" s="6">
        <v>95.9</v>
      </c>
      <c r="K726" s="4">
        <v>140</v>
      </c>
      <c r="L726" s="4">
        <v>169.3</v>
      </c>
      <c r="M726" s="4">
        <v>160.4</v>
      </c>
    </row>
    <row r="727" spans="1:13" hidden="1" x14ac:dyDescent="0.3">
      <c r="A727" s="3">
        <v>290</v>
      </c>
      <c r="B727" t="s">
        <v>32</v>
      </c>
      <c r="C727" s="6">
        <v>72.8</v>
      </c>
      <c r="D727" s="4">
        <v>48.5</v>
      </c>
      <c r="E727" s="4">
        <v>90.1</v>
      </c>
      <c r="F727" s="4">
        <v>100.5</v>
      </c>
      <c r="G727" s="4">
        <v>142.1</v>
      </c>
      <c r="H727" s="4">
        <v>97.5</v>
      </c>
      <c r="I727" s="4">
        <v>55</v>
      </c>
      <c r="J727" s="6">
        <v>95.6</v>
      </c>
      <c r="K727" s="4">
        <v>140</v>
      </c>
      <c r="L727" s="4">
        <v>166.8</v>
      </c>
      <c r="M727" s="4">
        <v>157.6</v>
      </c>
    </row>
    <row r="728" spans="1:13" hidden="1" x14ac:dyDescent="0.3">
      <c r="A728" s="3">
        <v>291</v>
      </c>
      <c r="B728" t="s">
        <v>32</v>
      </c>
      <c r="C728" s="6">
        <v>73.400000000000006</v>
      </c>
      <c r="D728" s="4">
        <v>46.8</v>
      </c>
      <c r="E728" s="4">
        <v>91.6</v>
      </c>
      <c r="F728" s="4">
        <v>100.8</v>
      </c>
      <c r="G728" s="4">
        <v>143.30000000000001</v>
      </c>
      <c r="H728" s="4">
        <v>97.8</v>
      </c>
      <c r="I728" s="4">
        <v>55</v>
      </c>
      <c r="J728" s="6">
        <v>93.6</v>
      </c>
      <c r="K728" s="4">
        <v>137</v>
      </c>
      <c r="L728" s="4">
        <v>164.5</v>
      </c>
      <c r="M728" s="4">
        <v>147.80000000000001</v>
      </c>
    </row>
    <row r="729" spans="1:13" hidden="1" x14ac:dyDescent="0.3">
      <c r="A729" s="3">
        <v>292</v>
      </c>
      <c r="B729" t="s">
        <v>32</v>
      </c>
      <c r="C729" s="6">
        <v>77.599999999999994</v>
      </c>
      <c r="D729" s="4">
        <v>53.2</v>
      </c>
      <c r="E729" s="4">
        <v>99.3</v>
      </c>
      <c r="F729" s="4">
        <v>100.6</v>
      </c>
      <c r="G729" s="4">
        <v>151.6</v>
      </c>
      <c r="H729" s="4">
        <v>101.08011610108457</v>
      </c>
      <c r="I729" s="4">
        <v>55.2</v>
      </c>
      <c r="J729" s="6">
        <v>99.6</v>
      </c>
      <c r="K729" s="4">
        <v>149.9</v>
      </c>
      <c r="L729" s="4">
        <v>178.6</v>
      </c>
      <c r="M729" s="4">
        <v>170</v>
      </c>
    </row>
    <row r="730" spans="1:13" hidden="1" x14ac:dyDescent="0.3">
      <c r="A730" s="3">
        <v>293</v>
      </c>
      <c r="B730" t="s">
        <v>32</v>
      </c>
      <c r="C730" s="6">
        <v>65.3</v>
      </c>
      <c r="D730" s="4">
        <v>49</v>
      </c>
      <c r="E730" s="4">
        <v>93.8</v>
      </c>
      <c r="F730" s="4">
        <v>98.9</v>
      </c>
      <c r="G730" s="4">
        <v>141.1</v>
      </c>
      <c r="H730" s="4">
        <v>96.7</v>
      </c>
      <c r="I730" s="4">
        <v>54.2</v>
      </c>
      <c r="J730" s="6">
        <v>89.7</v>
      </c>
      <c r="K730" s="4">
        <v>136.6</v>
      </c>
      <c r="L730" s="4">
        <v>164.7</v>
      </c>
      <c r="M730" s="4">
        <v>154.69999999999999</v>
      </c>
    </row>
    <row r="731" spans="1:13" hidden="1" x14ac:dyDescent="0.3">
      <c r="A731" s="3">
        <v>294</v>
      </c>
      <c r="B731" t="s">
        <v>32</v>
      </c>
      <c r="C731" s="6">
        <v>78.8</v>
      </c>
      <c r="D731" s="4">
        <v>52.5</v>
      </c>
      <c r="E731" s="4">
        <v>105.5</v>
      </c>
      <c r="F731" s="4">
        <v>109.2</v>
      </c>
      <c r="G731" s="4">
        <v>153.4</v>
      </c>
      <c r="H731" s="4">
        <v>104.6</v>
      </c>
      <c r="I731" s="4">
        <v>57.6</v>
      </c>
      <c r="J731" s="6">
        <v>101.6</v>
      </c>
      <c r="K731" s="4">
        <v>152.80000000000001</v>
      </c>
      <c r="L731" s="4">
        <v>182.6</v>
      </c>
      <c r="M731" s="4">
        <v>172</v>
      </c>
    </row>
    <row r="732" spans="1:13" hidden="1" x14ac:dyDescent="0.3">
      <c r="A732" s="3">
        <v>295</v>
      </c>
      <c r="B732" t="s">
        <v>32</v>
      </c>
      <c r="C732" s="6">
        <v>70.2</v>
      </c>
      <c r="D732" s="4">
        <v>46.2</v>
      </c>
      <c r="E732" s="4">
        <v>90.8</v>
      </c>
      <c r="F732" s="4">
        <v>98.1</v>
      </c>
      <c r="G732" s="4">
        <v>141.4</v>
      </c>
      <c r="H732" s="4">
        <v>96</v>
      </c>
      <c r="I732" s="4">
        <v>55.5</v>
      </c>
      <c r="J732" s="6">
        <v>91.4</v>
      </c>
      <c r="K732" s="4">
        <v>134.6</v>
      </c>
      <c r="L732" s="4">
        <v>160.6</v>
      </c>
      <c r="M732" s="4">
        <v>151.5</v>
      </c>
    </row>
    <row r="733" spans="1:13" hidden="1" x14ac:dyDescent="0.3">
      <c r="A733" s="3">
        <v>460</v>
      </c>
      <c r="B733" t="s">
        <v>33</v>
      </c>
      <c r="C733" s="6">
        <v>62.2</v>
      </c>
      <c r="D733" s="4">
        <v>57.7</v>
      </c>
      <c r="E733" s="4">
        <v>82.3</v>
      </c>
      <c r="F733" s="4">
        <v>76.099999999999994</v>
      </c>
      <c r="G733" s="4">
        <v>119.6</v>
      </c>
      <c r="H733" s="4">
        <v>51.1</v>
      </c>
      <c r="I733" s="4">
        <v>41.9</v>
      </c>
      <c r="J733" s="6">
        <v>81.099999999999994</v>
      </c>
      <c r="K733" s="4">
        <v>144.1</v>
      </c>
      <c r="L733" s="4">
        <v>183.38020283769384</v>
      </c>
      <c r="M733" s="4">
        <v>175.02014937792646</v>
      </c>
    </row>
    <row r="734" spans="1:13" hidden="1" x14ac:dyDescent="0.3">
      <c r="A734" s="3">
        <v>461</v>
      </c>
      <c r="B734" t="s">
        <v>33</v>
      </c>
      <c r="C734" s="6">
        <v>72.8</v>
      </c>
      <c r="D734" s="4">
        <v>62.2</v>
      </c>
      <c r="E734" s="4">
        <v>89.3</v>
      </c>
      <c r="F734" s="4">
        <v>81.599999999999994</v>
      </c>
      <c r="G734" s="4">
        <v>127.2</v>
      </c>
      <c r="H734" s="4">
        <v>55</v>
      </c>
      <c r="I734" s="4">
        <v>42.9</v>
      </c>
      <c r="J734" s="6">
        <v>79.886598791688257</v>
      </c>
      <c r="K734" s="4">
        <v>151.1</v>
      </c>
      <c r="L734" s="4">
        <v>188.9</v>
      </c>
      <c r="M734" s="4">
        <v>169.3</v>
      </c>
    </row>
    <row r="735" spans="1:13" hidden="1" x14ac:dyDescent="0.3">
      <c r="A735" s="3">
        <v>462</v>
      </c>
      <c r="B735" t="s">
        <v>33</v>
      </c>
      <c r="C735" s="6">
        <v>68</v>
      </c>
      <c r="D735" s="4">
        <v>59.7</v>
      </c>
      <c r="E735" s="4">
        <v>84.063673187467245</v>
      </c>
      <c r="F735" s="4">
        <v>76.400000000000006</v>
      </c>
      <c r="G735" s="4">
        <v>122.41196604007399</v>
      </c>
      <c r="H735" s="4">
        <v>52.589983907492559</v>
      </c>
      <c r="I735" s="4">
        <v>42.833840936710764</v>
      </c>
      <c r="J735" s="6">
        <v>79.583942605387946</v>
      </c>
      <c r="K735" s="4">
        <v>142.52647134557751</v>
      </c>
      <c r="L735" s="4">
        <v>180.65278972998976</v>
      </c>
      <c r="M735" s="4">
        <v>172.84375227809588</v>
      </c>
    </row>
    <row r="736" spans="1:13" hidden="1" x14ac:dyDescent="0.3">
      <c r="A736" s="3">
        <v>463</v>
      </c>
      <c r="B736" t="s">
        <v>33</v>
      </c>
      <c r="C736" s="6">
        <v>66.400000000000006</v>
      </c>
      <c r="D736" s="4">
        <v>63.2</v>
      </c>
      <c r="E736" s="4">
        <v>86.51439951186201</v>
      </c>
      <c r="F736" s="4">
        <v>78.400000000000006</v>
      </c>
      <c r="G736" s="4">
        <v>126.80833114451491</v>
      </c>
      <c r="H736" s="4">
        <v>54.042492902676464</v>
      </c>
      <c r="I736" s="4">
        <v>42.910577824908096</v>
      </c>
      <c r="J736" s="6">
        <v>80.591581173982519</v>
      </c>
      <c r="K736" s="4">
        <v>146.79546515279134</v>
      </c>
      <c r="L736" s="4">
        <v>185.34984308084498</v>
      </c>
      <c r="M736" s="4">
        <v>176.6736448237061</v>
      </c>
    </row>
    <row r="737" spans="1:13" hidden="1" x14ac:dyDescent="0.3">
      <c r="A737" s="3">
        <v>464</v>
      </c>
      <c r="B737" t="s">
        <v>33</v>
      </c>
      <c r="C737" s="6">
        <v>66.3</v>
      </c>
      <c r="D737" s="4">
        <v>62.7</v>
      </c>
      <c r="E737" s="4">
        <v>84.7</v>
      </c>
      <c r="F737" s="4">
        <v>79.5</v>
      </c>
      <c r="G737" s="4">
        <v>128.29908154263447</v>
      </c>
      <c r="H737" s="4">
        <v>54.473326054925742</v>
      </c>
      <c r="I737" s="4">
        <v>42.367106994251067</v>
      </c>
      <c r="J737" s="6">
        <v>78.146233623076284</v>
      </c>
      <c r="K737" s="4">
        <v>148.68517690544883</v>
      </c>
      <c r="L737" s="4">
        <v>187.11529983847652</v>
      </c>
      <c r="M737" s="4">
        <v>176.29686580953671</v>
      </c>
    </row>
    <row r="738" spans="1:13" hidden="1" x14ac:dyDescent="0.3">
      <c r="A738" s="3">
        <v>465</v>
      </c>
      <c r="B738" t="s">
        <v>33</v>
      </c>
      <c r="C738" s="6">
        <v>71.2</v>
      </c>
      <c r="D738" s="4">
        <v>63.1</v>
      </c>
      <c r="E738" s="4">
        <v>86.4</v>
      </c>
      <c r="F738" s="4">
        <v>77.8</v>
      </c>
      <c r="G738" s="4">
        <v>126.2</v>
      </c>
      <c r="H738" s="4">
        <v>53.8</v>
      </c>
      <c r="I738" s="4">
        <v>43.9</v>
      </c>
      <c r="J738" s="6">
        <v>81.599999999999994</v>
      </c>
      <c r="K738" s="4">
        <v>146.19999999999999</v>
      </c>
      <c r="L738" s="4">
        <v>186.7</v>
      </c>
      <c r="M738" s="4">
        <v>178.4</v>
      </c>
    </row>
    <row r="739" spans="1:13" hidden="1" x14ac:dyDescent="0.3">
      <c r="A739" s="3">
        <v>466</v>
      </c>
      <c r="B739" t="s">
        <v>33</v>
      </c>
      <c r="C739" s="6">
        <v>71.099999999999994</v>
      </c>
      <c r="D739" s="4">
        <v>61.7</v>
      </c>
      <c r="E739" s="4">
        <v>87.8</v>
      </c>
      <c r="F739" s="4">
        <v>78.2</v>
      </c>
      <c r="G739" s="4">
        <v>125.59898945736303</v>
      </c>
      <c r="H739" s="4">
        <v>53.50586703461579</v>
      </c>
      <c r="I739" s="4">
        <v>43.548115306751562</v>
      </c>
      <c r="J739" s="6">
        <v>81.64092759531745</v>
      </c>
      <c r="K739" s="4">
        <v>145.35449246515574</v>
      </c>
      <c r="L739" s="4">
        <v>184.36017546319854</v>
      </c>
      <c r="M739" s="4">
        <v>174.72384288742566</v>
      </c>
    </row>
    <row r="740" spans="1:13" hidden="1" x14ac:dyDescent="0.3">
      <c r="A740" s="3">
        <v>467</v>
      </c>
      <c r="B740" t="s">
        <v>33</v>
      </c>
      <c r="C740" s="6">
        <v>63.4</v>
      </c>
      <c r="D740" s="4">
        <v>57.6</v>
      </c>
      <c r="E740" s="4">
        <v>80.332558799755887</v>
      </c>
      <c r="F740" s="4">
        <v>74.5</v>
      </c>
      <c r="G740" s="4">
        <v>119.09540011803938</v>
      </c>
      <c r="H740" s="4">
        <v>51.602815710500842</v>
      </c>
      <c r="I740" s="4">
        <v>41.795434175157808</v>
      </c>
      <c r="J740" s="6">
        <v>77.609094587990825</v>
      </c>
      <c r="K740" s="4">
        <v>139.77178819434766</v>
      </c>
      <c r="L740" s="4">
        <v>177.13775933942236</v>
      </c>
      <c r="M740" s="4">
        <v>171.83868780757248</v>
      </c>
    </row>
    <row r="741" spans="1:13" hidden="1" x14ac:dyDescent="0.3">
      <c r="A741" s="3">
        <v>468</v>
      </c>
      <c r="B741" t="s">
        <v>33</v>
      </c>
      <c r="C741" s="6">
        <v>58.8</v>
      </c>
      <c r="D741" s="4">
        <v>56.8</v>
      </c>
      <c r="E741" s="4">
        <v>74</v>
      </c>
      <c r="F741" s="4">
        <v>75.7</v>
      </c>
      <c r="G741" s="4">
        <v>123</v>
      </c>
      <c r="H741" s="4">
        <v>52.4</v>
      </c>
      <c r="I741" s="4">
        <v>40.1</v>
      </c>
      <c r="J741" s="6">
        <v>72.3</v>
      </c>
      <c r="K741" s="4">
        <v>143.1</v>
      </c>
      <c r="L741" s="4">
        <v>179.7</v>
      </c>
      <c r="M741" s="4">
        <v>174.1</v>
      </c>
    </row>
    <row r="742" spans="1:13" hidden="1" x14ac:dyDescent="0.3">
      <c r="A742" s="3">
        <v>469</v>
      </c>
      <c r="B742" t="s">
        <v>33</v>
      </c>
      <c r="C742" s="6">
        <v>63.6</v>
      </c>
      <c r="D742" s="4">
        <v>59.6</v>
      </c>
      <c r="E742" s="4">
        <v>82.2</v>
      </c>
      <c r="F742" s="4">
        <v>78.8</v>
      </c>
      <c r="G742" s="4">
        <v>126.15773502925106</v>
      </c>
      <c r="H742" s="4">
        <v>53.598355507854087</v>
      </c>
      <c r="I742" s="4">
        <v>41.050901959680743</v>
      </c>
      <c r="J742" s="6">
        <v>76.200446815713377</v>
      </c>
      <c r="K742" s="4">
        <v>147.49812307908374</v>
      </c>
      <c r="L742" s="4">
        <v>186.05816877209264</v>
      </c>
      <c r="M742" s="4">
        <v>176.02385989969719</v>
      </c>
    </row>
    <row r="743" spans="1:13" hidden="1" x14ac:dyDescent="0.3">
      <c r="A743" s="3">
        <v>470</v>
      </c>
      <c r="B743" t="s">
        <v>33</v>
      </c>
      <c r="C743" s="6">
        <v>65.3</v>
      </c>
      <c r="D743" s="4">
        <v>59.6</v>
      </c>
      <c r="E743" s="4">
        <v>84</v>
      </c>
      <c r="F743" s="4">
        <v>78.3</v>
      </c>
      <c r="G743" s="4">
        <v>125.26158932840156</v>
      </c>
      <c r="H743" s="4">
        <v>53.276201403258774</v>
      </c>
      <c r="I743" s="4">
        <v>41.593687038133382</v>
      </c>
      <c r="J743" s="6">
        <v>78.111918260701898</v>
      </c>
      <c r="K743" s="4">
        <v>146.29145483543559</v>
      </c>
      <c r="L743" s="4">
        <v>185.16614712629092</v>
      </c>
      <c r="M743" s="4">
        <v>175.90389554888023</v>
      </c>
    </row>
    <row r="744" spans="1:13" hidden="1" x14ac:dyDescent="0.3">
      <c r="A744" s="3">
        <v>471</v>
      </c>
      <c r="B744" t="s">
        <v>33</v>
      </c>
      <c r="C744" s="6">
        <v>60.2</v>
      </c>
      <c r="D744" s="4">
        <v>58.3</v>
      </c>
      <c r="E744" s="4">
        <v>84.9</v>
      </c>
      <c r="F744" s="4">
        <v>77.099999999999994</v>
      </c>
      <c r="G744" s="4">
        <v>123.09496751758265</v>
      </c>
      <c r="H744" s="4">
        <v>52.393408286670251</v>
      </c>
      <c r="I744" s="4">
        <v>40.484980815629392</v>
      </c>
      <c r="J744" s="6">
        <v>79.692038955356892</v>
      </c>
      <c r="K744" s="4">
        <v>144.87212737318475</v>
      </c>
      <c r="L744" s="4">
        <v>184.48601318737914</v>
      </c>
      <c r="M744" s="4">
        <v>179.00084891625141</v>
      </c>
    </row>
    <row r="745" spans="1:13" hidden="1" x14ac:dyDescent="0.3">
      <c r="A745" s="3">
        <v>472</v>
      </c>
      <c r="B745" t="s">
        <v>33</v>
      </c>
      <c r="C745" s="6">
        <v>62.3</v>
      </c>
      <c r="D745" s="4">
        <v>58.5</v>
      </c>
      <c r="E745" s="4">
        <v>80.400000000000006</v>
      </c>
      <c r="F745" s="4">
        <v>74.2</v>
      </c>
      <c r="G745" s="4">
        <v>119.09206847190893</v>
      </c>
      <c r="H745" s="4">
        <v>51.708379761982137</v>
      </c>
      <c r="I745" s="4">
        <v>41.928941212604002</v>
      </c>
      <c r="J745" s="6">
        <v>78.002683826125775</v>
      </c>
      <c r="K745" s="4">
        <v>139.58579211586726</v>
      </c>
      <c r="L745" s="4">
        <v>176.70399277698536</v>
      </c>
      <c r="M745" s="4">
        <v>172.2362767355624</v>
      </c>
    </row>
    <row r="746" spans="1:13" hidden="1" x14ac:dyDescent="0.3">
      <c r="A746" s="3">
        <v>473</v>
      </c>
      <c r="B746" t="s">
        <v>33</v>
      </c>
      <c r="C746" s="6">
        <v>57.9</v>
      </c>
      <c r="D746" s="4">
        <v>55.7</v>
      </c>
      <c r="E746" s="4">
        <v>78.400000000000006</v>
      </c>
      <c r="F746" s="4">
        <v>73.099999999999994</v>
      </c>
      <c r="G746" s="4">
        <v>116.53943002250773</v>
      </c>
      <c r="H746" s="4">
        <v>50.710876379534128</v>
      </c>
      <c r="I746" s="4">
        <v>40.467730664745964</v>
      </c>
      <c r="J746" s="6">
        <v>76.837176909158487</v>
      </c>
      <c r="K746" s="4">
        <v>138.03884595847441</v>
      </c>
      <c r="L746" s="4">
        <v>175.37814641341589</v>
      </c>
      <c r="M746" s="4">
        <v>173.0494531620601</v>
      </c>
    </row>
    <row r="747" spans="1:13" hidden="1" x14ac:dyDescent="0.3">
      <c r="A747" s="3">
        <v>474</v>
      </c>
      <c r="B747" t="s">
        <v>33</v>
      </c>
      <c r="C747" s="6">
        <v>60.6</v>
      </c>
      <c r="D747" s="4">
        <v>59.1</v>
      </c>
      <c r="E747" s="4">
        <v>80.2</v>
      </c>
      <c r="F747" s="4">
        <v>74.3</v>
      </c>
      <c r="G747" s="4">
        <v>118.71219318449457</v>
      </c>
      <c r="H747" s="4">
        <v>51.987638335533944</v>
      </c>
      <c r="I747" s="4">
        <v>40.9</v>
      </c>
      <c r="J747" s="6">
        <v>79.099999999999994</v>
      </c>
      <c r="K747" s="4">
        <v>141</v>
      </c>
      <c r="L747" s="4">
        <v>180.3</v>
      </c>
      <c r="M747" s="4">
        <v>174.8</v>
      </c>
    </row>
    <row r="748" spans="1:13" hidden="1" x14ac:dyDescent="0.3">
      <c r="A748" s="3">
        <v>475</v>
      </c>
      <c r="B748" t="s">
        <v>33</v>
      </c>
      <c r="C748" s="6">
        <v>63.8</v>
      </c>
      <c r="D748" s="4">
        <v>59.8</v>
      </c>
      <c r="E748" s="4">
        <v>82.4</v>
      </c>
      <c r="F748" s="4">
        <v>75</v>
      </c>
      <c r="G748" s="4">
        <v>121.9</v>
      </c>
      <c r="H748" s="4">
        <v>53.2</v>
      </c>
      <c r="I748" s="4">
        <v>41.7</v>
      </c>
      <c r="J748" s="6">
        <v>80</v>
      </c>
      <c r="K748" s="4">
        <v>140.69999999999999</v>
      </c>
      <c r="L748" s="4">
        <v>175</v>
      </c>
      <c r="M748" s="4">
        <v>169.1</v>
      </c>
    </row>
    <row r="749" spans="1:13" hidden="1" x14ac:dyDescent="0.3">
      <c r="A749" s="3">
        <v>476</v>
      </c>
      <c r="B749" t="s">
        <v>33</v>
      </c>
      <c r="C749" s="6">
        <v>64.7</v>
      </c>
      <c r="D749" s="4">
        <v>58.2</v>
      </c>
      <c r="E749" s="4">
        <v>79.900000000000006</v>
      </c>
      <c r="F749" s="4">
        <v>74</v>
      </c>
      <c r="G749" s="4">
        <v>119.2</v>
      </c>
      <c r="H749" s="4">
        <v>51.1</v>
      </c>
      <c r="I749" s="4">
        <v>43.7</v>
      </c>
      <c r="J749" s="6">
        <v>77.400000000000006</v>
      </c>
      <c r="K749" s="4">
        <v>138.9</v>
      </c>
      <c r="L749" s="4">
        <v>175.2</v>
      </c>
      <c r="M749" s="4">
        <v>169.1</v>
      </c>
    </row>
    <row r="750" spans="1:13" hidden="1" x14ac:dyDescent="0.3">
      <c r="A750" s="3">
        <v>477</v>
      </c>
      <c r="B750" t="s">
        <v>33</v>
      </c>
      <c r="C750" s="6">
        <v>64.400000000000006</v>
      </c>
      <c r="D750" s="4">
        <v>57.8</v>
      </c>
      <c r="E750" s="4">
        <v>81.599999999999994</v>
      </c>
      <c r="F750" s="4">
        <v>75.8</v>
      </c>
      <c r="G750" s="4">
        <v>118.4</v>
      </c>
      <c r="H750" s="4">
        <v>52.4</v>
      </c>
      <c r="I750" s="4">
        <v>41</v>
      </c>
      <c r="J750" s="6">
        <v>74.5</v>
      </c>
      <c r="K750" s="4">
        <v>139.30000000000001</v>
      </c>
      <c r="L750" s="4">
        <v>175.8</v>
      </c>
      <c r="M750" s="4">
        <v>170.4</v>
      </c>
    </row>
    <row r="751" spans="1:13" hidden="1" x14ac:dyDescent="0.3">
      <c r="A751" s="3">
        <v>478</v>
      </c>
      <c r="B751" t="s">
        <v>33</v>
      </c>
      <c r="C751" s="6">
        <v>69</v>
      </c>
      <c r="D751" s="4">
        <v>60.2</v>
      </c>
      <c r="E751" s="4">
        <v>88.5</v>
      </c>
      <c r="F751" s="4">
        <v>79.2</v>
      </c>
      <c r="G751" s="4">
        <v>131.19999999999999</v>
      </c>
      <c r="H751" s="4">
        <v>53.8</v>
      </c>
      <c r="I751" s="4">
        <v>41.5</v>
      </c>
      <c r="J751" s="6">
        <v>80.3</v>
      </c>
      <c r="K751" s="4">
        <v>147.30000000000001</v>
      </c>
      <c r="L751" s="4">
        <v>190.4</v>
      </c>
      <c r="M751" s="4">
        <v>185.5</v>
      </c>
    </row>
    <row r="752" spans="1:13" hidden="1" x14ac:dyDescent="0.3">
      <c r="A752" s="3">
        <v>479</v>
      </c>
      <c r="B752" t="s">
        <v>33</v>
      </c>
      <c r="C752" s="6">
        <v>66.3</v>
      </c>
      <c r="D752" s="4">
        <v>63</v>
      </c>
      <c r="E752" s="4">
        <v>87.9</v>
      </c>
      <c r="F752" s="4">
        <v>79.2</v>
      </c>
      <c r="G752" s="4">
        <v>129</v>
      </c>
      <c r="H752" s="4">
        <v>53.3</v>
      </c>
      <c r="I752" s="4">
        <v>44.1</v>
      </c>
      <c r="J752" s="6">
        <v>82.3</v>
      </c>
      <c r="K752" s="4">
        <v>146.4</v>
      </c>
      <c r="L752" s="4">
        <v>186.8</v>
      </c>
      <c r="M752" s="4">
        <v>180</v>
      </c>
    </row>
    <row r="753" spans="1:13" hidden="1" x14ac:dyDescent="0.3">
      <c r="A753" s="3">
        <v>480</v>
      </c>
      <c r="B753" t="s">
        <v>33</v>
      </c>
      <c r="C753" s="6">
        <v>64.7</v>
      </c>
      <c r="D753" s="4">
        <v>63.4</v>
      </c>
      <c r="E753" s="4">
        <v>87.5</v>
      </c>
      <c r="F753" s="4">
        <v>78.599999999999994</v>
      </c>
      <c r="G753" s="4">
        <v>128.4</v>
      </c>
      <c r="H753" s="4">
        <v>55.1</v>
      </c>
      <c r="I753" s="4">
        <v>41.167642395650574</v>
      </c>
      <c r="J753" s="6">
        <v>80.943242506205195</v>
      </c>
      <c r="K753" s="4">
        <v>148.69999999999999</v>
      </c>
      <c r="L753" s="4">
        <v>187.8</v>
      </c>
      <c r="M753" s="4">
        <v>180.4</v>
      </c>
    </row>
    <row r="754" spans="1:13" hidden="1" x14ac:dyDescent="0.3">
      <c r="A754" s="3">
        <v>481</v>
      </c>
      <c r="B754" t="s">
        <v>33</v>
      </c>
      <c r="C754" s="6">
        <v>65.5</v>
      </c>
      <c r="D754" s="4">
        <v>62.6</v>
      </c>
      <c r="E754" s="4">
        <v>88.8</v>
      </c>
      <c r="F754" s="4">
        <v>78.599999999999994</v>
      </c>
      <c r="G754" s="4">
        <v>125.5</v>
      </c>
      <c r="H754" s="4">
        <v>53.1</v>
      </c>
      <c r="I754" s="4">
        <v>43.4</v>
      </c>
      <c r="J754" s="6">
        <v>83.7</v>
      </c>
      <c r="K754" s="4">
        <v>147</v>
      </c>
      <c r="L754" s="4">
        <v>184.5</v>
      </c>
      <c r="M754" s="4">
        <v>176.9</v>
      </c>
    </row>
    <row r="755" spans="1:13" hidden="1" x14ac:dyDescent="0.3">
      <c r="A755" s="3">
        <v>482</v>
      </c>
      <c r="B755" t="s">
        <v>33</v>
      </c>
      <c r="C755" s="6">
        <v>61.7</v>
      </c>
      <c r="D755" s="4">
        <v>63</v>
      </c>
      <c r="E755" s="4">
        <v>80.5</v>
      </c>
      <c r="F755" s="4">
        <v>75.3</v>
      </c>
      <c r="G755" s="4">
        <v>122</v>
      </c>
      <c r="H755" s="4">
        <v>52.8</v>
      </c>
      <c r="I755" s="4">
        <v>43</v>
      </c>
      <c r="J755" s="6">
        <v>77.3</v>
      </c>
      <c r="K755" s="4">
        <v>141.30000000000001</v>
      </c>
      <c r="L755" s="4">
        <v>176.9</v>
      </c>
      <c r="M755" s="4">
        <v>171.5</v>
      </c>
    </row>
    <row r="756" spans="1:13" hidden="1" x14ac:dyDescent="0.3">
      <c r="A756" s="3">
        <v>483</v>
      </c>
      <c r="B756" t="s">
        <v>33</v>
      </c>
      <c r="C756" s="6">
        <v>58.2</v>
      </c>
      <c r="D756" s="4">
        <v>60.1</v>
      </c>
      <c r="E756" s="4">
        <v>81.2</v>
      </c>
      <c r="F756" s="4">
        <v>75.5</v>
      </c>
      <c r="G756" s="4">
        <v>121</v>
      </c>
      <c r="H756" s="4">
        <v>53</v>
      </c>
      <c r="I756" s="4">
        <v>41</v>
      </c>
      <c r="J756" s="6">
        <v>74.8</v>
      </c>
      <c r="K756" s="4">
        <v>143</v>
      </c>
      <c r="L756" s="4">
        <v>180.9</v>
      </c>
      <c r="M756" s="4">
        <v>174.7</v>
      </c>
    </row>
    <row r="757" spans="1:13" hidden="1" x14ac:dyDescent="0.3">
      <c r="A757" s="3">
        <v>90</v>
      </c>
      <c r="B757" t="s">
        <v>34</v>
      </c>
      <c r="C757" s="6">
        <v>122.9</v>
      </c>
      <c r="D757" s="4">
        <v>65.3</v>
      </c>
      <c r="E757" s="4">
        <v>116.2</v>
      </c>
      <c r="F757" s="4">
        <v>129.5</v>
      </c>
      <c r="G757" s="4">
        <v>168.33877795639992</v>
      </c>
      <c r="H757" s="4">
        <v>93.6</v>
      </c>
      <c r="I757" s="4">
        <v>650.1770603812505</v>
      </c>
      <c r="J757" s="6">
        <v>-790.46108998211355</v>
      </c>
      <c r="K757" s="4">
        <v>225.5</v>
      </c>
      <c r="L757" s="4">
        <v>254.2</v>
      </c>
      <c r="M757" s="4">
        <v>294.2924124648053</v>
      </c>
    </row>
    <row r="758" spans="1:13" hidden="1" x14ac:dyDescent="0.3">
      <c r="A758" s="3">
        <v>91</v>
      </c>
      <c r="B758" t="s">
        <v>34</v>
      </c>
      <c r="C758" s="6">
        <v>127.4</v>
      </c>
      <c r="D758" s="4">
        <v>65.7</v>
      </c>
      <c r="E758" s="4">
        <v>119.3</v>
      </c>
      <c r="F758" s="4">
        <v>119.2</v>
      </c>
      <c r="G758" s="4">
        <v>168.23915375873847</v>
      </c>
      <c r="H758" s="4">
        <v>93.9</v>
      </c>
      <c r="I758" s="4">
        <v>70.3</v>
      </c>
      <c r="J758" s="6">
        <v>147.30000000000001</v>
      </c>
      <c r="K758" s="4">
        <v>226.4</v>
      </c>
      <c r="L758" s="4">
        <v>260.82553417299607</v>
      </c>
      <c r="M758" s="4">
        <v>248.43971693216545</v>
      </c>
    </row>
    <row r="759" spans="1:13" hidden="1" x14ac:dyDescent="0.3">
      <c r="A759" s="3">
        <v>92</v>
      </c>
      <c r="B759" t="s">
        <v>34</v>
      </c>
      <c r="C759" s="6">
        <v>118.6</v>
      </c>
      <c r="D759" s="4">
        <v>65</v>
      </c>
      <c r="E759" s="4">
        <v>122</v>
      </c>
      <c r="F759" s="4">
        <v>120</v>
      </c>
      <c r="G759" s="4">
        <v>166.64520969362536</v>
      </c>
      <c r="H759" s="4">
        <v>94.399657133140579</v>
      </c>
      <c r="I759" s="4">
        <v>290.82610674962689</v>
      </c>
      <c r="J759" s="6">
        <v>-213.0958116596174</v>
      </c>
      <c r="K759" s="4">
        <v>226.25731384136222</v>
      </c>
      <c r="L759" s="4">
        <v>256.74166201438317</v>
      </c>
      <c r="M759" s="4">
        <v>264.42571814690348</v>
      </c>
    </row>
    <row r="760" spans="1:13" hidden="1" x14ac:dyDescent="0.3">
      <c r="A760" s="3">
        <v>93</v>
      </c>
      <c r="B760" t="s">
        <v>34</v>
      </c>
      <c r="C760" s="6">
        <v>122.1</v>
      </c>
      <c r="D760" s="4">
        <v>67.2</v>
      </c>
      <c r="E760" s="4">
        <v>128.5</v>
      </c>
      <c r="F760" s="4">
        <v>116.6</v>
      </c>
      <c r="G760" s="4">
        <v>168.48156644583511</v>
      </c>
      <c r="H760" s="4">
        <v>94.952661254209104</v>
      </c>
      <c r="I760" s="4">
        <v>46.809759492473731</v>
      </c>
      <c r="J760" s="6">
        <v>186.77240339037218</v>
      </c>
      <c r="K760" s="4">
        <v>229.08609717858729</v>
      </c>
      <c r="L760" s="4">
        <v>262.18179750663438</v>
      </c>
      <c r="M760" s="4">
        <v>244.29778809529864</v>
      </c>
    </row>
    <row r="761" spans="1:13" hidden="1" x14ac:dyDescent="0.3">
      <c r="A761" s="3">
        <v>94</v>
      </c>
      <c r="B761" t="s">
        <v>34</v>
      </c>
      <c r="C761" s="6">
        <v>116</v>
      </c>
      <c r="D761" s="4">
        <v>63.6</v>
      </c>
      <c r="E761" s="4">
        <v>121.3916999210964</v>
      </c>
      <c r="F761" s="4">
        <v>113</v>
      </c>
      <c r="G761" s="4">
        <v>162.4</v>
      </c>
      <c r="H761" s="4">
        <v>93.4</v>
      </c>
      <c r="I761" s="4">
        <v>68.900000000000006</v>
      </c>
      <c r="J761" s="6">
        <v>143.19999999999999</v>
      </c>
      <c r="K761" s="4">
        <v>221</v>
      </c>
      <c r="L761" s="4">
        <v>249.7</v>
      </c>
      <c r="M761" s="4">
        <v>243.1</v>
      </c>
    </row>
    <row r="762" spans="1:13" hidden="1" x14ac:dyDescent="0.3">
      <c r="A762" s="3">
        <v>95</v>
      </c>
      <c r="B762" t="s">
        <v>34</v>
      </c>
      <c r="C762" s="6">
        <v>125.2</v>
      </c>
      <c r="D762" s="4">
        <v>67.900000000000006</v>
      </c>
      <c r="E762" s="4">
        <v>128.80000000000001</v>
      </c>
      <c r="F762" s="4">
        <v>122.1</v>
      </c>
      <c r="G762" s="4">
        <v>173.9</v>
      </c>
      <c r="H762" s="4">
        <v>95.6</v>
      </c>
      <c r="I762" s="4">
        <v>70.099999999999994</v>
      </c>
      <c r="J762" s="6">
        <v>149.6</v>
      </c>
      <c r="K762" s="4">
        <v>237.6</v>
      </c>
      <c r="L762" s="4">
        <v>273.5</v>
      </c>
      <c r="M762" s="4">
        <v>261.89999999999998</v>
      </c>
    </row>
    <row r="763" spans="1:13" hidden="1" x14ac:dyDescent="0.3">
      <c r="A763" s="3">
        <v>96</v>
      </c>
      <c r="B763" t="s">
        <v>34</v>
      </c>
      <c r="C763" s="6">
        <v>123.5</v>
      </c>
      <c r="D763" s="4">
        <v>64.900000000000006</v>
      </c>
      <c r="E763" s="4">
        <v>120.6</v>
      </c>
      <c r="F763" s="4">
        <v>117.6</v>
      </c>
      <c r="G763" s="4">
        <v>165.5</v>
      </c>
      <c r="H763" s="4">
        <v>94.2</v>
      </c>
      <c r="I763" s="4">
        <v>67.8</v>
      </c>
      <c r="J763" s="6">
        <v>146</v>
      </c>
      <c r="K763" s="4">
        <v>223.8</v>
      </c>
      <c r="L763" s="4">
        <v>253.8</v>
      </c>
      <c r="M763" s="4">
        <v>234.7</v>
      </c>
    </row>
    <row r="764" spans="1:13" hidden="1" x14ac:dyDescent="0.3">
      <c r="A764" s="3">
        <v>97</v>
      </c>
      <c r="B764" t="s">
        <v>34</v>
      </c>
      <c r="C764" s="6">
        <v>127.8</v>
      </c>
      <c r="D764" s="4">
        <v>63</v>
      </c>
      <c r="E764" s="4">
        <v>124.7</v>
      </c>
      <c r="F764" s="4">
        <v>118.3</v>
      </c>
      <c r="G764" s="4">
        <v>170.8</v>
      </c>
      <c r="H764" s="4">
        <v>96.1</v>
      </c>
      <c r="I764" s="4">
        <v>70.900000000000006</v>
      </c>
      <c r="J764" s="6">
        <v>143.4</v>
      </c>
      <c r="K764" s="4">
        <v>230.4</v>
      </c>
      <c r="L764" s="4">
        <v>260.39999999999998</v>
      </c>
      <c r="M764" s="4">
        <v>251.4</v>
      </c>
    </row>
    <row r="765" spans="1:13" hidden="1" x14ac:dyDescent="0.3">
      <c r="A765" s="3">
        <v>98</v>
      </c>
      <c r="B765" t="s">
        <v>34</v>
      </c>
      <c r="C765" s="6">
        <v>117.4</v>
      </c>
      <c r="D765" s="4">
        <v>67.2</v>
      </c>
      <c r="E765" s="4">
        <v>126.8</v>
      </c>
      <c r="F765" s="4">
        <v>124</v>
      </c>
      <c r="G765" s="4">
        <v>170.8</v>
      </c>
      <c r="H765" s="4">
        <v>98.6</v>
      </c>
      <c r="I765" s="4">
        <v>64.900000000000006</v>
      </c>
      <c r="J765" s="6">
        <v>154.19999999999999</v>
      </c>
      <c r="K765" s="4">
        <v>235.3</v>
      </c>
      <c r="L765" s="4">
        <v>266.7</v>
      </c>
      <c r="M765" s="4">
        <v>257.3</v>
      </c>
    </row>
    <row r="766" spans="1:13" hidden="1" x14ac:dyDescent="0.3">
      <c r="A766" s="3">
        <v>99</v>
      </c>
      <c r="B766" t="s">
        <v>34</v>
      </c>
      <c r="C766" s="6">
        <v>141.6</v>
      </c>
      <c r="D766" s="4">
        <v>67.599999999999994</v>
      </c>
      <c r="E766" s="4">
        <v>130.1</v>
      </c>
      <c r="F766" s="4">
        <v>128.1</v>
      </c>
      <c r="G766" s="4">
        <v>180</v>
      </c>
      <c r="H766" s="4">
        <v>101.9</v>
      </c>
      <c r="I766" s="4">
        <v>72.5</v>
      </c>
      <c r="J766" s="6">
        <v>160.80000000000001</v>
      </c>
      <c r="K766" s="4">
        <v>243</v>
      </c>
      <c r="L766" s="4">
        <v>276.10000000000002</v>
      </c>
      <c r="M766" s="4">
        <v>266.2</v>
      </c>
    </row>
    <row r="767" spans="1:13" hidden="1" x14ac:dyDescent="0.3">
      <c r="A767" s="3">
        <v>100</v>
      </c>
      <c r="B767" t="s">
        <v>34</v>
      </c>
      <c r="C767" s="6">
        <v>111</v>
      </c>
      <c r="D767" s="4">
        <v>64.2</v>
      </c>
      <c r="E767" s="4">
        <v>112</v>
      </c>
      <c r="F767" s="4">
        <v>117.4</v>
      </c>
      <c r="G767" s="4">
        <v>163.19999999999999</v>
      </c>
      <c r="H767" s="4">
        <v>93.7</v>
      </c>
      <c r="I767" s="4">
        <v>-86.91515025568674</v>
      </c>
      <c r="J767" s="6">
        <v>385.56273645916133</v>
      </c>
      <c r="K767" s="4">
        <v>221.7</v>
      </c>
      <c r="L767" s="4">
        <v>257.39999999999998</v>
      </c>
      <c r="M767" s="4">
        <v>246.9</v>
      </c>
    </row>
    <row r="768" spans="1:13" hidden="1" x14ac:dyDescent="0.3">
      <c r="A768" s="3">
        <v>101</v>
      </c>
      <c r="B768" t="s">
        <v>34</v>
      </c>
      <c r="C768" s="6">
        <v>113</v>
      </c>
      <c r="D768" s="4">
        <v>64</v>
      </c>
      <c r="E768" s="4">
        <v>124.5</v>
      </c>
      <c r="F768" s="4">
        <v>112</v>
      </c>
      <c r="G768" s="4">
        <v>159.80000000000001</v>
      </c>
      <c r="H768" s="4">
        <v>90</v>
      </c>
      <c r="I768" s="4">
        <v>998.85498436209855</v>
      </c>
      <c r="J768" s="6">
        <v>-1358.055774011043</v>
      </c>
      <c r="K768" s="4">
        <v>215.9</v>
      </c>
      <c r="L768" s="4">
        <v>246.4</v>
      </c>
      <c r="M768" s="4">
        <v>293.8</v>
      </c>
    </row>
    <row r="769" spans="1:13" hidden="1" x14ac:dyDescent="0.3">
      <c r="A769" s="3">
        <v>102</v>
      </c>
      <c r="B769" t="s">
        <v>34</v>
      </c>
      <c r="C769" s="6">
        <v>119.6</v>
      </c>
      <c r="D769" s="4">
        <v>65</v>
      </c>
      <c r="E769" s="4">
        <v>120.4</v>
      </c>
      <c r="F769" s="4">
        <v>117.9</v>
      </c>
      <c r="G769" s="4">
        <v>165.4</v>
      </c>
      <c r="H769" s="4">
        <v>91</v>
      </c>
      <c r="I769" s="4">
        <v>67.099999999999994</v>
      </c>
      <c r="J769" s="6">
        <v>144.6</v>
      </c>
      <c r="K769" s="4">
        <v>226.6</v>
      </c>
      <c r="L769" s="4">
        <v>258</v>
      </c>
      <c r="M769" s="4">
        <v>242.4</v>
      </c>
    </row>
    <row r="770" spans="1:13" hidden="1" x14ac:dyDescent="0.3">
      <c r="A770" s="3">
        <v>103</v>
      </c>
      <c r="B770" t="s">
        <v>34</v>
      </c>
      <c r="C770" s="6">
        <v>125</v>
      </c>
      <c r="D770" s="4">
        <v>66.7</v>
      </c>
      <c r="E770" s="4">
        <v>127.5</v>
      </c>
      <c r="F770" s="4">
        <v>117.8</v>
      </c>
      <c r="G770" s="4">
        <v>168.5</v>
      </c>
      <c r="H770" s="4">
        <v>93.8</v>
      </c>
      <c r="I770" s="4">
        <v>71.3</v>
      </c>
      <c r="J770" s="6">
        <v>147.69999999999999</v>
      </c>
      <c r="K770" s="4">
        <v>224.3</v>
      </c>
      <c r="L770" s="4">
        <v>255.3</v>
      </c>
      <c r="M770" s="4">
        <v>245.1</v>
      </c>
    </row>
    <row r="771" spans="1:13" hidden="1" x14ac:dyDescent="0.3">
      <c r="A771" s="3">
        <v>104</v>
      </c>
      <c r="B771" t="s">
        <v>34</v>
      </c>
      <c r="C771" s="6">
        <v>121.1</v>
      </c>
      <c r="D771" s="4">
        <v>65.900000000000006</v>
      </c>
      <c r="E771" s="4">
        <v>126.1</v>
      </c>
      <c r="F771" s="4">
        <v>117.8</v>
      </c>
      <c r="G771" s="4">
        <v>166.8</v>
      </c>
      <c r="H771" s="4">
        <v>96.2</v>
      </c>
      <c r="I771" s="4">
        <v>72.400000000000006</v>
      </c>
      <c r="J771" s="6">
        <v>147.9</v>
      </c>
      <c r="K771" s="4">
        <v>226</v>
      </c>
      <c r="L771" s="4">
        <v>254.2</v>
      </c>
      <c r="M771" s="4">
        <v>243.3</v>
      </c>
    </row>
    <row r="772" spans="1:13" hidden="1" x14ac:dyDescent="0.3">
      <c r="A772" s="3">
        <v>377</v>
      </c>
      <c r="B772" t="s">
        <v>35</v>
      </c>
      <c r="C772" s="6">
        <v>49.3</v>
      </c>
      <c r="D772" s="4">
        <v>33.4</v>
      </c>
      <c r="E772" s="4">
        <v>60.1</v>
      </c>
      <c r="F772" s="4">
        <v>71.3</v>
      </c>
      <c r="G772" s="4">
        <v>96.6</v>
      </c>
      <c r="H772" s="4">
        <v>71.2</v>
      </c>
      <c r="I772" s="4">
        <v>44.9</v>
      </c>
      <c r="J772" s="6">
        <v>73.7</v>
      </c>
      <c r="K772" s="4">
        <v>97.5</v>
      </c>
      <c r="L772" s="4">
        <v>114.3</v>
      </c>
      <c r="M772" s="4">
        <v>108.1</v>
      </c>
    </row>
    <row r="773" spans="1:13" hidden="1" x14ac:dyDescent="0.3">
      <c r="A773" s="3">
        <v>378</v>
      </c>
      <c r="B773" t="s">
        <v>35</v>
      </c>
      <c r="C773" s="6">
        <v>53</v>
      </c>
      <c r="D773" s="4">
        <v>35.5</v>
      </c>
      <c r="E773" s="4">
        <v>62.9</v>
      </c>
      <c r="F773" s="4">
        <v>72.8</v>
      </c>
      <c r="G773" s="4">
        <v>100</v>
      </c>
      <c r="H773" s="4">
        <v>73.8</v>
      </c>
      <c r="I773" s="4">
        <v>45.3</v>
      </c>
      <c r="J773" s="6">
        <v>77.8</v>
      </c>
      <c r="K773" s="4">
        <v>102.1</v>
      </c>
      <c r="L773" s="4">
        <v>119.3</v>
      </c>
      <c r="M773" s="4">
        <v>112.2</v>
      </c>
    </row>
    <row r="774" spans="1:13" hidden="1" x14ac:dyDescent="0.3">
      <c r="A774" s="3">
        <v>379</v>
      </c>
      <c r="B774" t="s">
        <v>35</v>
      </c>
      <c r="C774" s="6">
        <v>53.4</v>
      </c>
      <c r="D774" s="4">
        <v>36</v>
      </c>
      <c r="E774" s="4">
        <v>63.2</v>
      </c>
      <c r="F774" s="4">
        <v>76.599999999999994</v>
      </c>
      <c r="G774" s="4">
        <v>104.4</v>
      </c>
      <c r="H774" s="4">
        <v>79</v>
      </c>
      <c r="I774" s="4">
        <v>45.2</v>
      </c>
      <c r="J774" s="6">
        <v>84.3</v>
      </c>
      <c r="K774" s="4">
        <v>107.2</v>
      </c>
      <c r="L774" s="4">
        <v>127.2</v>
      </c>
      <c r="M774" s="4">
        <v>121.4</v>
      </c>
    </row>
    <row r="775" spans="1:13" hidden="1" x14ac:dyDescent="0.3">
      <c r="A775" s="3">
        <v>380</v>
      </c>
      <c r="B775" t="s">
        <v>35</v>
      </c>
      <c r="C775" s="6">
        <v>53.2</v>
      </c>
      <c r="D775" s="4">
        <v>36.6</v>
      </c>
      <c r="E775" s="4">
        <v>63.1</v>
      </c>
      <c r="F775" s="4">
        <v>74.400000000000006</v>
      </c>
      <c r="G775" s="4">
        <v>101.6</v>
      </c>
      <c r="H775" s="4">
        <v>73</v>
      </c>
      <c r="I775" s="4">
        <v>44</v>
      </c>
      <c r="J775" s="6">
        <v>72.900000000000006</v>
      </c>
      <c r="K775" s="4">
        <v>103.9</v>
      </c>
      <c r="L775" s="4">
        <v>122.1</v>
      </c>
      <c r="M775" s="4">
        <v>116.9</v>
      </c>
    </row>
    <row r="776" spans="1:13" hidden="1" x14ac:dyDescent="0.3">
      <c r="A776" s="3">
        <v>381</v>
      </c>
      <c r="B776" t="s">
        <v>35</v>
      </c>
      <c r="C776" s="6">
        <v>53.6</v>
      </c>
      <c r="D776" s="4">
        <v>37</v>
      </c>
      <c r="E776" s="4">
        <v>65.3</v>
      </c>
      <c r="F776" s="4">
        <v>72.7</v>
      </c>
      <c r="G776" s="4">
        <v>101.1</v>
      </c>
      <c r="H776" s="4">
        <v>74.275553493306731</v>
      </c>
      <c r="I776" s="4">
        <v>45.2</v>
      </c>
      <c r="J776" s="6">
        <v>76.192732122126017</v>
      </c>
      <c r="K776" s="4">
        <v>104.6</v>
      </c>
      <c r="L776" s="4">
        <v>122.6</v>
      </c>
      <c r="M776" s="4">
        <v>115.6</v>
      </c>
    </row>
    <row r="777" spans="1:13" hidden="1" x14ac:dyDescent="0.3">
      <c r="A777" s="3">
        <v>382</v>
      </c>
      <c r="B777" t="s">
        <v>35</v>
      </c>
      <c r="C777" s="6">
        <v>50.1</v>
      </c>
      <c r="D777" s="4">
        <v>33.4</v>
      </c>
      <c r="E777" s="4">
        <v>58.6</v>
      </c>
      <c r="F777" s="4">
        <v>71.099999999999994</v>
      </c>
      <c r="G777" s="4">
        <v>98.2</v>
      </c>
      <c r="H777" s="4">
        <v>72.599999999999994</v>
      </c>
      <c r="I777" s="4">
        <v>40.200000000000003</v>
      </c>
      <c r="J777" s="6">
        <v>73.7</v>
      </c>
      <c r="K777" s="4">
        <v>97.3</v>
      </c>
      <c r="L777" s="4">
        <v>115.1</v>
      </c>
      <c r="M777" s="4">
        <v>109.3</v>
      </c>
    </row>
    <row r="778" spans="1:13" hidden="1" x14ac:dyDescent="0.3">
      <c r="A778" s="3">
        <v>383</v>
      </c>
      <c r="B778" t="s">
        <v>35</v>
      </c>
      <c r="C778" s="6">
        <v>53.6</v>
      </c>
      <c r="D778" s="4">
        <v>37.6</v>
      </c>
      <c r="E778" s="4">
        <v>61.8</v>
      </c>
      <c r="F778" s="4">
        <v>73.599999999999994</v>
      </c>
      <c r="G778" s="4">
        <v>99.2</v>
      </c>
      <c r="H778" s="4">
        <v>74</v>
      </c>
      <c r="I778" s="4">
        <v>43.5</v>
      </c>
      <c r="J778" s="6">
        <v>71.599999999999994</v>
      </c>
      <c r="K778" s="4">
        <v>102.6</v>
      </c>
      <c r="L778" s="4">
        <v>120.4</v>
      </c>
      <c r="M778" s="4">
        <v>113.2</v>
      </c>
    </row>
    <row r="779" spans="1:13" hidden="1" x14ac:dyDescent="0.3">
      <c r="A779" s="3">
        <v>384</v>
      </c>
      <c r="B779" t="s">
        <v>35</v>
      </c>
      <c r="C779" s="6">
        <v>49.5</v>
      </c>
      <c r="D779" s="4">
        <v>34.1</v>
      </c>
      <c r="E779" s="4">
        <v>62.9</v>
      </c>
      <c r="F779" s="4">
        <v>73.5</v>
      </c>
      <c r="G779" s="4">
        <v>99</v>
      </c>
      <c r="H779" s="4">
        <v>71.099999999999994</v>
      </c>
      <c r="I779" s="4">
        <v>44.3</v>
      </c>
      <c r="J779" s="6">
        <v>70.8</v>
      </c>
      <c r="K779" s="4">
        <v>103.7</v>
      </c>
      <c r="L779" s="4">
        <v>122.8</v>
      </c>
      <c r="M779" s="4">
        <v>116</v>
      </c>
    </row>
    <row r="780" spans="1:13" hidden="1" x14ac:dyDescent="0.3">
      <c r="A780" s="3">
        <v>385</v>
      </c>
      <c r="B780" t="s">
        <v>35</v>
      </c>
      <c r="C780" s="6">
        <v>48.1</v>
      </c>
      <c r="D780" s="4">
        <v>34.5</v>
      </c>
      <c r="E780" s="4">
        <v>57.2</v>
      </c>
      <c r="F780" s="4">
        <v>70.8</v>
      </c>
      <c r="G780" s="4">
        <v>95.8</v>
      </c>
      <c r="H780" s="4">
        <v>70.8</v>
      </c>
      <c r="I780" s="4">
        <v>43.1</v>
      </c>
      <c r="J780" s="6">
        <v>72</v>
      </c>
      <c r="K780" s="4">
        <v>98</v>
      </c>
      <c r="L780" s="4">
        <v>114.8</v>
      </c>
      <c r="M780" s="4">
        <v>109.7</v>
      </c>
    </row>
    <row r="781" spans="1:13" hidden="1" x14ac:dyDescent="0.3">
      <c r="A781" s="3">
        <v>386</v>
      </c>
      <c r="B781" t="s">
        <v>35</v>
      </c>
      <c r="C781" s="6">
        <v>52.7</v>
      </c>
      <c r="D781" s="4">
        <v>34.799999999999997</v>
      </c>
      <c r="E781" s="4">
        <v>61.3</v>
      </c>
      <c r="F781" s="4">
        <v>73.099999999999994</v>
      </c>
      <c r="G781" s="4">
        <v>99.8</v>
      </c>
      <c r="H781" s="4">
        <v>74.8</v>
      </c>
      <c r="I781" s="4">
        <v>44.5</v>
      </c>
      <c r="J781" s="6">
        <v>74</v>
      </c>
      <c r="K781" s="4">
        <v>101</v>
      </c>
      <c r="L781" s="4">
        <v>119.4</v>
      </c>
      <c r="M781" s="4">
        <v>114</v>
      </c>
    </row>
    <row r="782" spans="1:13" hidden="1" x14ac:dyDescent="0.3">
      <c r="A782" s="3">
        <v>387</v>
      </c>
      <c r="B782" t="s">
        <v>35</v>
      </c>
      <c r="C782" s="6">
        <v>49.6</v>
      </c>
      <c r="D782" s="4">
        <v>34.1</v>
      </c>
      <c r="E782" s="4">
        <v>58.3</v>
      </c>
      <c r="F782" s="4">
        <v>71</v>
      </c>
      <c r="G782" s="4">
        <v>96.5</v>
      </c>
      <c r="H782" s="4">
        <v>73.5</v>
      </c>
      <c r="I782" s="4">
        <v>42.9</v>
      </c>
      <c r="J782" s="6">
        <v>71.5</v>
      </c>
      <c r="K782" s="4">
        <v>97.2</v>
      </c>
      <c r="L782" s="4">
        <v>116.2</v>
      </c>
      <c r="M782" s="4">
        <v>110</v>
      </c>
    </row>
    <row r="783" spans="1:13" hidden="1" x14ac:dyDescent="0.3">
      <c r="A783" s="3">
        <v>388</v>
      </c>
      <c r="B783" t="s">
        <v>35</v>
      </c>
      <c r="C783" s="6">
        <v>52.7</v>
      </c>
      <c r="D783" s="4">
        <v>36.4</v>
      </c>
      <c r="E783" s="4">
        <v>61.8</v>
      </c>
      <c r="F783" s="4">
        <v>69.900000000000006</v>
      </c>
      <c r="G783" s="4">
        <v>94.4</v>
      </c>
      <c r="H783" s="4">
        <v>71.5</v>
      </c>
      <c r="I783" s="4">
        <v>44.7</v>
      </c>
      <c r="J783" s="6">
        <v>71.400000000000006</v>
      </c>
      <c r="K783" s="4">
        <v>98.5</v>
      </c>
      <c r="L783" s="4">
        <v>117.6</v>
      </c>
      <c r="M783" s="4">
        <v>111.7</v>
      </c>
    </row>
    <row r="784" spans="1:13" hidden="1" x14ac:dyDescent="0.3">
      <c r="A784" s="3">
        <v>389</v>
      </c>
      <c r="B784" t="s">
        <v>35</v>
      </c>
      <c r="C784" s="6">
        <v>51.2</v>
      </c>
      <c r="D784" s="4">
        <v>37.1</v>
      </c>
      <c r="E784" s="4">
        <v>61.4</v>
      </c>
      <c r="F784" s="4">
        <v>71.599999999999994</v>
      </c>
      <c r="G784" s="4">
        <v>98.6</v>
      </c>
      <c r="H784" s="4">
        <v>74.400000000000006</v>
      </c>
      <c r="I784" s="4">
        <v>44.6</v>
      </c>
      <c r="J784" s="6">
        <v>74.8</v>
      </c>
      <c r="K784" s="4">
        <v>100</v>
      </c>
      <c r="L784" s="4">
        <v>118.6</v>
      </c>
      <c r="M784" s="4">
        <v>111.5</v>
      </c>
    </row>
    <row r="785" spans="1:13" hidden="1" x14ac:dyDescent="0.3">
      <c r="A785" s="3">
        <v>390</v>
      </c>
      <c r="B785" t="s">
        <v>35</v>
      </c>
      <c r="C785" s="6">
        <v>50.9</v>
      </c>
      <c r="D785" s="4">
        <v>35.700000000000003</v>
      </c>
      <c r="E785" s="4">
        <v>57.8</v>
      </c>
      <c r="F785" s="4">
        <v>71.8</v>
      </c>
      <c r="G785" s="4">
        <v>96.6</v>
      </c>
      <c r="H785" s="4">
        <v>71.2</v>
      </c>
      <c r="I785" s="4">
        <v>42.9</v>
      </c>
      <c r="J785" s="6">
        <v>72</v>
      </c>
      <c r="K785" s="4">
        <v>99.5</v>
      </c>
      <c r="L785" s="4">
        <v>114.20515970470868</v>
      </c>
      <c r="M785" s="4">
        <v>106.6</v>
      </c>
    </row>
    <row r="786" spans="1:13" hidden="1" x14ac:dyDescent="0.3">
      <c r="A786" s="3">
        <v>391</v>
      </c>
      <c r="B786" t="s">
        <v>35</v>
      </c>
      <c r="C786" s="6">
        <v>47.9</v>
      </c>
      <c r="D786" s="4">
        <v>33.799999999999997</v>
      </c>
      <c r="E786" s="4">
        <v>56.4</v>
      </c>
      <c r="F786" s="4">
        <v>70.7</v>
      </c>
      <c r="G786" s="4">
        <v>96.2</v>
      </c>
      <c r="H786" s="4">
        <v>73.400000000000006</v>
      </c>
      <c r="I786" s="4">
        <v>43.5</v>
      </c>
      <c r="J786" s="6">
        <v>75.2</v>
      </c>
      <c r="K786" s="4">
        <v>96.4</v>
      </c>
      <c r="L786" s="4">
        <v>113.33650141478459</v>
      </c>
      <c r="M786" s="4">
        <v>107.3</v>
      </c>
    </row>
    <row r="787" spans="1:13" hidden="1" x14ac:dyDescent="0.3">
      <c r="A787" s="3">
        <v>392</v>
      </c>
      <c r="B787" t="s">
        <v>35</v>
      </c>
      <c r="C787" s="6">
        <v>49.2</v>
      </c>
      <c r="D787" s="4">
        <v>32.5</v>
      </c>
      <c r="E787" s="4">
        <v>59.4</v>
      </c>
      <c r="F787" s="4">
        <v>69.3</v>
      </c>
      <c r="G787" s="4">
        <v>96</v>
      </c>
      <c r="H787" s="4">
        <v>73.099999999999994</v>
      </c>
      <c r="I787" s="4">
        <v>42.7</v>
      </c>
      <c r="J787" s="6">
        <v>72.5</v>
      </c>
      <c r="K787" s="4">
        <v>96.6</v>
      </c>
      <c r="L787" s="4">
        <v>116.1</v>
      </c>
      <c r="M787" s="4">
        <v>111.1</v>
      </c>
    </row>
    <row r="788" spans="1:13" hidden="1" x14ac:dyDescent="0.3">
      <c r="A788" s="3">
        <v>393</v>
      </c>
      <c r="B788" t="s">
        <v>35</v>
      </c>
      <c r="C788" s="6">
        <v>52.9</v>
      </c>
      <c r="D788" s="4">
        <v>36.200000000000003</v>
      </c>
      <c r="E788" s="4">
        <v>59.4</v>
      </c>
      <c r="F788" s="4">
        <v>72.3</v>
      </c>
      <c r="G788" s="4">
        <v>98.9</v>
      </c>
      <c r="H788" s="4">
        <v>71.7</v>
      </c>
      <c r="I788" s="4">
        <v>45.8</v>
      </c>
      <c r="J788" s="6">
        <v>74.599999999999994</v>
      </c>
      <c r="K788" s="4">
        <v>99.4</v>
      </c>
      <c r="L788" s="4">
        <v>119</v>
      </c>
      <c r="M788" s="4">
        <v>112.9</v>
      </c>
    </row>
    <row r="789" spans="1:13" hidden="1" x14ac:dyDescent="0.3">
      <c r="A789" s="3">
        <v>394</v>
      </c>
      <c r="B789" t="s">
        <v>35</v>
      </c>
      <c r="C789" s="6">
        <v>56.3</v>
      </c>
      <c r="D789" s="4">
        <v>39.1</v>
      </c>
      <c r="E789" s="4">
        <v>68.8</v>
      </c>
      <c r="F789" s="4">
        <v>78</v>
      </c>
      <c r="G789" s="4">
        <v>108.9</v>
      </c>
      <c r="H789" s="4">
        <v>80.599999999999994</v>
      </c>
      <c r="I789" s="4">
        <v>46.1</v>
      </c>
      <c r="J789" s="6">
        <v>79.7</v>
      </c>
      <c r="K789" s="4">
        <v>111.3</v>
      </c>
      <c r="L789" s="4">
        <v>130.1</v>
      </c>
      <c r="M789" s="4">
        <v>124.1</v>
      </c>
    </row>
    <row r="790" spans="1:13" hidden="1" x14ac:dyDescent="0.3">
      <c r="A790" s="3">
        <v>395</v>
      </c>
      <c r="B790" t="s">
        <v>35</v>
      </c>
      <c r="C790" s="6">
        <v>52.5</v>
      </c>
      <c r="D790" s="4">
        <v>38.4</v>
      </c>
      <c r="E790" s="4">
        <v>63.2</v>
      </c>
      <c r="F790" s="4">
        <v>74.8</v>
      </c>
      <c r="G790" s="4">
        <v>98</v>
      </c>
      <c r="H790" s="4">
        <v>70.7</v>
      </c>
      <c r="I790" s="4">
        <v>45.5</v>
      </c>
      <c r="J790" s="6">
        <v>77.400000000000006</v>
      </c>
      <c r="K790" s="4">
        <v>102.6</v>
      </c>
      <c r="L790" s="4">
        <v>118.2</v>
      </c>
      <c r="M790" s="4">
        <v>112.1</v>
      </c>
    </row>
    <row r="791" spans="1:13" hidden="1" x14ac:dyDescent="0.3">
      <c r="A791" s="3">
        <v>396</v>
      </c>
      <c r="B791" t="s">
        <v>35</v>
      </c>
      <c r="C791" s="6">
        <v>49.9</v>
      </c>
      <c r="D791" s="4">
        <v>36.1</v>
      </c>
      <c r="E791" s="4">
        <v>62.4</v>
      </c>
      <c r="F791" s="4">
        <v>72.8</v>
      </c>
      <c r="G791" s="4">
        <v>100.3</v>
      </c>
      <c r="H791" s="4">
        <v>76.900000000000006</v>
      </c>
      <c r="I791" s="4">
        <v>44.4</v>
      </c>
      <c r="J791" s="6">
        <v>77.599999999999994</v>
      </c>
      <c r="K791" s="4">
        <v>100.1</v>
      </c>
      <c r="L791" s="4">
        <v>120</v>
      </c>
      <c r="M791" s="4">
        <v>114.3</v>
      </c>
    </row>
    <row r="792" spans="1:13" hidden="1" x14ac:dyDescent="0.3">
      <c r="A792" s="3">
        <v>397</v>
      </c>
      <c r="B792" t="s">
        <v>35</v>
      </c>
      <c r="C792" s="6">
        <v>53.9</v>
      </c>
      <c r="D792" s="4">
        <v>38.4</v>
      </c>
      <c r="E792" s="4">
        <v>64.8</v>
      </c>
      <c r="F792" s="4">
        <v>73.5</v>
      </c>
      <c r="G792" s="4">
        <v>102.2</v>
      </c>
      <c r="H792" s="4">
        <v>75.7</v>
      </c>
      <c r="I792" s="4">
        <v>46.1</v>
      </c>
      <c r="J792" s="6">
        <v>79.900000000000006</v>
      </c>
      <c r="K792" s="4">
        <v>103.1</v>
      </c>
      <c r="L792" s="4">
        <v>122.2</v>
      </c>
      <c r="M792" s="4">
        <v>116</v>
      </c>
    </row>
    <row r="793" spans="1:13" hidden="1" x14ac:dyDescent="0.3">
      <c r="A793" s="3">
        <v>398</v>
      </c>
      <c r="B793" t="s">
        <v>35</v>
      </c>
      <c r="C793" s="6">
        <v>47.7</v>
      </c>
      <c r="D793" s="4">
        <v>33.799999999999997</v>
      </c>
      <c r="E793" s="4">
        <v>58.4</v>
      </c>
      <c r="F793" s="4">
        <v>71.099999999999994</v>
      </c>
      <c r="G793" s="4">
        <v>95.7</v>
      </c>
      <c r="H793" s="4">
        <v>70.099999999999994</v>
      </c>
      <c r="I793" s="4">
        <v>44.9</v>
      </c>
      <c r="J793" s="6">
        <v>75.900000000000006</v>
      </c>
      <c r="K793" s="4">
        <v>97</v>
      </c>
      <c r="L793" s="4">
        <v>113.5</v>
      </c>
      <c r="M793" s="4">
        <v>107.4</v>
      </c>
    </row>
    <row r="794" spans="1:13" hidden="1" x14ac:dyDescent="0.3">
      <c r="A794" s="3">
        <v>399</v>
      </c>
      <c r="B794" t="s">
        <v>35</v>
      </c>
      <c r="C794" s="6">
        <v>55.8</v>
      </c>
      <c r="D794" s="4">
        <v>36.1</v>
      </c>
      <c r="E794" s="4">
        <v>64.8</v>
      </c>
      <c r="F794" s="4">
        <v>75.900000000000006</v>
      </c>
      <c r="G794" s="4">
        <v>100.2</v>
      </c>
      <c r="H794" s="4">
        <v>73.8</v>
      </c>
      <c r="I794" s="4">
        <v>45.6</v>
      </c>
      <c r="J794" s="6">
        <v>74.400000000000006</v>
      </c>
      <c r="K794" s="4">
        <v>104.4</v>
      </c>
      <c r="L794" s="4">
        <v>119.7</v>
      </c>
      <c r="M794" s="4">
        <v>114.5</v>
      </c>
    </row>
    <row r="795" spans="1:13" hidden="1" x14ac:dyDescent="0.3">
      <c r="A795" s="3">
        <v>400</v>
      </c>
      <c r="B795" t="s">
        <v>35</v>
      </c>
      <c r="C795" s="6">
        <v>51.6</v>
      </c>
      <c r="D795" s="4">
        <v>37.700000000000003</v>
      </c>
      <c r="E795" s="4">
        <v>62</v>
      </c>
      <c r="F795" s="4">
        <v>70.8</v>
      </c>
      <c r="G795" s="4">
        <v>97.5</v>
      </c>
      <c r="H795" s="4">
        <v>73.099999999999994</v>
      </c>
      <c r="I795" s="4">
        <v>45.3</v>
      </c>
      <c r="J795" s="6">
        <v>72.3</v>
      </c>
      <c r="K795" s="4">
        <v>100.4</v>
      </c>
      <c r="L795" s="4">
        <v>118.4</v>
      </c>
      <c r="M795" s="4">
        <v>111.8</v>
      </c>
    </row>
    <row r="796" spans="1:13" hidden="1" x14ac:dyDescent="0.3">
      <c r="A796" s="3">
        <v>401</v>
      </c>
      <c r="B796" t="s">
        <v>35</v>
      </c>
      <c r="C796" s="6">
        <v>54.4</v>
      </c>
      <c r="D796" s="4">
        <v>38.700000000000003</v>
      </c>
      <c r="E796" s="4">
        <v>60.1</v>
      </c>
      <c r="F796" s="4">
        <v>77.7</v>
      </c>
      <c r="G796" s="4">
        <v>99.3</v>
      </c>
      <c r="H796" s="4">
        <v>76.8</v>
      </c>
      <c r="I796" s="4">
        <v>42.5</v>
      </c>
      <c r="J796" s="6">
        <v>70.2</v>
      </c>
      <c r="K796" s="4">
        <v>106.5</v>
      </c>
      <c r="L796" s="4">
        <v>122</v>
      </c>
      <c r="M796" s="4">
        <v>116.8</v>
      </c>
    </row>
    <row r="797" spans="1:13" hidden="1" x14ac:dyDescent="0.3">
      <c r="A797" s="3">
        <v>402</v>
      </c>
      <c r="B797" t="s">
        <v>35</v>
      </c>
      <c r="C797" s="6">
        <v>47.7</v>
      </c>
      <c r="D797" s="4">
        <v>33.799999999999997</v>
      </c>
      <c r="E797" s="4">
        <v>56.3</v>
      </c>
      <c r="F797" s="4">
        <v>70.7</v>
      </c>
      <c r="G797" s="4">
        <v>96.2</v>
      </c>
      <c r="H797" s="4">
        <v>73.3</v>
      </c>
      <c r="I797" s="4">
        <v>43.3</v>
      </c>
      <c r="J797" s="6">
        <v>74.400000000000006</v>
      </c>
      <c r="K797" s="4">
        <v>95.9</v>
      </c>
      <c r="L797" s="4">
        <v>113.1306400288081</v>
      </c>
      <c r="M797" s="4">
        <v>107.4</v>
      </c>
    </row>
    <row r="798" spans="1:13" hidden="1" x14ac:dyDescent="0.3">
      <c r="A798" s="3">
        <v>403</v>
      </c>
      <c r="B798" t="s">
        <v>35</v>
      </c>
      <c r="C798" s="6">
        <v>49.4</v>
      </c>
      <c r="D798" s="4">
        <v>35.618596793413133</v>
      </c>
      <c r="E798" s="4">
        <v>58.76872935476861</v>
      </c>
      <c r="F798" s="4">
        <v>70.5</v>
      </c>
      <c r="G798" s="4">
        <v>95.1</v>
      </c>
      <c r="H798" s="4">
        <v>72.3</v>
      </c>
      <c r="I798" s="4">
        <v>43.1</v>
      </c>
      <c r="J798" s="6">
        <v>74.2</v>
      </c>
      <c r="K798" s="4">
        <v>98.3</v>
      </c>
      <c r="L798" s="4">
        <v>113.8</v>
      </c>
      <c r="M798" s="4">
        <v>108</v>
      </c>
    </row>
    <row r="799" spans="1:13" hidden="1" x14ac:dyDescent="0.3">
      <c r="A799" s="3">
        <v>404</v>
      </c>
      <c r="B799" t="s">
        <v>35</v>
      </c>
      <c r="C799" s="6">
        <v>49</v>
      </c>
      <c r="D799" s="4">
        <v>32.700000000000003</v>
      </c>
      <c r="E799" s="4">
        <v>59.3</v>
      </c>
      <c r="F799" s="4">
        <v>70.8</v>
      </c>
      <c r="G799" s="4">
        <v>97.4</v>
      </c>
      <c r="H799" s="4">
        <v>70.8</v>
      </c>
      <c r="I799" s="4">
        <v>44.6</v>
      </c>
      <c r="J799" s="6">
        <v>74.099999999999994</v>
      </c>
      <c r="K799" s="4">
        <v>98.5</v>
      </c>
      <c r="L799" s="4">
        <v>114.8</v>
      </c>
      <c r="M799" s="4">
        <v>108.5</v>
      </c>
    </row>
    <row r="800" spans="1:13" hidden="1" x14ac:dyDescent="0.3">
      <c r="A800" s="3">
        <v>405</v>
      </c>
      <c r="B800" t="s">
        <v>35</v>
      </c>
      <c r="C800" s="6">
        <v>49.2</v>
      </c>
      <c r="D800" s="4">
        <v>34.700000000000003</v>
      </c>
      <c r="E800" s="4">
        <v>62.4</v>
      </c>
      <c r="F800" s="4">
        <v>70.7</v>
      </c>
      <c r="G800" s="4">
        <v>97</v>
      </c>
      <c r="H800" s="4">
        <v>71.5</v>
      </c>
      <c r="I800" s="4">
        <v>43.9</v>
      </c>
      <c r="J800" s="6">
        <v>75</v>
      </c>
      <c r="K800" s="4">
        <v>98.1</v>
      </c>
      <c r="L800" s="4">
        <v>116.6</v>
      </c>
      <c r="M800" s="4">
        <v>110.4</v>
      </c>
    </row>
    <row r="801" spans="1:13" hidden="1" x14ac:dyDescent="0.3">
      <c r="A801" s="3">
        <v>406</v>
      </c>
      <c r="B801" t="s">
        <v>35</v>
      </c>
      <c r="C801" s="6">
        <v>50.1</v>
      </c>
      <c r="D801" s="4">
        <v>35.6</v>
      </c>
      <c r="E801" s="4">
        <v>66.5</v>
      </c>
      <c r="F801" s="4">
        <v>72.5</v>
      </c>
      <c r="G801" s="4">
        <v>98.7</v>
      </c>
      <c r="H801" s="4">
        <v>72.8</v>
      </c>
      <c r="I801" s="4">
        <v>44</v>
      </c>
      <c r="J801" s="6">
        <v>76.400000000000006</v>
      </c>
      <c r="K801" s="4">
        <v>101.8</v>
      </c>
      <c r="L801" s="4">
        <v>120.9</v>
      </c>
      <c r="M801" s="4">
        <v>115.6</v>
      </c>
    </row>
    <row r="802" spans="1:13" hidden="1" x14ac:dyDescent="0.3">
      <c r="A802" s="3">
        <v>407</v>
      </c>
      <c r="B802" t="s">
        <v>35</v>
      </c>
      <c r="C802" s="6">
        <v>52</v>
      </c>
      <c r="D802" s="4">
        <v>36</v>
      </c>
      <c r="E802" s="4">
        <v>66.400000000000006</v>
      </c>
      <c r="F802" s="4">
        <v>74.900000000000006</v>
      </c>
      <c r="G802" s="4">
        <v>103.2</v>
      </c>
      <c r="H802" s="4">
        <v>76.400000000000006</v>
      </c>
      <c r="I802" s="4">
        <v>45</v>
      </c>
      <c r="J802" s="6">
        <v>80.2</v>
      </c>
      <c r="K802" s="4">
        <v>103.1</v>
      </c>
      <c r="L802" s="4">
        <v>121.2</v>
      </c>
      <c r="M802" s="4">
        <v>115.1</v>
      </c>
    </row>
    <row r="803" spans="1:13" hidden="1" x14ac:dyDescent="0.3">
      <c r="A803" s="3">
        <v>408</v>
      </c>
      <c r="B803" t="s">
        <v>35</v>
      </c>
      <c r="C803" s="6">
        <v>49.9</v>
      </c>
      <c r="D803" s="4">
        <v>38.4</v>
      </c>
      <c r="E803" s="4">
        <v>63.7</v>
      </c>
      <c r="F803" s="4">
        <v>71</v>
      </c>
      <c r="G803" s="4">
        <v>98.7</v>
      </c>
      <c r="H803" s="4">
        <v>73.3</v>
      </c>
      <c r="I803" s="4">
        <v>44.9</v>
      </c>
      <c r="J803" s="6">
        <v>80.099999999999994</v>
      </c>
      <c r="K803" s="4">
        <v>103.1</v>
      </c>
      <c r="L803" s="4">
        <v>121</v>
      </c>
      <c r="M803" s="4">
        <v>115.1</v>
      </c>
    </row>
    <row r="804" spans="1:13" hidden="1" x14ac:dyDescent="0.3">
      <c r="A804" s="3">
        <v>409</v>
      </c>
      <c r="B804" t="s">
        <v>35</v>
      </c>
      <c r="C804" s="6">
        <v>48.6</v>
      </c>
      <c r="D804" s="4">
        <v>33.6</v>
      </c>
      <c r="E804" s="4">
        <v>58.9</v>
      </c>
      <c r="F804" s="4">
        <v>72.8</v>
      </c>
      <c r="G804" s="4">
        <v>99</v>
      </c>
      <c r="H804" s="4">
        <v>72.5</v>
      </c>
      <c r="I804" s="4">
        <v>43.5</v>
      </c>
      <c r="J804" s="6">
        <v>76.3</v>
      </c>
      <c r="K804" s="4">
        <v>98.7</v>
      </c>
      <c r="L804" s="4">
        <v>116.3</v>
      </c>
      <c r="M804" s="4">
        <v>115.5</v>
      </c>
    </row>
    <row r="805" spans="1:13" hidden="1" x14ac:dyDescent="0.3">
      <c r="A805" s="3">
        <v>410</v>
      </c>
      <c r="B805" t="s">
        <v>35</v>
      </c>
      <c r="C805" s="6">
        <v>50.2</v>
      </c>
      <c r="D805" s="4">
        <v>35.799999999999997</v>
      </c>
      <c r="E805" s="4">
        <v>60.5</v>
      </c>
      <c r="F805" s="4">
        <v>71.900000000000006</v>
      </c>
      <c r="G805" s="4">
        <v>98</v>
      </c>
      <c r="H805" s="4">
        <v>76</v>
      </c>
      <c r="I805" s="4">
        <v>43.2</v>
      </c>
      <c r="J805" s="6">
        <v>76.5</v>
      </c>
      <c r="K805" s="4">
        <v>98.6</v>
      </c>
      <c r="L805" s="4">
        <v>115.6</v>
      </c>
      <c r="M805" s="4">
        <v>109.1</v>
      </c>
    </row>
    <row r="806" spans="1:13" hidden="1" x14ac:dyDescent="0.3">
      <c r="A806" s="3">
        <v>296</v>
      </c>
      <c r="B806" t="s">
        <v>36</v>
      </c>
      <c r="C806" s="6">
        <v>85.4</v>
      </c>
      <c r="D806" s="4">
        <v>54.631758837660499</v>
      </c>
      <c r="E806" s="4">
        <v>102.8</v>
      </c>
      <c r="F806" s="4">
        <v>117.83926486857067</v>
      </c>
      <c r="G806" s="4">
        <v>163.57619997289223</v>
      </c>
      <c r="H806" s="4">
        <v>102.23923243786223</v>
      </c>
      <c r="I806" s="4">
        <v>60.696671560555131</v>
      </c>
      <c r="J806" s="6">
        <v>110.38957433558649</v>
      </c>
      <c r="K806" s="4">
        <v>168.82220263104642</v>
      </c>
      <c r="L806" s="4">
        <v>204.51302852926375</v>
      </c>
      <c r="M806" s="4">
        <v>190.48812854676865</v>
      </c>
    </row>
    <row r="807" spans="1:13" hidden="1" x14ac:dyDescent="0.3">
      <c r="A807" s="3">
        <v>297</v>
      </c>
      <c r="B807" t="s">
        <v>36</v>
      </c>
      <c r="C807" s="6">
        <v>94</v>
      </c>
      <c r="D807" s="4">
        <v>65</v>
      </c>
      <c r="E807" s="4">
        <v>132</v>
      </c>
      <c r="F807" s="4">
        <v>132</v>
      </c>
      <c r="G807" s="4">
        <v>176.99669914702392</v>
      </c>
      <c r="H807" s="4">
        <v>111.29220422031209</v>
      </c>
      <c r="I807" s="4">
        <v>63.578037971024372</v>
      </c>
      <c r="J807" s="6">
        <v>116.19560923552287</v>
      </c>
      <c r="K807" s="4">
        <v>195.41978261300767</v>
      </c>
      <c r="L807" s="4">
        <v>225.40882741938245</v>
      </c>
      <c r="M807" s="4">
        <v>212.65455838995734</v>
      </c>
    </row>
    <row r="808" spans="1:13" hidden="1" x14ac:dyDescent="0.3">
      <c r="A808" s="3">
        <v>298</v>
      </c>
      <c r="B808" t="s">
        <v>36</v>
      </c>
      <c r="C808" s="6">
        <v>85.8</v>
      </c>
      <c r="D808" s="4">
        <v>57.742995896456378</v>
      </c>
      <c r="E808" s="4">
        <v>114.9</v>
      </c>
      <c r="F808" s="4">
        <v>123.17209580351442</v>
      </c>
      <c r="G808" s="4">
        <v>167.03494763460807</v>
      </c>
      <c r="H808" s="4">
        <v>104.85939931215979</v>
      </c>
      <c r="I808" s="4">
        <v>61.303401151461337</v>
      </c>
      <c r="J808" s="6">
        <v>111.97813643417541</v>
      </c>
      <c r="K808" s="4">
        <v>177.42585970362319</v>
      </c>
      <c r="L808" s="4">
        <v>210.57104069203083</v>
      </c>
      <c r="M808" s="4">
        <v>197.08864185317259</v>
      </c>
    </row>
    <row r="809" spans="1:13" hidden="1" x14ac:dyDescent="0.3">
      <c r="A809" s="3">
        <v>299</v>
      </c>
      <c r="B809" t="s">
        <v>36</v>
      </c>
      <c r="C809" s="6">
        <v>95</v>
      </c>
      <c r="D809" s="4">
        <v>64</v>
      </c>
      <c r="E809" s="4">
        <v>119</v>
      </c>
      <c r="F809" s="4">
        <v>133</v>
      </c>
      <c r="G809" s="4">
        <v>176.94722494343895</v>
      </c>
      <c r="H809" s="4">
        <v>111.18738318182143</v>
      </c>
      <c r="I809" s="4">
        <v>64.793105956865517</v>
      </c>
      <c r="J809" s="6">
        <v>117.86904513145552</v>
      </c>
      <c r="K809" s="4">
        <v>200</v>
      </c>
      <c r="L809" s="4">
        <v>230.97426732792584</v>
      </c>
      <c r="M809" s="4">
        <v>218.7775352873671</v>
      </c>
    </row>
    <row r="810" spans="1:13" hidden="1" x14ac:dyDescent="0.3">
      <c r="A810" s="3">
        <v>300</v>
      </c>
      <c r="B810" t="s">
        <v>36</v>
      </c>
      <c r="C810" s="6">
        <v>95.1</v>
      </c>
      <c r="D810" s="4">
        <v>59.595234903116847</v>
      </c>
      <c r="E810" s="4">
        <v>117.3</v>
      </c>
      <c r="F810" s="4">
        <v>124.3</v>
      </c>
      <c r="G810" s="4">
        <v>172.94671730018945</v>
      </c>
      <c r="H810" s="4">
        <v>107.81231396574458</v>
      </c>
      <c r="I810" s="4">
        <v>62.490062285180841</v>
      </c>
      <c r="J810" s="6">
        <v>112.31409294103175</v>
      </c>
      <c r="K810" s="4">
        <v>182.7688586086874</v>
      </c>
      <c r="L810" s="4">
        <v>216.20389947308718</v>
      </c>
      <c r="M810" s="4">
        <v>202.808703966384</v>
      </c>
    </row>
    <row r="811" spans="1:13" hidden="1" x14ac:dyDescent="0.3">
      <c r="A811" s="3">
        <v>301</v>
      </c>
      <c r="B811" t="s">
        <v>36</v>
      </c>
      <c r="C811" s="6">
        <v>89</v>
      </c>
      <c r="D811" s="4">
        <v>57.993083108620411</v>
      </c>
      <c r="E811" s="4">
        <v>112.2</v>
      </c>
      <c r="F811" s="4">
        <v>123.33359554859383</v>
      </c>
      <c r="G811" s="4">
        <v>168.67578086085712</v>
      </c>
      <c r="H811" s="4">
        <v>105.62281668792562</v>
      </c>
      <c r="I811" s="4">
        <v>61.841000955960709</v>
      </c>
      <c r="J811" s="6">
        <v>112.26648048894351</v>
      </c>
      <c r="K811" s="4">
        <v>178.91872701014236</v>
      </c>
      <c r="L811" s="4">
        <v>212.61236309590922</v>
      </c>
      <c r="M811" s="4">
        <v>199.12166010357333</v>
      </c>
    </row>
    <row r="812" spans="1:13" hidden="1" x14ac:dyDescent="0.3">
      <c r="A812" s="3">
        <v>302</v>
      </c>
      <c r="B812" t="s">
        <v>36</v>
      </c>
      <c r="C812" s="6">
        <v>98.9</v>
      </c>
      <c r="D812" s="4">
        <v>64.434012600040475</v>
      </c>
      <c r="E812" s="4">
        <v>124.99223285842025</v>
      </c>
      <c r="F812" s="4">
        <v>134</v>
      </c>
      <c r="G812" s="4">
        <v>179.75285218422536</v>
      </c>
      <c r="H812" s="4">
        <v>112.68767218905839</v>
      </c>
      <c r="I812" s="4">
        <v>64.671749256027198</v>
      </c>
      <c r="J812" s="6">
        <v>116.34149772641953</v>
      </c>
      <c r="K812" s="4">
        <v>199.65682866293716</v>
      </c>
      <c r="L812" s="4">
        <v>230.34350710809912</v>
      </c>
      <c r="M812" s="4">
        <v>217.85386601283142</v>
      </c>
    </row>
    <row r="813" spans="1:13" hidden="1" x14ac:dyDescent="0.3">
      <c r="A813" s="3">
        <v>303</v>
      </c>
      <c r="B813" t="s">
        <v>36</v>
      </c>
      <c r="C813" s="6">
        <v>93.8</v>
      </c>
      <c r="D813" s="4">
        <v>60.229018999165206</v>
      </c>
      <c r="E813" s="4">
        <v>115.6</v>
      </c>
      <c r="F813" s="4">
        <v>126.8</v>
      </c>
      <c r="G813" s="4">
        <v>173.10327501432531</v>
      </c>
      <c r="H813" s="4">
        <v>108.29541728065213</v>
      </c>
      <c r="I813" s="4">
        <v>62.979820732323113</v>
      </c>
      <c r="J813" s="6">
        <v>113.64902182860556</v>
      </c>
      <c r="K813" s="4">
        <v>186.26663425688841</v>
      </c>
      <c r="L813" s="4">
        <v>219.2074829849193</v>
      </c>
      <c r="M813" s="4">
        <v>206.03369316169793</v>
      </c>
    </row>
    <row r="814" spans="1:13" hidden="1" x14ac:dyDescent="0.3">
      <c r="A814" s="3">
        <v>304</v>
      </c>
      <c r="B814" t="s">
        <v>36</v>
      </c>
      <c r="C814" s="6">
        <v>93</v>
      </c>
      <c r="D814" s="4">
        <v>63</v>
      </c>
      <c r="E814" s="4">
        <v>124</v>
      </c>
      <c r="F814" s="4">
        <v>130.48064334742119</v>
      </c>
      <c r="G814" s="4">
        <v>175.01971991844403</v>
      </c>
      <c r="H814" s="4">
        <v>109.97451541803842</v>
      </c>
      <c r="I814" s="4">
        <v>63.419123631209693</v>
      </c>
      <c r="J814" s="6">
        <v>115.50095908868788</v>
      </c>
      <c r="K814" s="4">
        <v>192.26929846803239</v>
      </c>
      <c r="L814" s="4">
        <v>223.38927150656335</v>
      </c>
      <c r="M814" s="4">
        <v>210.51925234687127</v>
      </c>
    </row>
    <row r="815" spans="1:13" hidden="1" x14ac:dyDescent="0.3">
      <c r="A815" s="3">
        <v>305</v>
      </c>
      <c r="B815" t="s">
        <v>36</v>
      </c>
      <c r="C815" s="6">
        <v>88</v>
      </c>
      <c r="D815" s="4">
        <v>57</v>
      </c>
      <c r="E815" s="4">
        <v>114</v>
      </c>
      <c r="F815" s="4">
        <v>123</v>
      </c>
      <c r="G815" s="4">
        <v>170</v>
      </c>
      <c r="H815" s="4">
        <v>106.20116606092652</v>
      </c>
      <c r="I815" s="4">
        <v>62</v>
      </c>
      <c r="J815" s="6">
        <v>111</v>
      </c>
      <c r="K815" s="4">
        <v>176</v>
      </c>
      <c r="L815" s="4">
        <v>210</v>
      </c>
      <c r="M815" s="4">
        <v>198</v>
      </c>
    </row>
    <row r="816" spans="1:13" hidden="1" x14ac:dyDescent="0.3">
      <c r="A816" s="3">
        <v>306</v>
      </c>
      <c r="B816" t="s">
        <v>36</v>
      </c>
      <c r="C816" s="6">
        <v>88</v>
      </c>
      <c r="D816" s="4">
        <v>58</v>
      </c>
      <c r="E816" s="4">
        <v>107</v>
      </c>
      <c r="F816" s="4">
        <v>121.4</v>
      </c>
      <c r="G816" s="4">
        <v>168</v>
      </c>
      <c r="H816" s="4">
        <v>106</v>
      </c>
      <c r="I816" s="4">
        <v>60</v>
      </c>
      <c r="J816" s="6">
        <v>111</v>
      </c>
      <c r="K816" s="4">
        <v>175</v>
      </c>
      <c r="L816" s="4">
        <v>223</v>
      </c>
      <c r="M816" s="4">
        <v>193</v>
      </c>
    </row>
    <row r="817" spans="1:13" hidden="1" x14ac:dyDescent="0.3">
      <c r="A817" s="3">
        <v>307</v>
      </c>
      <c r="B817" t="s">
        <v>36</v>
      </c>
      <c r="C817" s="6">
        <v>99</v>
      </c>
      <c r="D817" s="4">
        <v>60</v>
      </c>
      <c r="E817" s="4">
        <v>112</v>
      </c>
      <c r="F817" s="4">
        <v>132</v>
      </c>
      <c r="G817" s="4">
        <v>178</v>
      </c>
      <c r="H817" s="4">
        <v>109</v>
      </c>
      <c r="I817" s="4">
        <v>64</v>
      </c>
      <c r="J817" s="6">
        <v>115</v>
      </c>
      <c r="K817" s="4">
        <v>201</v>
      </c>
      <c r="L817" s="4">
        <v>234</v>
      </c>
      <c r="M817" s="4">
        <v>222</v>
      </c>
    </row>
    <row r="818" spans="1:13" hidden="1" x14ac:dyDescent="0.3">
      <c r="A818" s="3">
        <v>308</v>
      </c>
      <c r="B818" t="s">
        <v>36</v>
      </c>
      <c r="C818" s="6">
        <v>90</v>
      </c>
      <c r="D818" s="4">
        <v>57.5</v>
      </c>
      <c r="E818" s="4">
        <v>111.60143369749274</v>
      </c>
      <c r="F818" s="4">
        <v>121</v>
      </c>
      <c r="G818" s="4">
        <v>169</v>
      </c>
      <c r="H818" s="4">
        <v>104</v>
      </c>
      <c r="I818" s="4">
        <v>60.78427871980621</v>
      </c>
      <c r="J818" s="6">
        <v>109.73130616765961</v>
      </c>
      <c r="K818" s="4">
        <v>178</v>
      </c>
      <c r="L818" s="4">
        <v>222</v>
      </c>
      <c r="M818" s="4">
        <v>197</v>
      </c>
    </row>
    <row r="819" spans="1:13" hidden="1" x14ac:dyDescent="0.3">
      <c r="A819" s="3">
        <v>309</v>
      </c>
      <c r="B819" t="s">
        <v>36</v>
      </c>
      <c r="C819" s="6">
        <v>88.9</v>
      </c>
      <c r="D819" s="4">
        <v>58.075656692608717</v>
      </c>
      <c r="E819" s="4">
        <v>113.61307846934973</v>
      </c>
      <c r="F819" s="4">
        <v>121.9</v>
      </c>
      <c r="G819" s="4">
        <v>169.7</v>
      </c>
      <c r="H819" s="4">
        <v>104.7</v>
      </c>
      <c r="I819" s="4">
        <v>61.530505239946564</v>
      </c>
      <c r="J819" s="6">
        <v>111.98748673763832</v>
      </c>
      <c r="K819" s="4">
        <v>178.6</v>
      </c>
      <c r="L819" s="4">
        <v>212.2</v>
      </c>
      <c r="M819" s="4">
        <v>198.1</v>
      </c>
    </row>
    <row r="820" spans="1:13" hidden="1" x14ac:dyDescent="0.3">
      <c r="A820" s="3">
        <v>310</v>
      </c>
      <c r="B820" t="s">
        <v>36</v>
      </c>
      <c r="C820" s="6">
        <v>85</v>
      </c>
      <c r="D820" s="4">
        <v>53</v>
      </c>
      <c r="E820" s="4">
        <v>114.09352027988861</v>
      </c>
      <c r="F820" s="4">
        <v>121</v>
      </c>
      <c r="G820" s="4">
        <v>165</v>
      </c>
      <c r="H820" s="4">
        <v>101</v>
      </c>
      <c r="I820" s="4">
        <v>57</v>
      </c>
      <c r="J820" s="6">
        <v>103</v>
      </c>
      <c r="K820" s="4">
        <v>170</v>
      </c>
      <c r="L820" s="4">
        <v>201</v>
      </c>
      <c r="M820" s="4">
        <v>189</v>
      </c>
    </row>
    <row r="821" spans="1:13" hidden="1" x14ac:dyDescent="0.3">
      <c r="A821" s="3">
        <v>311</v>
      </c>
      <c r="B821" t="s">
        <v>36</v>
      </c>
      <c r="C821" s="6">
        <v>94</v>
      </c>
      <c r="D821" s="4">
        <v>63.749589174778073</v>
      </c>
      <c r="E821" s="4">
        <v>121</v>
      </c>
      <c r="F821" s="4">
        <v>133</v>
      </c>
      <c r="G821" s="4">
        <v>176.8</v>
      </c>
      <c r="H821" s="4">
        <v>110.5</v>
      </c>
      <c r="I821" s="4">
        <v>66.8</v>
      </c>
      <c r="J821" s="6">
        <v>118</v>
      </c>
      <c r="K821" s="4">
        <v>199.1</v>
      </c>
      <c r="L821" s="4">
        <v>230.9</v>
      </c>
      <c r="M821" s="4">
        <v>218</v>
      </c>
    </row>
    <row r="822" spans="1:13" hidden="1" x14ac:dyDescent="0.3">
      <c r="A822" s="3">
        <v>312</v>
      </c>
      <c r="B822" t="s">
        <v>36</v>
      </c>
      <c r="C822" s="6">
        <v>99</v>
      </c>
      <c r="D822" s="4">
        <v>67.599999999999994</v>
      </c>
      <c r="E822" s="4">
        <v>120</v>
      </c>
      <c r="F822" s="4">
        <v>129</v>
      </c>
      <c r="G822" s="4">
        <v>174</v>
      </c>
      <c r="H822" s="4">
        <v>108.7</v>
      </c>
      <c r="I822" s="4">
        <v>65</v>
      </c>
      <c r="J822" s="6">
        <v>122</v>
      </c>
      <c r="K822" s="4">
        <v>195</v>
      </c>
      <c r="L822" s="4">
        <v>227</v>
      </c>
      <c r="M822" s="4">
        <v>215</v>
      </c>
    </row>
    <row r="823" spans="1:13" hidden="1" x14ac:dyDescent="0.3">
      <c r="A823" s="3">
        <v>313</v>
      </c>
      <c r="B823" t="s">
        <v>36</v>
      </c>
      <c r="C823" s="6">
        <v>85</v>
      </c>
      <c r="D823" s="4">
        <v>56.5</v>
      </c>
      <c r="E823" s="4">
        <v>120</v>
      </c>
      <c r="F823" s="4">
        <v>129</v>
      </c>
      <c r="G823" s="4">
        <v>161</v>
      </c>
      <c r="H823" s="4">
        <v>108</v>
      </c>
      <c r="I823" s="4">
        <v>64</v>
      </c>
      <c r="J823" s="6">
        <v>113.4</v>
      </c>
      <c r="K823" s="4">
        <v>188</v>
      </c>
      <c r="L823" s="4">
        <v>220</v>
      </c>
      <c r="M823" s="4">
        <v>210</v>
      </c>
    </row>
    <row r="824" spans="1:13" hidden="1" x14ac:dyDescent="0.3">
      <c r="A824" s="3">
        <v>314</v>
      </c>
      <c r="B824" t="s">
        <v>36</v>
      </c>
      <c r="C824" s="6">
        <v>88</v>
      </c>
      <c r="D824" s="4">
        <v>63</v>
      </c>
      <c r="E824" s="4">
        <v>126</v>
      </c>
      <c r="F824" s="4">
        <v>132</v>
      </c>
      <c r="G824" s="4">
        <v>173</v>
      </c>
      <c r="H824" s="4">
        <v>106</v>
      </c>
      <c r="I824" s="4">
        <v>60</v>
      </c>
      <c r="J824" s="6">
        <v>114.59659610243379</v>
      </c>
      <c r="K824" s="4">
        <v>192</v>
      </c>
      <c r="L824" s="4">
        <v>223</v>
      </c>
      <c r="M824" s="4">
        <v>212</v>
      </c>
    </row>
    <row r="825" spans="1:13" hidden="1" x14ac:dyDescent="0.3">
      <c r="A825" s="3">
        <v>315</v>
      </c>
      <c r="B825" t="s">
        <v>36</v>
      </c>
      <c r="C825" s="6">
        <v>94</v>
      </c>
      <c r="D825" s="4">
        <v>60</v>
      </c>
      <c r="E825" s="4">
        <v>116.6</v>
      </c>
      <c r="F825" s="4">
        <v>124.6</v>
      </c>
      <c r="G825" s="4">
        <v>169</v>
      </c>
      <c r="H825" s="4">
        <v>106</v>
      </c>
      <c r="I825" s="4">
        <v>62.4</v>
      </c>
      <c r="J825" s="6">
        <v>113.4</v>
      </c>
      <c r="K825" s="4">
        <v>185</v>
      </c>
      <c r="L825" s="4">
        <v>215</v>
      </c>
      <c r="M825" s="4">
        <v>205</v>
      </c>
    </row>
    <row r="826" spans="1:13" hidden="1" x14ac:dyDescent="0.3">
      <c r="A826" s="3">
        <v>316</v>
      </c>
      <c r="B826" t="s">
        <v>36</v>
      </c>
      <c r="C826" s="6">
        <v>89</v>
      </c>
      <c r="D826" s="4">
        <v>57</v>
      </c>
      <c r="E826" s="4">
        <v>119</v>
      </c>
      <c r="F826" s="4">
        <v>126</v>
      </c>
      <c r="G826" s="4">
        <v>167</v>
      </c>
      <c r="H826" s="4">
        <v>106</v>
      </c>
      <c r="I826" s="4">
        <v>60.277584169177373</v>
      </c>
      <c r="J826" s="6">
        <v>107.35086877687814</v>
      </c>
      <c r="K826" s="4">
        <v>180</v>
      </c>
      <c r="L826" s="4">
        <v>227</v>
      </c>
      <c r="M826" s="4">
        <v>197</v>
      </c>
    </row>
    <row r="827" spans="1:13" hidden="1" x14ac:dyDescent="0.3">
      <c r="A827" s="3">
        <v>317</v>
      </c>
      <c r="B827" t="s">
        <v>36</v>
      </c>
      <c r="C827" s="6">
        <v>93</v>
      </c>
      <c r="D827" s="4">
        <v>58</v>
      </c>
      <c r="E827" s="4">
        <v>114.50937077741314</v>
      </c>
      <c r="F827" s="4">
        <v>125</v>
      </c>
      <c r="G827" s="4">
        <v>170</v>
      </c>
      <c r="H827" s="4">
        <v>107</v>
      </c>
      <c r="I827" s="4">
        <v>62</v>
      </c>
      <c r="J827" s="6">
        <v>111</v>
      </c>
      <c r="K827" s="4">
        <v>175</v>
      </c>
      <c r="L827" s="4">
        <v>210</v>
      </c>
      <c r="M827" s="4">
        <v>200</v>
      </c>
    </row>
    <row r="828" spans="1:13" hidden="1" x14ac:dyDescent="0.3">
      <c r="A828" s="3">
        <v>318</v>
      </c>
      <c r="B828" t="s">
        <v>36</v>
      </c>
      <c r="C828" s="6">
        <v>85</v>
      </c>
      <c r="D828" s="4">
        <v>64.400000000000006</v>
      </c>
      <c r="E828" s="4">
        <v>119.3</v>
      </c>
      <c r="F828" s="4">
        <v>129</v>
      </c>
      <c r="G828" s="4">
        <v>171</v>
      </c>
      <c r="H828" s="4">
        <v>105</v>
      </c>
      <c r="I828" s="4">
        <v>63.8</v>
      </c>
      <c r="J828" s="6">
        <v>116</v>
      </c>
      <c r="K828" s="4">
        <v>189</v>
      </c>
      <c r="L828" s="4">
        <v>220</v>
      </c>
      <c r="M828" s="4">
        <v>202</v>
      </c>
    </row>
    <row r="829" spans="1:13" hidden="1" x14ac:dyDescent="0.3">
      <c r="A829" s="3">
        <v>319</v>
      </c>
      <c r="B829" t="s">
        <v>36</v>
      </c>
      <c r="C829" s="6">
        <v>90.434633225566159</v>
      </c>
      <c r="D829" s="4">
        <v>63.023698119238681</v>
      </c>
      <c r="E829" s="4">
        <v>127.8</v>
      </c>
      <c r="F829" s="4">
        <v>129</v>
      </c>
      <c r="G829" s="4">
        <v>171.2</v>
      </c>
      <c r="H829" s="4">
        <v>106</v>
      </c>
      <c r="I829" s="4">
        <v>62.3</v>
      </c>
      <c r="J829" s="6">
        <v>118</v>
      </c>
      <c r="K829" s="4">
        <v>191.2</v>
      </c>
      <c r="L829" s="4">
        <v>220.8</v>
      </c>
      <c r="M829" s="4">
        <v>210</v>
      </c>
    </row>
    <row r="830" spans="1:13" hidden="1" x14ac:dyDescent="0.3">
      <c r="A830" s="3">
        <v>320</v>
      </c>
      <c r="B830" t="s">
        <v>36</v>
      </c>
      <c r="C830" s="6">
        <v>90.505467474296623</v>
      </c>
      <c r="D830" s="4">
        <v>58.435869378068496</v>
      </c>
      <c r="E830" s="4">
        <v>123.4</v>
      </c>
      <c r="F830" s="4">
        <v>125.25745535876634</v>
      </c>
      <c r="G830" s="4">
        <v>170.8927021668492</v>
      </c>
      <c r="H830" s="4">
        <v>107.60871420423123</v>
      </c>
      <c r="I830" s="4">
        <v>63.3</v>
      </c>
      <c r="J830" s="6">
        <v>110.1</v>
      </c>
      <c r="K830" s="4">
        <v>178.3</v>
      </c>
      <c r="L830" s="4">
        <v>210.6</v>
      </c>
      <c r="M830" s="4">
        <v>197.6</v>
      </c>
    </row>
    <row r="831" spans="1:13" hidden="1" x14ac:dyDescent="0.3">
      <c r="A831" s="3">
        <v>321</v>
      </c>
      <c r="B831" t="s">
        <v>36</v>
      </c>
      <c r="C831" s="6">
        <v>95.591742785074615</v>
      </c>
      <c r="D831" s="4">
        <v>63.149288154657711</v>
      </c>
      <c r="E831" s="4">
        <v>123.16055276425543</v>
      </c>
      <c r="F831" s="4">
        <v>131.69333230940518</v>
      </c>
      <c r="G831" s="4">
        <v>176.82600348693435</v>
      </c>
      <c r="H831" s="4">
        <v>110.67789164533085</v>
      </c>
      <c r="I831" s="4">
        <v>64.013310186257755</v>
      </c>
      <c r="J831" s="6">
        <v>115.86173569195756</v>
      </c>
      <c r="K831" s="4">
        <v>195.5</v>
      </c>
      <c r="L831" s="4">
        <v>224.8</v>
      </c>
      <c r="M831" s="4">
        <v>213.3</v>
      </c>
    </row>
    <row r="832" spans="1:13" hidden="1" x14ac:dyDescent="0.3">
      <c r="A832" s="3">
        <v>322</v>
      </c>
      <c r="B832" t="s">
        <v>36</v>
      </c>
      <c r="C832" s="6">
        <v>97.040652339905023</v>
      </c>
      <c r="D832" s="4">
        <v>66.696409248676005</v>
      </c>
      <c r="E832" s="4">
        <v>126.5</v>
      </c>
      <c r="F832" s="4">
        <v>134.19999999999999</v>
      </c>
      <c r="G832" s="4">
        <v>177.4</v>
      </c>
      <c r="H832" s="4">
        <v>119</v>
      </c>
      <c r="I832" s="4">
        <v>65.2</v>
      </c>
      <c r="J832" s="6">
        <v>119.7</v>
      </c>
      <c r="K832" s="4">
        <v>200.3</v>
      </c>
      <c r="L832" s="4">
        <v>230.3</v>
      </c>
      <c r="M832" s="4">
        <v>216.4</v>
      </c>
    </row>
    <row r="833" spans="1:13" hidden="1" x14ac:dyDescent="0.3">
      <c r="A833" s="3">
        <v>323</v>
      </c>
      <c r="B833" t="s">
        <v>36</v>
      </c>
      <c r="C833" s="6">
        <v>95.4</v>
      </c>
      <c r="D833" s="4">
        <v>64.900000000000006</v>
      </c>
      <c r="E833" s="4">
        <v>120.4</v>
      </c>
      <c r="F833" s="4">
        <v>134</v>
      </c>
      <c r="G833" s="4">
        <v>176.7583393630448</v>
      </c>
      <c r="H833" s="4">
        <v>110.74060706350669</v>
      </c>
      <c r="I833" s="4">
        <v>64.2</v>
      </c>
      <c r="J833" s="6">
        <v>123.2</v>
      </c>
      <c r="K833" s="4">
        <v>198</v>
      </c>
      <c r="L833" s="4">
        <v>226.16576895483865</v>
      </c>
      <c r="M833" s="4">
        <v>217.07597839002972</v>
      </c>
    </row>
    <row r="834" spans="1:13" hidden="1" x14ac:dyDescent="0.3">
      <c r="A834" s="3">
        <v>324</v>
      </c>
      <c r="B834" t="s">
        <v>36</v>
      </c>
      <c r="C834" s="6">
        <v>91.2</v>
      </c>
      <c r="D834" s="4">
        <v>58.2</v>
      </c>
      <c r="E834" s="4">
        <v>116.3</v>
      </c>
      <c r="F834" s="4">
        <v>124.8</v>
      </c>
      <c r="G834" s="4">
        <v>168.6</v>
      </c>
      <c r="H834" s="4">
        <v>105.7</v>
      </c>
      <c r="I834" s="4">
        <v>60.4</v>
      </c>
      <c r="J834" s="6">
        <v>112.2</v>
      </c>
      <c r="K834" s="4">
        <v>178</v>
      </c>
      <c r="L834" s="4">
        <v>205</v>
      </c>
      <c r="M834" s="4">
        <v>194.8</v>
      </c>
    </row>
    <row r="835" spans="1:13" hidden="1" x14ac:dyDescent="0.3">
      <c r="A835" s="3">
        <v>325</v>
      </c>
      <c r="B835" t="s">
        <v>36</v>
      </c>
      <c r="C835" s="6">
        <v>83.9</v>
      </c>
      <c r="D835" s="4">
        <v>55.5</v>
      </c>
      <c r="E835" s="4">
        <v>116</v>
      </c>
      <c r="F835" s="4">
        <v>119.7</v>
      </c>
      <c r="G835" s="4">
        <v>167.8</v>
      </c>
      <c r="H835" s="4">
        <v>104.4</v>
      </c>
      <c r="I835" s="4">
        <v>61.2</v>
      </c>
      <c r="J835" s="6">
        <v>112.4</v>
      </c>
      <c r="K835" s="4">
        <v>173.6</v>
      </c>
      <c r="L835" s="4">
        <v>204.5</v>
      </c>
      <c r="M835" s="4">
        <v>192.7</v>
      </c>
    </row>
    <row r="836" spans="1:13" hidden="1" x14ac:dyDescent="0.3">
      <c r="A836" s="3">
        <v>326</v>
      </c>
      <c r="B836" t="s">
        <v>36</v>
      </c>
      <c r="C836" s="6">
        <v>86.5</v>
      </c>
      <c r="D836" s="4">
        <v>57.1</v>
      </c>
      <c r="E836" s="4">
        <v>113</v>
      </c>
      <c r="F836" s="4">
        <v>122</v>
      </c>
      <c r="G836" s="4">
        <v>165.4</v>
      </c>
      <c r="H836" s="4">
        <v>103.6</v>
      </c>
      <c r="I836" s="4">
        <v>62.3</v>
      </c>
      <c r="J836" s="6">
        <v>113.6</v>
      </c>
      <c r="K836" s="4">
        <v>177</v>
      </c>
      <c r="L836" s="4">
        <v>208.4</v>
      </c>
      <c r="M836" s="4">
        <v>196.2</v>
      </c>
    </row>
    <row r="837" spans="1:13" hidden="1" x14ac:dyDescent="0.3">
      <c r="A837" s="3">
        <v>327</v>
      </c>
      <c r="B837" t="s">
        <v>36</v>
      </c>
      <c r="C837" s="6">
        <v>97.2</v>
      </c>
      <c r="D837" s="4">
        <v>61.2</v>
      </c>
      <c r="E837" s="4">
        <v>124.7</v>
      </c>
      <c r="F837" s="4">
        <v>131.6</v>
      </c>
      <c r="G837" s="4">
        <v>181</v>
      </c>
      <c r="H837" s="4">
        <v>112.9</v>
      </c>
      <c r="I837" s="4">
        <v>63.1</v>
      </c>
      <c r="J837" s="6">
        <v>112.6</v>
      </c>
      <c r="K837" s="4">
        <v>199.2</v>
      </c>
      <c r="L837" s="4">
        <v>228.9</v>
      </c>
      <c r="M837" s="4">
        <v>218.5</v>
      </c>
    </row>
    <row r="838" spans="1:13" hidden="1" x14ac:dyDescent="0.3">
      <c r="A838" s="3">
        <v>328</v>
      </c>
      <c r="B838" t="s">
        <v>36</v>
      </c>
      <c r="C838" s="6">
        <v>100.2</v>
      </c>
      <c r="D838" s="4">
        <v>64.8</v>
      </c>
      <c r="E838" s="4">
        <v>127.3</v>
      </c>
      <c r="F838" s="4">
        <v>134.30000000000001</v>
      </c>
      <c r="G838" s="4">
        <v>184.9</v>
      </c>
      <c r="H838" s="4">
        <v>111.8</v>
      </c>
      <c r="I838" s="4">
        <v>65.8</v>
      </c>
      <c r="J838" s="6">
        <v>116.9</v>
      </c>
      <c r="K838" s="4">
        <v>199.9</v>
      </c>
      <c r="L838" s="4">
        <v>230.1</v>
      </c>
      <c r="M838" s="4">
        <v>220.2</v>
      </c>
    </row>
    <row r="839" spans="1:13" hidden="1" x14ac:dyDescent="0.3">
      <c r="A839" s="3">
        <v>329</v>
      </c>
      <c r="B839" t="s">
        <v>36</v>
      </c>
      <c r="C839" s="6">
        <v>94.2</v>
      </c>
      <c r="D839" s="4">
        <v>60</v>
      </c>
      <c r="E839" s="4">
        <v>115.2</v>
      </c>
      <c r="F839" s="4">
        <v>125.7</v>
      </c>
      <c r="G839" s="4">
        <v>174</v>
      </c>
      <c r="H839" s="4">
        <v>108.8</v>
      </c>
      <c r="I839" s="4">
        <v>64.099999999999994</v>
      </c>
      <c r="J839" s="6">
        <v>119.5</v>
      </c>
      <c r="K839" s="4">
        <v>181.6</v>
      </c>
      <c r="L839" s="4">
        <v>214</v>
      </c>
      <c r="M839" s="4">
        <v>203.2</v>
      </c>
    </row>
    <row r="840" spans="1:13" hidden="1" x14ac:dyDescent="0.3">
      <c r="A840" s="3">
        <v>330</v>
      </c>
      <c r="B840" t="s">
        <v>36</v>
      </c>
      <c r="C840" s="6">
        <v>82.5</v>
      </c>
      <c r="D840" s="4">
        <v>59.6</v>
      </c>
      <c r="E840" s="4">
        <v>110.8</v>
      </c>
      <c r="F840" s="4">
        <v>119.3</v>
      </c>
      <c r="G840" s="4">
        <v>164.3</v>
      </c>
      <c r="H840" s="4">
        <v>106.1</v>
      </c>
      <c r="I840" s="4">
        <v>60.9</v>
      </c>
      <c r="J840" s="6">
        <v>112.2</v>
      </c>
      <c r="K840" s="4">
        <v>171.7</v>
      </c>
      <c r="L840" s="4">
        <v>209.7</v>
      </c>
      <c r="M840" s="4">
        <v>196.9</v>
      </c>
    </row>
    <row r="841" spans="1:13" hidden="1" x14ac:dyDescent="0.3">
      <c r="A841" s="3">
        <v>331</v>
      </c>
      <c r="B841" t="s">
        <v>36</v>
      </c>
      <c r="C841" s="6">
        <v>99.9</v>
      </c>
      <c r="D841" s="4">
        <v>66.5</v>
      </c>
      <c r="E841" s="4">
        <v>126.3</v>
      </c>
      <c r="F841" s="4">
        <v>134.4</v>
      </c>
      <c r="G841" s="4">
        <v>183.9</v>
      </c>
      <c r="H841" s="4">
        <v>121.4</v>
      </c>
      <c r="I841" s="4">
        <v>62.5</v>
      </c>
      <c r="J841" s="6">
        <v>112.9</v>
      </c>
      <c r="K841" s="4">
        <v>200.3</v>
      </c>
      <c r="L841" s="4">
        <v>235.86728705471631</v>
      </c>
      <c r="M841" s="4">
        <v>218.12650982984132</v>
      </c>
    </row>
    <row r="842" spans="1:13" hidden="1" x14ac:dyDescent="0.3">
      <c r="A842" s="3">
        <v>332</v>
      </c>
      <c r="B842" t="s">
        <v>36</v>
      </c>
      <c r="C842" s="6">
        <v>91.2</v>
      </c>
      <c r="D842" s="4">
        <v>58.2</v>
      </c>
      <c r="E842" s="4">
        <v>116.3</v>
      </c>
      <c r="F842" s="4">
        <v>124.8</v>
      </c>
      <c r="G842" s="4">
        <v>168.6</v>
      </c>
      <c r="H842" s="4">
        <v>105.7</v>
      </c>
      <c r="I842" s="4">
        <v>60.4</v>
      </c>
      <c r="J842" s="6">
        <v>112.2</v>
      </c>
      <c r="K842" s="4">
        <v>178</v>
      </c>
      <c r="L842" s="4">
        <v>205</v>
      </c>
      <c r="M842" s="4">
        <v>194.8</v>
      </c>
    </row>
    <row r="843" spans="1:13" hidden="1" x14ac:dyDescent="0.3">
      <c r="A843" s="3">
        <v>333</v>
      </c>
      <c r="B843" t="s">
        <v>36</v>
      </c>
      <c r="C843" s="6">
        <v>83.9</v>
      </c>
      <c r="D843" s="4">
        <v>55.5</v>
      </c>
      <c r="E843" s="4">
        <v>116</v>
      </c>
      <c r="F843" s="4">
        <v>119.7</v>
      </c>
      <c r="G843" s="4">
        <v>167.8</v>
      </c>
      <c r="H843" s="4">
        <v>104.4</v>
      </c>
      <c r="I843" s="4">
        <v>61.2</v>
      </c>
      <c r="J843" s="6">
        <v>112.4</v>
      </c>
      <c r="K843" s="4">
        <v>173.6</v>
      </c>
      <c r="L843" s="4">
        <v>204.5</v>
      </c>
      <c r="M843" s="4">
        <v>192.7</v>
      </c>
    </row>
    <row r="844" spans="1:13" hidden="1" x14ac:dyDescent="0.3">
      <c r="A844" s="3">
        <v>334</v>
      </c>
      <c r="B844" t="s">
        <v>36</v>
      </c>
      <c r="C844" s="6">
        <v>86.5</v>
      </c>
      <c r="D844" s="4">
        <v>57.1</v>
      </c>
      <c r="E844" s="4">
        <v>113</v>
      </c>
      <c r="F844" s="4">
        <v>122</v>
      </c>
      <c r="G844" s="4">
        <v>165.4</v>
      </c>
      <c r="H844" s="4">
        <v>103.6</v>
      </c>
      <c r="I844" s="4">
        <v>62.3</v>
      </c>
      <c r="J844" s="6">
        <v>112.6</v>
      </c>
      <c r="K844" s="4">
        <v>177</v>
      </c>
      <c r="L844" s="4">
        <v>208.4</v>
      </c>
      <c r="M844" s="4">
        <v>196.2</v>
      </c>
    </row>
    <row r="845" spans="1:13" hidden="1" x14ac:dyDescent="0.3">
      <c r="A845" s="3">
        <v>335</v>
      </c>
      <c r="B845" t="s">
        <v>36</v>
      </c>
      <c r="C845" s="6">
        <v>97.2</v>
      </c>
      <c r="D845" s="4">
        <v>61.2</v>
      </c>
      <c r="E845" s="4">
        <v>124.7</v>
      </c>
      <c r="F845" s="4">
        <v>131.6</v>
      </c>
      <c r="G845" s="4">
        <v>181</v>
      </c>
      <c r="H845" s="4">
        <v>112.9</v>
      </c>
      <c r="I845" s="4">
        <v>63.1</v>
      </c>
      <c r="J845" s="6">
        <v>112.6</v>
      </c>
      <c r="K845" s="4">
        <v>199.2</v>
      </c>
      <c r="L845" s="4">
        <v>228.9</v>
      </c>
      <c r="M845" s="4">
        <v>218.5</v>
      </c>
    </row>
    <row r="846" spans="1:13" hidden="1" x14ac:dyDescent="0.3">
      <c r="A846" s="3">
        <v>336</v>
      </c>
      <c r="B846" t="s">
        <v>36</v>
      </c>
      <c r="C846" s="6">
        <v>100.2</v>
      </c>
      <c r="D846" s="4">
        <v>64.8</v>
      </c>
      <c r="E846" s="4">
        <v>127.3</v>
      </c>
      <c r="F846" s="4">
        <v>134.30000000000001</v>
      </c>
      <c r="G846" s="4">
        <v>184.9</v>
      </c>
      <c r="H846" s="4">
        <v>111.8</v>
      </c>
      <c r="I846" s="4">
        <v>65.8</v>
      </c>
      <c r="J846" s="6">
        <v>116.9</v>
      </c>
      <c r="K846" s="4">
        <v>199.9</v>
      </c>
      <c r="L846" s="4">
        <v>230.1</v>
      </c>
      <c r="M846" s="4">
        <v>220.2</v>
      </c>
    </row>
    <row r="847" spans="1:13" hidden="1" x14ac:dyDescent="0.3">
      <c r="A847" s="3">
        <v>337</v>
      </c>
      <c r="B847" t="s">
        <v>36</v>
      </c>
      <c r="C847" s="6">
        <v>94.4</v>
      </c>
      <c r="D847" s="4">
        <v>59.4</v>
      </c>
      <c r="E847" s="4">
        <v>114.2</v>
      </c>
      <c r="F847" s="4">
        <v>122</v>
      </c>
      <c r="G847" s="4">
        <v>171.4</v>
      </c>
      <c r="H847" s="4">
        <v>108.3</v>
      </c>
      <c r="I847" s="4">
        <v>63.3</v>
      </c>
      <c r="J847" s="6">
        <v>110</v>
      </c>
      <c r="K847" s="4">
        <v>179.3</v>
      </c>
      <c r="L847" s="4">
        <v>211</v>
      </c>
      <c r="M847" s="4">
        <v>201</v>
      </c>
    </row>
    <row r="848" spans="1:13" hidden="1" x14ac:dyDescent="0.3">
      <c r="A848" s="3">
        <v>338</v>
      </c>
      <c r="B848" t="s">
        <v>36</v>
      </c>
      <c r="C848" s="6">
        <v>88</v>
      </c>
      <c r="D848" s="4">
        <v>56.9</v>
      </c>
      <c r="E848" s="4">
        <v>110.1</v>
      </c>
      <c r="F848" s="4">
        <v>126</v>
      </c>
      <c r="G848" s="4">
        <v>171.4</v>
      </c>
      <c r="H848" s="4">
        <v>108.9</v>
      </c>
      <c r="I848" s="4">
        <v>63.8</v>
      </c>
      <c r="J848" s="6">
        <v>112.5</v>
      </c>
      <c r="K848" s="4">
        <v>177.8</v>
      </c>
      <c r="L848" s="4">
        <v>203.8</v>
      </c>
      <c r="M848" s="4">
        <v>200.9</v>
      </c>
    </row>
    <row r="849" spans="1:13" hidden="1" x14ac:dyDescent="0.3">
      <c r="A849" s="3">
        <v>339</v>
      </c>
      <c r="B849" t="s">
        <v>36</v>
      </c>
      <c r="C849" s="6">
        <v>93.3</v>
      </c>
      <c r="D849" s="4">
        <v>62.3</v>
      </c>
      <c r="E849" s="4">
        <v>116.3</v>
      </c>
      <c r="F849" s="4">
        <v>130.80000000000001</v>
      </c>
      <c r="G849" s="4">
        <v>173.9</v>
      </c>
      <c r="H849" s="4">
        <v>108.3</v>
      </c>
      <c r="I849" s="4">
        <v>64.099999999999994</v>
      </c>
      <c r="J849" s="6">
        <v>113</v>
      </c>
      <c r="K849" s="4">
        <v>192</v>
      </c>
      <c r="L849" s="4">
        <v>219.7</v>
      </c>
      <c r="M849" s="4">
        <v>208.1</v>
      </c>
    </row>
    <row r="850" spans="1:13" hidden="1" x14ac:dyDescent="0.3">
      <c r="A850" s="3">
        <v>340</v>
      </c>
      <c r="B850" t="s">
        <v>36</v>
      </c>
      <c r="C850" s="6">
        <v>106.5</v>
      </c>
      <c r="D850" s="4">
        <v>63.8</v>
      </c>
      <c r="E850" s="4">
        <v>125.8</v>
      </c>
      <c r="F850" s="4">
        <v>132.69999999999999</v>
      </c>
      <c r="G850" s="4">
        <v>179</v>
      </c>
      <c r="H850" s="4">
        <v>112.1</v>
      </c>
      <c r="I850" s="4">
        <v>66.2</v>
      </c>
      <c r="J850" s="6">
        <v>113.8</v>
      </c>
      <c r="K850" s="4">
        <v>202.5</v>
      </c>
      <c r="L850" s="4">
        <v>234.5</v>
      </c>
      <c r="M850" s="4">
        <v>220.2</v>
      </c>
    </row>
    <row r="851" spans="1:13" hidden="1" x14ac:dyDescent="0.3">
      <c r="A851" s="3">
        <v>341</v>
      </c>
      <c r="B851" t="s">
        <v>36</v>
      </c>
      <c r="C851" s="6">
        <v>97.7</v>
      </c>
      <c r="D851" s="4">
        <v>61.9</v>
      </c>
      <c r="E851" s="4">
        <v>128.1</v>
      </c>
      <c r="F851" s="4">
        <v>135.69999999999999</v>
      </c>
      <c r="G851" s="4">
        <v>179.4</v>
      </c>
      <c r="H851" s="4">
        <v>111.4</v>
      </c>
      <c r="I851" s="4">
        <v>62.9</v>
      </c>
      <c r="J851" s="6">
        <v>109.8</v>
      </c>
      <c r="K851" s="4">
        <v>190.5</v>
      </c>
      <c r="L851" s="4">
        <v>225.1</v>
      </c>
      <c r="M851" s="4">
        <v>203.5</v>
      </c>
    </row>
    <row r="852" spans="1:13" hidden="1" x14ac:dyDescent="0.3">
      <c r="A852" s="3">
        <v>342</v>
      </c>
      <c r="B852" t="s">
        <v>36</v>
      </c>
      <c r="C852" s="6">
        <v>86.8</v>
      </c>
      <c r="D852" s="4">
        <v>58.4</v>
      </c>
      <c r="E852" s="4">
        <v>111.1</v>
      </c>
      <c r="F852" s="4">
        <v>121.8</v>
      </c>
      <c r="G852" s="4">
        <v>167.8</v>
      </c>
      <c r="H852" s="4">
        <v>104</v>
      </c>
      <c r="I852" s="4">
        <v>60.7</v>
      </c>
      <c r="J852" s="6">
        <v>112</v>
      </c>
      <c r="K852" s="4">
        <v>177.6</v>
      </c>
      <c r="L852" s="4">
        <v>208.2</v>
      </c>
      <c r="M852" s="4">
        <v>197.7</v>
      </c>
    </row>
    <row r="854" spans="1:13" x14ac:dyDescent="0.3">
      <c r="K854" s="4">
        <f>MAX(K806:K852)</f>
        <v>202.5</v>
      </c>
      <c r="L854" s="4">
        <f>MAX(L806:L852)</f>
        <v>235.86728705471631</v>
      </c>
      <c r="M854" s="4">
        <f t="shared" ref="M854" si="0">MAX(M806:M852)</f>
        <v>222</v>
      </c>
    </row>
    <row r="855" spans="1:13" x14ac:dyDescent="0.3">
      <c r="K855" s="4">
        <f>MIN(K806:K852)</f>
        <v>168.82220263104642</v>
      </c>
      <c r="L855" s="4">
        <f>MIN(L806:L852)</f>
        <v>201</v>
      </c>
      <c r="M855" s="4">
        <f t="shared" ref="M855" si="1">MIN(M806:M852)</f>
        <v>189</v>
      </c>
    </row>
  </sheetData>
  <sheetProtection algorithmName="SHA-512" hashValue="6lSgvprkHmjKqOGcbxCnumWcaxwDcMDbWzRi3eFv/RVXifhxNSuh/1w1KtZJYibNOSyZpd7SOuPGEnNE00TAQA==" saltValue="ntG+J35jb313Q7xIVyk3vQ==" spinCount="100000" sheet="1" objects="1" scenarios="1" selectLockedCells="1" selectUnlockedCells="1"/>
  <autoFilter ref="B1:B852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Introducir datos</vt:lpstr>
      <vt:lpstr>Formulas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34609</dc:creator>
  <cp:lastModifiedBy>Francisco Guil Celada</cp:lastModifiedBy>
  <dcterms:created xsi:type="dcterms:W3CDTF">2019-10-18T15:35:24Z</dcterms:created>
  <dcterms:modified xsi:type="dcterms:W3CDTF">2019-11-14T16:47:59Z</dcterms:modified>
</cp:coreProperties>
</file>