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area_bdn\INFORMES_PLANES\Informe IEPNB\Informe 2024\Indicadores Revisados\"/>
    </mc:Choice>
  </mc:AlternateContent>
  <xr:revisionPtr revIDLastSave="0" documentId="13_ncr:1_{DB97CEA5-092B-47AD-9B56-91928E67F580}" xr6:coauthVersionLast="47" xr6:coauthVersionMax="47" xr10:uidLastSave="{00000000-0000-0000-0000-000000000000}"/>
  <bookViews>
    <workbookView xWindow="3510" yWindow="75" windowWidth="20040" windowHeight="15405" tabRatio="451" activeTab="2" xr2:uid="{8AF7AB1C-C448-4681-8069-8A322435C9C6}"/>
  </bookViews>
  <sheets>
    <sheet name="Metadatos" sheetId="4" r:id="rId1"/>
    <sheet name="Indicador 1" sheetId="2" r:id="rId2"/>
    <sheet name="Humedales BCAM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6" l="1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41" i="6" s="1"/>
  <c r="D20" i="6"/>
  <c r="C20" i="6"/>
  <c r="B20" i="6"/>
  <c r="AB9" i="2"/>
  <c r="AC9" i="2"/>
  <c r="AC8" i="2"/>
  <c r="AC7" i="2"/>
  <c r="AC6" i="2"/>
  <c r="AC5" i="2"/>
  <c r="AC4" i="2"/>
  <c r="Z9" i="2"/>
  <c r="AA9" i="2"/>
  <c r="AA8" i="2"/>
  <c r="AA7" i="2"/>
  <c r="AA6" i="2"/>
  <c r="AA5" i="2"/>
  <c r="AA4" i="2"/>
  <c r="X9" i="2"/>
  <c r="Y9" i="2"/>
  <c r="Y8" i="2"/>
  <c r="Y7" i="2"/>
  <c r="Y6" i="2"/>
  <c r="Y5" i="2"/>
  <c r="Y4" i="2"/>
  <c r="W9" i="2"/>
  <c r="W8" i="2"/>
  <c r="W7" i="2"/>
  <c r="W6" i="2"/>
  <c r="W4" i="2"/>
  <c r="W5" i="2"/>
  <c r="T9" i="2"/>
  <c r="R9" i="2"/>
  <c r="U8" i="2"/>
  <c r="S8" i="2"/>
  <c r="U7" i="2"/>
  <c r="S7" i="2"/>
  <c r="U6" i="2"/>
  <c r="S6" i="2"/>
  <c r="U5" i="2"/>
  <c r="S5" i="2"/>
  <c r="U4" i="2"/>
  <c r="S4" i="2"/>
  <c r="O8" i="2"/>
  <c r="O7" i="2"/>
  <c r="O6" i="2"/>
  <c r="O5" i="2"/>
  <c r="O4" i="2"/>
  <c r="Q8" i="2"/>
  <c r="Q7" i="2"/>
  <c r="Q6" i="2"/>
  <c r="Q5" i="2"/>
  <c r="Q4" i="2"/>
</calcChain>
</file>

<file path=xl/sharedStrings.xml><?xml version="1.0" encoding="utf-8"?>
<sst xmlns="http://schemas.openxmlformats.org/spreadsheetml/2006/main" count="161" uniqueCount="69">
  <si>
    <t>Bien conservada</t>
  </si>
  <si>
    <t>Conservada</t>
  </si>
  <si>
    <t>Alterada</t>
  </si>
  <si>
    <t>Muy alterada</t>
  </si>
  <si>
    <t>Total</t>
  </si>
  <si>
    <t>%</t>
  </si>
  <si>
    <r>
      <t>Identificador/</t>
    </r>
    <r>
      <rPr>
        <b/>
        <i/>
        <sz val="12"/>
        <color indexed="8"/>
        <rFont val="Calibri"/>
        <family val="2"/>
      </rPr>
      <t>Identifer</t>
    </r>
  </si>
  <si>
    <r>
      <t>Autor/</t>
    </r>
    <r>
      <rPr>
        <b/>
        <i/>
        <sz val="12"/>
        <color indexed="8"/>
        <rFont val="Calibri"/>
        <family val="2"/>
      </rPr>
      <t>Creator</t>
    </r>
  </si>
  <si>
    <r>
      <t>Fecha/</t>
    </r>
    <r>
      <rPr>
        <b/>
        <i/>
        <sz val="12"/>
        <color indexed="8"/>
        <rFont val="Calibri"/>
        <family val="2"/>
      </rPr>
      <t>Date</t>
    </r>
  </si>
  <si>
    <r>
      <t>Tema/</t>
    </r>
    <r>
      <rPr>
        <b/>
        <i/>
        <sz val="12"/>
        <color indexed="8"/>
        <rFont val="Calibri"/>
        <family val="2"/>
      </rPr>
      <t>Subject</t>
    </r>
  </si>
  <si>
    <r>
      <t>Componente/</t>
    </r>
    <r>
      <rPr>
        <b/>
        <i/>
        <sz val="12"/>
        <color indexed="8"/>
        <rFont val="Calibri"/>
        <family val="2"/>
      </rPr>
      <t>Component</t>
    </r>
  </si>
  <si>
    <r>
      <t>Indicadores/</t>
    </r>
    <r>
      <rPr>
        <b/>
        <i/>
        <sz val="12"/>
        <color indexed="8"/>
        <rFont val="Calibri"/>
        <family val="2"/>
      </rPr>
      <t>Indicator</t>
    </r>
  </si>
  <si>
    <r>
      <t>Editor/</t>
    </r>
    <r>
      <rPr>
        <b/>
        <i/>
        <sz val="12"/>
        <color indexed="8"/>
        <rFont val="Calibri"/>
        <family val="2"/>
      </rPr>
      <t>Publisher</t>
    </r>
  </si>
  <si>
    <r>
      <t>Fuente/</t>
    </r>
    <r>
      <rPr>
        <b/>
        <i/>
        <sz val="12"/>
        <color indexed="8"/>
        <rFont val="Calibri"/>
        <family val="2"/>
      </rPr>
      <t>Source</t>
    </r>
  </si>
  <si>
    <r>
      <t>Difusión/</t>
    </r>
    <r>
      <rPr>
        <b/>
        <i/>
        <sz val="12"/>
        <color indexed="8"/>
        <rFont val="Calibri"/>
        <family val="2"/>
      </rPr>
      <t>Rights</t>
    </r>
  </si>
  <si>
    <r>
      <t>Idioma/</t>
    </r>
    <r>
      <rPr>
        <b/>
        <i/>
        <sz val="12"/>
        <color indexed="8"/>
        <rFont val="Calibri"/>
        <family val="2"/>
      </rPr>
      <t>Language</t>
    </r>
  </si>
  <si>
    <t>Ecosistemas</t>
  </si>
  <si>
    <t>Público</t>
  </si>
  <si>
    <t>Español (Es)</t>
  </si>
  <si>
    <t>Indicador 1: Zonas húmedas según estado de conservación</t>
  </si>
  <si>
    <t>Inventario Español de Zonas Húmedas (IEZH)</t>
  </si>
  <si>
    <r>
      <t>Decripción/</t>
    </r>
    <r>
      <rPr>
        <b/>
        <i/>
        <sz val="12"/>
        <color indexed="8"/>
        <rFont val="Calibri"/>
        <family val="2"/>
      </rPr>
      <t>Description</t>
    </r>
  </si>
  <si>
    <t xml:space="preserve">Zonas húmedas según Estado de conservación </t>
  </si>
  <si>
    <r>
      <t xml:space="preserve">Datos utilizados para calcular los indicadores </t>
    </r>
    <r>
      <rPr>
        <sz val="11"/>
        <color theme="1"/>
        <rFont val="Calibri"/>
        <family val="2"/>
        <scheme val="minor"/>
      </rPr>
      <t>del componente Inventario Español de Zonas Húmedas</t>
    </r>
  </si>
  <si>
    <t>Estado de conservación</t>
  </si>
  <si>
    <t>número</t>
  </si>
  <si>
    <t>Superficie (ha)</t>
  </si>
  <si>
    <t>-</t>
  </si>
  <si>
    <t>Desaparecida</t>
  </si>
  <si>
    <t>2019 y 2020</t>
  </si>
  <si>
    <t>1b_IEZH_DATOS.xls</t>
  </si>
  <si>
    <t>Ministerio para la Transición Ecológica y el Reto Demográfico. Dirección General de Biodiversidad, Bosques y Desertificación. Subdirección General de Biodiversidad Terrestre y Marina.</t>
  </si>
  <si>
    <t>Ministerio para la Transición Ecológica y el Reto Demográfico y Comunidades Autónomas</t>
  </si>
  <si>
    <t>Ministerio para la Transición Ecológica y el Reto Demográfico</t>
  </si>
  <si>
    <t>Humedales BCAM2</t>
  </si>
  <si>
    <r>
      <t xml:space="preserve">Actualizaciones a diciembre de </t>
    </r>
    <r>
      <rPr>
        <b/>
        <sz val="11"/>
        <rFont val="Calibri"/>
        <family val="2"/>
      </rPr>
      <t>2024</t>
    </r>
  </si>
  <si>
    <t>Zonas húmedas -  BCAM2. Conteo de espacios y superficies</t>
  </si>
  <si>
    <t>Datos a diciembre de 2023</t>
  </si>
  <si>
    <t>Datos a diciembre de 2024</t>
  </si>
  <si>
    <t>Comunidad autónoma</t>
  </si>
  <si>
    <t>Inventarios Autonómicos</t>
  </si>
  <si>
    <t>IEZH</t>
  </si>
  <si>
    <t>IA- OTROS CRITERIOS</t>
  </si>
  <si>
    <t>Comunidad Autónoma</t>
  </si>
  <si>
    <t>IA-Otros criterios</t>
  </si>
  <si>
    <t>Galicia</t>
  </si>
  <si>
    <t>Principado de Asturias</t>
  </si>
  <si>
    <t>Cantabria</t>
  </si>
  <si>
    <t>País Vasco</t>
  </si>
  <si>
    <t>Comunidad Foral de Navarra</t>
  </si>
  <si>
    <t>La Rioja</t>
  </si>
  <si>
    <t>Aragón</t>
  </si>
  <si>
    <t>Comunidad de Madrid</t>
  </si>
  <si>
    <t>Castilla y León</t>
  </si>
  <si>
    <t>Castilla-La Mancha</t>
  </si>
  <si>
    <t>Extremadura</t>
  </si>
  <si>
    <t>Cataluña</t>
  </si>
  <si>
    <t>Comunitat Valenciana</t>
  </si>
  <si>
    <t>Illes Balears</t>
  </si>
  <si>
    <t>Andalucía</t>
  </si>
  <si>
    <t>Región de Murcia</t>
  </si>
  <si>
    <t>Total general</t>
  </si>
  <si>
    <t>Superficies (ha) de Zonas Húmedas (IA-IEZH) y Hábitat (grupos 31 y 7)</t>
  </si>
  <si>
    <t>Superficies de Zonas húmedas</t>
  </si>
  <si>
    <t>Superficies de HIC</t>
  </si>
  <si>
    <t>Total por CA</t>
  </si>
  <si>
    <t>Superficies HIC</t>
  </si>
  <si>
    <t>Total por C.A.</t>
  </si>
  <si>
    <t>Canarias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</si>
</sst>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i/>
      <sz val="12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0" borderId="1" xfId="2" applyFont="1" applyBorder="1" applyAlignment="1">
      <alignment horizontal="center" wrapText="1"/>
    </xf>
    <xf numFmtId="4" fontId="14" fillId="0" borderId="1" xfId="2" applyNumberFormat="1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/>
    </xf>
    <xf numFmtId="9" fontId="16" fillId="0" borderId="1" xfId="3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 applyBorder="1" applyAlignment="1">
      <alignment horizontal="center"/>
    </xf>
    <xf numFmtId="9" fontId="7" fillId="0" borderId="0" xfId="4" applyFont="1" applyBorder="1" applyAlignment="1">
      <alignment horizontal="center"/>
    </xf>
    <xf numFmtId="0" fontId="1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" fontId="16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9" fontId="16" fillId="0" borderId="1" xfId="4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165" fontId="11" fillId="0" borderId="1" xfId="1" applyNumberFormat="1" applyFont="1" applyBorder="1" applyAlignment="1">
      <alignment horizontal="center"/>
    </xf>
    <xf numFmtId="9" fontId="11" fillId="0" borderId="1" xfId="4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3" fontId="16" fillId="0" borderId="0" xfId="0" applyNumberFormat="1" applyFont="1"/>
    <xf numFmtId="4" fontId="0" fillId="0" borderId="1" xfId="0" applyNumberFormat="1" applyBorder="1"/>
    <xf numFmtId="4" fontId="18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20" fillId="0" borderId="1" xfId="0" applyFont="1" applyBorder="1" applyAlignment="1">
      <alignment horizontal="left"/>
    </xf>
    <xf numFmtId="3" fontId="20" fillId="0" borderId="1" xfId="0" applyNumberFormat="1" applyFon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5">
    <cellStyle name="Millares 2" xfId="1" xr:uid="{B0F73BC0-254B-4DB4-A434-E84694C9C15F}"/>
    <cellStyle name="Normal" xfId="0" builtinId="0"/>
    <cellStyle name="Normal_Indicador 1" xfId="2" xr:uid="{88837929-07A3-49B8-B29C-9FC40FFFC806}"/>
    <cellStyle name="Porcentaje" xfId="3" builtinId="5"/>
    <cellStyle name="Porcentaje 2" xfId="4" xr:uid="{8DDB798A-019D-482E-AC78-F8285B30248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'Indicador 1'!$Z$3</c:f>
              <c:strCache>
                <c:ptCount val="1"/>
                <c:pt idx="0">
                  <c:v>Superficie (ha)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A93-4BA0-92FB-238707B6AC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93-4BA0-92FB-238707B6AC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A93-4BA0-92FB-238707B6AC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A93-4BA0-92FB-238707B6AC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A93-4BA0-92FB-238707B6AC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'Indicador 1'!$A$4:$A$8</c:f>
              <c:strCache>
                <c:ptCount val="5"/>
                <c:pt idx="0">
                  <c:v>Bien conservada</c:v>
                </c:pt>
                <c:pt idx="1">
                  <c:v>Conservada</c:v>
                </c:pt>
                <c:pt idx="2">
                  <c:v>Alterada</c:v>
                </c:pt>
                <c:pt idx="3">
                  <c:v>Muy alterada</c:v>
                </c:pt>
                <c:pt idx="4">
                  <c:v>Desaparecida</c:v>
                </c:pt>
              </c:strCache>
            </c:strRef>
          </c:cat>
          <c:val>
            <c:numRef>
              <c:f>'Indicador 1'!$Z$4:$Z$8</c:f>
              <c:numCache>
                <c:formatCode>#,##0.00</c:formatCode>
                <c:ptCount val="5"/>
                <c:pt idx="0">
                  <c:v>64384.61523479531</c:v>
                </c:pt>
                <c:pt idx="1">
                  <c:v>109229.53615199623</c:v>
                </c:pt>
                <c:pt idx="2">
                  <c:v>45832.827002004473</c:v>
                </c:pt>
                <c:pt idx="3">
                  <c:v>31479.054659055691</c:v>
                </c:pt>
                <c:pt idx="4">
                  <c:v>623.62073525250003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6-426C-85DD-E99A0B6CE45C}"/>
            </c:ext>
          </c:extLst>
        </c:ser>
        <c:ser>
          <c:idx val="1"/>
          <c:order val="1"/>
          <c:tx>
            <c:strRef>
              <c:f>'Indicador 1'!$AA$3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A93-4BA0-92FB-238707B6AC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A93-4BA0-92FB-238707B6AC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A93-4BA0-92FB-238707B6AC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A93-4BA0-92FB-238707B6AC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A93-4BA0-92FB-238707B6ACFC}"/>
              </c:ext>
            </c:extLst>
          </c:dPt>
          <c:cat>
            <c:strRef>
              <c:f>'Indicador 1'!$A$4:$A$8</c:f>
              <c:strCache>
                <c:ptCount val="5"/>
                <c:pt idx="0">
                  <c:v>Bien conservada</c:v>
                </c:pt>
                <c:pt idx="1">
                  <c:v>Conservada</c:v>
                </c:pt>
                <c:pt idx="2">
                  <c:v>Alterada</c:v>
                </c:pt>
                <c:pt idx="3">
                  <c:v>Muy alterada</c:v>
                </c:pt>
                <c:pt idx="4">
                  <c:v>Desaparecida</c:v>
                </c:pt>
              </c:strCache>
            </c:strRef>
          </c:cat>
          <c:val>
            <c:numRef>
              <c:f>'Indicador 1'!$AA$4:$AA$8</c:f>
              <c:numCache>
                <c:formatCode>0%</c:formatCode>
                <c:ptCount val="5"/>
                <c:pt idx="0">
                  <c:v>0.25595191353477353</c:v>
                </c:pt>
                <c:pt idx="1">
                  <c:v>0.43422654139758082</c:v>
                </c:pt>
                <c:pt idx="2">
                  <c:v>0.1822019085008294</c:v>
                </c:pt>
                <c:pt idx="3">
                  <c:v>0.12514052071086584</c:v>
                </c:pt>
                <c:pt idx="4">
                  <c:v>2.479115855950292E-3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D6-426C-85DD-E99A0B6CE45C}"/>
            </c:ext>
          </c:extLst>
        </c:ser>
        <c:ser>
          <c:idx val="2"/>
          <c:order val="2"/>
          <c:tx>
            <c:strRef>
              <c:f>'Indicador 1'!$AB$3</c:f>
              <c:strCache>
                <c:ptCount val="1"/>
                <c:pt idx="0">
                  <c:v>número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A93-4BA0-92FB-238707B6AC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A93-4BA0-92FB-238707B6AC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A93-4BA0-92FB-238707B6AC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7A93-4BA0-92FB-238707B6AC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7A93-4BA0-92FB-238707B6ACFC}"/>
              </c:ext>
            </c:extLst>
          </c:dPt>
          <c:cat>
            <c:strRef>
              <c:f>'Indicador 1'!$A$4:$A$8</c:f>
              <c:strCache>
                <c:ptCount val="5"/>
                <c:pt idx="0">
                  <c:v>Bien conservada</c:v>
                </c:pt>
                <c:pt idx="1">
                  <c:v>Conservada</c:v>
                </c:pt>
                <c:pt idx="2">
                  <c:v>Alterada</c:v>
                </c:pt>
                <c:pt idx="3">
                  <c:v>Muy alterada</c:v>
                </c:pt>
                <c:pt idx="4">
                  <c:v>Desaparecida</c:v>
                </c:pt>
              </c:strCache>
            </c:strRef>
          </c:cat>
          <c:val>
            <c:numRef>
              <c:f>'Indicador 1'!$AB$4:$AB$8</c:f>
              <c:numCache>
                <c:formatCode>General</c:formatCode>
                <c:ptCount val="5"/>
                <c:pt idx="0">
                  <c:v>121</c:v>
                </c:pt>
                <c:pt idx="1">
                  <c:v>339</c:v>
                </c:pt>
                <c:pt idx="2">
                  <c:v>336</c:v>
                </c:pt>
                <c:pt idx="3">
                  <c:v>112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D6-426C-85DD-E99A0B6CE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1228725</xdr:colOff>
      <xdr:row>3</xdr:row>
      <xdr:rowOff>142875</xdr:rowOff>
    </xdr:to>
    <xdr:pic>
      <xdr:nvPicPr>
        <xdr:cNvPr id="293153" name="Imagen 1">
          <a:extLst>
            <a:ext uri="{FF2B5EF4-FFF2-40B4-BE49-F238E27FC236}">
              <a16:creationId xmlns:a16="http://schemas.microsoft.com/office/drawing/2014/main" id="{DD82A1AE-A35A-7E75-54F8-F367C5B23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9241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12</xdr:row>
      <xdr:rowOff>4762</xdr:rowOff>
    </xdr:from>
    <xdr:to>
      <xdr:col>19</xdr:col>
      <xdr:colOff>114300</xdr:colOff>
      <xdr:row>28</xdr:row>
      <xdr:rowOff>157162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0456E1-2D8D-F8AD-07B2-52B57D99D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C9480-9E1D-4838-A1AE-01E413302FD0}">
  <dimension ref="A5:B16"/>
  <sheetViews>
    <sheetView showGridLines="0" workbookViewId="0">
      <selection activeCell="B12" sqref="B12"/>
    </sheetView>
  </sheetViews>
  <sheetFormatPr baseColWidth="10" defaultRowHeight="15" x14ac:dyDescent="0.25"/>
  <cols>
    <col min="1" max="1" width="25.42578125" bestFit="1" customWidth="1"/>
    <col min="2" max="2" width="129.7109375" customWidth="1"/>
  </cols>
  <sheetData>
    <row r="5" spans="1:2" ht="15.75" x14ac:dyDescent="0.25">
      <c r="A5" s="1" t="s">
        <v>21</v>
      </c>
      <c r="B5" s="3" t="s">
        <v>23</v>
      </c>
    </row>
    <row r="6" spans="1:2" ht="15.75" x14ac:dyDescent="0.25">
      <c r="A6" s="1" t="s">
        <v>6</v>
      </c>
      <c r="B6" s="2" t="s">
        <v>30</v>
      </c>
    </row>
    <row r="7" spans="1:2" ht="30" x14ac:dyDescent="0.25">
      <c r="A7" s="1" t="s">
        <v>7</v>
      </c>
      <c r="B7" s="3" t="s">
        <v>31</v>
      </c>
    </row>
    <row r="8" spans="1:2" ht="15.75" x14ac:dyDescent="0.25">
      <c r="A8" s="1" t="s">
        <v>8</v>
      </c>
      <c r="B8" s="4" t="s">
        <v>35</v>
      </c>
    </row>
    <row r="9" spans="1:2" ht="15.75" x14ac:dyDescent="0.25">
      <c r="A9" s="1" t="s">
        <v>9</v>
      </c>
      <c r="B9" s="2" t="s">
        <v>16</v>
      </c>
    </row>
    <row r="10" spans="1:2" ht="15.75" x14ac:dyDescent="0.25">
      <c r="A10" s="1" t="s">
        <v>10</v>
      </c>
      <c r="B10" s="2" t="s">
        <v>20</v>
      </c>
    </row>
    <row r="11" spans="1:2" ht="15.75" x14ac:dyDescent="0.25">
      <c r="A11" s="1" t="s">
        <v>11</v>
      </c>
      <c r="B11" s="2" t="s">
        <v>19</v>
      </c>
    </row>
    <row r="12" spans="1:2" ht="15.75" x14ac:dyDescent="0.25">
      <c r="A12" s="1"/>
      <c r="B12" s="2" t="s">
        <v>34</v>
      </c>
    </row>
    <row r="13" spans="1:2" ht="15.75" x14ac:dyDescent="0.25">
      <c r="A13" s="1" t="s">
        <v>12</v>
      </c>
      <c r="B13" s="2" t="s">
        <v>33</v>
      </c>
    </row>
    <row r="14" spans="1:2" ht="15.75" x14ac:dyDescent="0.25">
      <c r="A14" s="1" t="s">
        <v>13</v>
      </c>
      <c r="B14" s="2" t="s">
        <v>32</v>
      </c>
    </row>
    <row r="15" spans="1:2" ht="15.75" x14ac:dyDescent="0.25">
      <c r="A15" s="1" t="s">
        <v>14</v>
      </c>
      <c r="B15" s="2" t="s">
        <v>17</v>
      </c>
    </row>
    <row r="16" spans="1:2" ht="15.75" x14ac:dyDescent="0.25">
      <c r="A16" s="1" t="s">
        <v>15</v>
      </c>
      <c r="B16" s="2" t="s">
        <v>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06F0-B476-4816-A2BA-7450F858D7CB}">
  <dimension ref="A1:AC13"/>
  <sheetViews>
    <sheetView showGridLines="0" workbookViewId="0">
      <selection activeCell="K12" sqref="K12"/>
    </sheetView>
  </sheetViews>
  <sheetFormatPr baseColWidth="10" defaultRowHeight="12.75" x14ac:dyDescent="0.2"/>
  <cols>
    <col min="1" max="1" width="26.7109375" style="9" customWidth="1"/>
    <col min="2" max="2" width="5" style="9" bestFit="1" customWidth="1"/>
    <col min="3" max="4" width="5.28515625" style="9" bestFit="1" customWidth="1"/>
    <col min="5" max="5" width="12.140625" style="9" bestFit="1" customWidth="1"/>
    <col min="6" max="6" width="7.28515625" style="9" bestFit="1" customWidth="1"/>
    <col min="7" max="7" width="5.28515625" style="9" bestFit="1" customWidth="1"/>
    <col min="8" max="8" width="12.140625" style="9" bestFit="1" customWidth="1"/>
    <col min="9" max="9" width="7.28515625" style="9" bestFit="1" customWidth="1"/>
    <col min="10" max="10" width="5.28515625" style="9" bestFit="1" customWidth="1"/>
    <col min="11" max="11" width="12.140625" style="9" bestFit="1" customWidth="1"/>
    <col min="12" max="12" width="7.28515625" style="9" bestFit="1" customWidth="1"/>
    <col min="13" max="13" width="5.28515625" style="9" bestFit="1" customWidth="1"/>
    <col min="14" max="14" width="12.140625" style="9" bestFit="1" customWidth="1"/>
    <col min="15" max="15" width="5.28515625" style="9" bestFit="1" customWidth="1"/>
    <col min="16" max="16" width="7.28515625" style="9" bestFit="1" customWidth="1"/>
    <col min="17" max="17" width="5.28515625" style="9" bestFit="1" customWidth="1"/>
    <col min="18" max="18" width="12.140625" style="9" bestFit="1" customWidth="1"/>
    <col min="19" max="19" width="7.7109375" style="9" bestFit="1" customWidth="1"/>
    <col min="20" max="20" width="7.28515625" style="9" bestFit="1" customWidth="1"/>
    <col min="21" max="21" width="7.7109375" style="9" bestFit="1" customWidth="1"/>
    <col min="22" max="22" width="12.28515625" style="9" bestFit="1" customWidth="1"/>
    <col min="23" max="23" width="5.28515625" style="9" bestFit="1" customWidth="1"/>
    <col min="24" max="24" width="7.28515625" style="9" bestFit="1" customWidth="1"/>
    <col min="25" max="25" width="5.28515625" style="9" bestFit="1" customWidth="1"/>
    <col min="26" max="26" width="12.140625" style="9" bestFit="1" customWidth="1"/>
    <col min="27" max="27" width="5.28515625" style="9" customWidth="1"/>
    <col min="28" max="28" width="7.28515625" style="9" bestFit="1" customWidth="1"/>
    <col min="29" max="29" width="5.28515625" style="9" bestFit="1" customWidth="1"/>
    <col min="30" max="16384" width="11.42578125" style="9"/>
  </cols>
  <sheetData>
    <row r="1" spans="1:29" s="8" customFormat="1" ht="15.75" x14ac:dyDescent="0.25">
      <c r="A1" s="7" t="s">
        <v>22</v>
      </c>
      <c r="B1" s="7"/>
      <c r="C1" s="7"/>
      <c r="D1" s="7"/>
      <c r="E1" s="7"/>
    </row>
    <row r="2" spans="1:29" x14ac:dyDescent="0.2">
      <c r="A2" s="29"/>
      <c r="B2" s="10">
        <v>2010</v>
      </c>
      <c r="C2" s="10">
        <v>2011</v>
      </c>
      <c r="D2" s="10">
        <v>2012</v>
      </c>
      <c r="E2" s="55">
        <v>2013</v>
      </c>
      <c r="F2" s="56"/>
      <c r="G2" s="57"/>
      <c r="H2" s="52">
        <v>2018</v>
      </c>
      <c r="I2" s="53"/>
      <c r="J2" s="54"/>
      <c r="K2" s="52" t="s">
        <v>29</v>
      </c>
      <c r="L2" s="53"/>
      <c r="M2" s="54"/>
      <c r="N2" s="52">
        <v>2021</v>
      </c>
      <c r="O2" s="53"/>
      <c r="P2" s="53"/>
      <c r="Q2" s="54"/>
      <c r="R2" s="52">
        <v>2022</v>
      </c>
      <c r="S2" s="53"/>
      <c r="T2" s="53"/>
      <c r="U2" s="54"/>
      <c r="V2" s="52">
        <v>2023</v>
      </c>
      <c r="W2" s="53"/>
      <c r="X2" s="53"/>
      <c r="Y2" s="54"/>
      <c r="Z2" s="52">
        <v>2024</v>
      </c>
      <c r="AA2" s="53"/>
      <c r="AB2" s="53"/>
      <c r="AC2" s="54"/>
    </row>
    <row r="3" spans="1:29" x14ac:dyDescent="0.2">
      <c r="A3" s="30" t="s">
        <v>24</v>
      </c>
      <c r="B3" s="22" t="s">
        <v>5</v>
      </c>
      <c r="C3" s="24" t="s">
        <v>5</v>
      </c>
      <c r="D3" s="24" t="s">
        <v>5</v>
      </c>
      <c r="E3" s="22" t="s">
        <v>26</v>
      </c>
      <c r="F3" s="22" t="s">
        <v>25</v>
      </c>
      <c r="G3" s="22" t="s">
        <v>5</v>
      </c>
      <c r="H3" s="10" t="s">
        <v>26</v>
      </c>
      <c r="I3" s="10" t="s">
        <v>25</v>
      </c>
      <c r="J3" s="10" t="s">
        <v>5</v>
      </c>
      <c r="K3" s="10" t="s">
        <v>26</v>
      </c>
      <c r="L3" s="10" t="s">
        <v>25</v>
      </c>
      <c r="M3" s="10" t="s">
        <v>5</v>
      </c>
      <c r="N3" s="10" t="s">
        <v>26</v>
      </c>
      <c r="O3" s="10" t="s">
        <v>5</v>
      </c>
      <c r="P3" s="10" t="s">
        <v>25</v>
      </c>
      <c r="Q3" s="10" t="s">
        <v>5</v>
      </c>
      <c r="R3" s="10" t="s">
        <v>26</v>
      </c>
      <c r="S3" s="10" t="s">
        <v>5</v>
      </c>
      <c r="T3" s="10" t="s">
        <v>25</v>
      </c>
      <c r="U3" s="10" t="s">
        <v>5</v>
      </c>
      <c r="V3" s="10" t="s">
        <v>26</v>
      </c>
      <c r="W3" s="10" t="s">
        <v>5</v>
      </c>
      <c r="X3" s="10" t="s">
        <v>25</v>
      </c>
      <c r="Y3" s="10" t="s">
        <v>5</v>
      </c>
      <c r="Z3" s="10" t="s">
        <v>26</v>
      </c>
      <c r="AA3" s="10" t="s">
        <v>5</v>
      </c>
      <c r="AB3" s="10" t="s">
        <v>25</v>
      </c>
      <c r="AC3" s="10" t="s">
        <v>5</v>
      </c>
    </row>
    <row r="4" spans="1:29" ht="14.25" customHeight="1" x14ac:dyDescent="0.25">
      <c r="A4" s="31" t="s">
        <v>0</v>
      </c>
      <c r="B4" s="24">
        <v>75</v>
      </c>
      <c r="C4" s="32">
        <v>33.75</v>
      </c>
      <c r="D4" s="32">
        <v>33.03</v>
      </c>
      <c r="E4" s="23">
        <v>55384.1</v>
      </c>
      <c r="F4" s="24">
        <v>55</v>
      </c>
      <c r="G4" s="25">
        <v>0.32</v>
      </c>
      <c r="H4" s="6">
        <v>61903.985999999997</v>
      </c>
      <c r="I4" s="5">
        <v>62</v>
      </c>
      <c r="J4" s="11">
        <v>0.32</v>
      </c>
      <c r="K4" s="6">
        <v>62630.954000000005</v>
      </c>
      <c r="L4" s="5">
        <v>94</v>
      </c>
      <c r="M4" s="11">
        <v>0.27</v>
      </c>
      <c r="N4" s="6">
        <v>63125.29</v>
      </c>
      <c r="O4" s="11">
        <f>+N4/N9</f>
        <v>0.27320575191871788</v>
      </c>
      <c r="P4" s="5">
        <v>95</v>
      </c>
      <c r="Q4" s="11">
        <f>+P4/P9</f>
        <v>0.12942779291553133</v>
      </c>
      <c r="R4" s="36">
        <v>63125.288544447998</v>
      </c>
      <c r="S4" s="11">
        <f>+R4/R9</f>
        <v>0.268390729180781</v>
      </c>
      <c r="T4" s="5">
        <v>95</v>
      </c>
      <c r="U4" s="11">
        <f>+T4/T9</f>
        <v>0.1243455497382199</v>
      </c>
      <c r="V4" s="36">
        <v>63769.836397755505</v>
      </c>
      <c r="W4" s="11">
        <f>+V4/V9</f>
        <v>0.26505250902088712</v>
      </c>
      <c r="X4" s="5">
        <v>112</v>
      </c>
      <c r="Y4" s="11">
        <f>X4/X9</f>
        <v>0.12858783008036739</v>
      </c>
      <c r="Z4" s="36">
        <v>64384.61523479531</v>
      </c>
      <c r="AA4" s="11">
        <f>Z4/Z9</f>
        <v>0.25595191353477353</v>
      </c>
      <c r="AB4" s="38">
        <v>121</v>
      </c>
      <c r="AC4" s="11">
        <f>AB4/AB9</f>
        <v>0.13224043715846995</v>
      </c>
    </row>
    <row r="5" spans="1:29" ht="15" x14ac:dyDescent="0.25">
      <c r="A5" s="31" t="s">
        <v>1</v>
      </c>
      <c r="B5" s="24">
        <v>7</v>
      </c>
      <c r="C5" s="32">
        <v>50.53</v>
      </c>
      <c r="D5" s="32">
        <v>49.91</v>
      </c>
      <c r="E5" s="23">
        <v>83930.46</v>
      </c>
      <c r="F5" s="24">
        <v>125</v>
      </c>
      <c r="G5" s="25">
        <v>0.49137640022186468</v>
      </c>
      <c r="H5" s="6">
        <v>91997.648000000001</v>
      </c>
      <c r="I5" s="5">
        <v>144</v>
      </c>
      <c r="J5" s="11">
        <v>0.48</v>
      </c>
      <c r="K5" s="6">
        <v>104821.16300000004</v>
      </c>
      <c r="L5" s="5">
        <v>287</v>
      </c>
      <c r="M5" s="11">
        <v>0.45</v>
      </c>
      <c r="N5" s="6">
        <v>104102.51</v>
      </c>
      <c r="O5" s="11">
        <f>+N5/N9</f>
        <v>0.45055483343008557</v>
      </c>
      <c r="P5" s="5">
        <v>275</v>
      </c>
      <c r="Q5" s="11">
        <f>+P5/P9</f>
        <v>0.37465940054495911</v>
      </c>
      <c r="R5" s="36">
        <v>104742.87554999975</v>
      </c>
      <c r="S5" s="11">
        <f>+R5/R9</f>
        <v>0.4453368434991295</v>
      </c>
      <c r="T5" s="5">
        <v>284</v>
      </c>
      <c r="U5" s="11">
        <f>+T5/T9</f>
        <v>0.37172774869109948</v>
      </c>
      <c r="V5" s="36">
        <v>106036.67493096626</v>
      </c>
      <c r="W5" s="11">
        <f>V5/V9</f>
        <v>0.44073010574124705</v>
      </c>
      <c r="X5" s="5">
        <v>324</v>
      </c>
      <c r="Y5" s="11">
        <f>X5/X9</f>
        <v>0.37198622273249138</v>
      </c>
      <c r="Z5" s="36">
        <v>109229.53615199623</v>
      </c>
      <c r="AA5" s="11">
        <f>Z5/Z9</f>
        <v>0.43422654139758082</v>
      </c>
      <c r="AB5" s="38">
        <v>339</v>
      </c>
      <c r="AC5" s="11">
        <f>AB5/AB9</f>
        <v>0.37049180327868853</v>
      </c>
    </row>
    <row r="6" spans="1:29" ht="15" x14ac:dyDescent="0.25">
      <c r="A6" s="31" t="s">
        <v>2</v>
      </c>
      <c r="B6" s="24">
        <v>16</v>
      </c>
      <c r="C6" s="32">
        <v>12.72</v>
      </c>
      <c r="D6" s="32">
        <v>14.11</v>
      </c>
      <c r="E6" s="23">
        <v>26366.71</v>
      </c>
      <c r="F6" s="24">
        <v>116</v>
      </c>
      <c r="G6" s="25">
        <v>0.15436563847611273</v>
      </c>
      <c r="H6" s="6">
        <v>30155.205000000002</v>
      </c>
      <c r="I6" s="5">
        <v>156</v>
      </c>
      <c r="J6" s="11">
        <v>0.16</v>
      </c>
      <c r="K6" s="6">
        <v>37836.176999999996</v>
      </c>
      <c r="L6" s="5">
        <v>267</v>
      </c>
      <c r="M6" s="11">
        <v>0.16</v>
      </c>
      <c r="N6" s="6">
        <v>38082.639999999999</v>
      </c>
      <c r="O6" s="11">
        <f>+N6/N9</f>
        <v>0.16482136234542197</v>
      </c>
      <c r="P6" s="5">
        <v>276</v>
      </c>
      <c r="Q6" s="11">
        <f>+P6/P9</f>
        <v>0.37602179836512262</v>
      </c>
      <c r="R6" s="36">
        <v>38315.392151873697</v>
      </c>
      <c r="S6" s="11">
        <f>+R6/R9</f>
        <v>0.16290612329238074</v>
      </c>
      <c r="T6" s="5">
        <v>287</v>
      </c>
      <c r="U6" s="11">
        <f>+T6/T9</f>
        <v>0.37565445026178013</v>
      </c>
      <c r="V6" s="36">
        <v>39294.105485237196</v>
      </c>
      <c r="W6" s="11">
        <f>V6/V9</f>
        <v>0.16332174954364626</v>
      </c>
      <c r="X6" s="5">
        <v>322</v>
      </c>
      <c r="Y6" s="11">
        <f>X6/X9</f>
        <v>0.36969001148105624</v>
      </c>
      <c r="Z6" s="36">
        <v>45832.827002004473</v>
      </c>
      <c r="AA6" s="11">
        <f>Z6/Z9</f>
        <v>0.1822019085008294</v>
      </c>
      <c r="AB6" s="38">
        <v>336</v>
      </c>
      <c r="AC6" s="11">
        <f>AB6/AB9</f>
        <v>0.36721311475409835</v>
      </c>
    </row>
    <row r="7" spans="1:29" ht="15" x14ac:dyDescent="0.25">
      <c r="A7" s="31" t="s">
        <v>3</v>
      </c>
      <c r="B7" s="24" t="s">
        <v>27</v>
      </c>
      <c r="C7" s="32">
        <v>2.99</v>
      </c>
      <c r="D7" s="32">
        <v>2.94</v>
      </c>
      <c r="E7" s="23">
        <v>5125.59</v>
      </c>
      <c r="F7" s="24">
        <v>24</v>
      </c>
      <c r="G7" s="25">
        <v>3.0008103889972573E-2</v>
      </c>
      <c r="H7" s="6">
        <v>6956.9690000000001</v>
      </c>
      <c r="I7" s="5">
        <v>34</v>
      </c>
      <c r="J7" s="11">
        <v>0.04</v>
      </c>
      <c r="K7" s="6">
        <v>25032.504999999997</v>
      </c>
      <c r="L7" s="5">
        <v>80</v>
      </c>
      <c r="M7" s="11">
        <v>0.11</v>
      </c>
      <c r="N7" s="6">
        <v>25122.09</v>
      </c>
      <c r="O7" s="11">
        <f>+N7/N9</f>
        <v>0.10872820526004243</v>
      </c>
      <c r="P7" s="5">
        <v>82</v>
      </c>
      <c r="Q7" s="11">
        <f>+P7/P9</f>
        <v>0.11171662125340599</v>
      </c>
      <c r="R7" s="36">
        <v>28394.156758291105</v>
      </c>
      <c r="S7" s="11">
        <f>+R7/R9</f>
        <v>0.12072385905159415</v>
      </c>
      <c r="T7" s="5">
        <v>92</v>
      </c>
      <c r="U7" s="11">
        <f>+T7/T9</f>
        <v>0.12041884816753927</v>
      </c>
      <c r="V7" s="36">
        <v>30871.101387239505</v>
      </c>
      <c r="W7" s="11">
        <f>V7/V9</f>
        <v>0.12831243329352521</v>
      </c>
      <c r="X7" s="5">
        <v>107</v>
      </c>
      <c r="Y7" s="11">
        <f>X7/X9</f>
        <v>0.12284730195177956</v>
      </c>
      <c r="Z7" s="36">
        <v>31479.054659055691</v>
      </c>
      <c r="AA7" s="11">
        <f>Z7/Z9</f>
        <v>0.12514052071086584</v>
      </c>
      <c r="AB7" s="38">
        <v>112</v>
      </c>
      <c r="AC7" s="11">
        <f>AB7/AB9</f>
        <v>0.12240437158469945</v>
      </c>
    </row>
    <row r="8" spans="1:29" ht="15" x14ac:dyDescent="0.25">
      <c r="A8" s="31" t="s">
        <v>28</v>
      </c>
      <c r="B8" s="24" t="s">
        <v>27</v>
      </c>
      <c r="C8" s="24" t="s">
        <v>27</v>
      </c>
      <c r="D8" s="24" t="s">
        <v>27</v>
      </c>
      <c r="E8" s="24" t="s">
        <v>27</v>
      </c>
      <c r="F8" s="24" t="s">
        <v>27</v>
      </c>
      <c r="G8" s="24" t="s">
        <v>27</v>
      </c>
      <c r="H8" s="18" t="s">
        <v>27</v>
      </c>
      <c r="I8" s="18" t="s">
        <v>27</v>
      </c>
      <c r="J8" s="18" t="s">
        <v>27</v>
      </c>
      <c r="K8" s="6">
        <v>621.50099999999998</v>
      </c>
      <c r="L8" s="5">
        <v>6</v>
      </c>
      <c r="M8" s="11">
        <v>0</v>
      </c>
      <c r="N8" s="21">
        <v>621.5</v>
      </c>
      <c r="O8" s="11">
        <f>+N8/N9</f>
        <v>2.6898470457321173E-3</v>
      </c>
      <c r="P8" s="18">
        <v>6</v>
      </c>
      <c r="Q8" s="11">
        <f>+P8/P9</f>
        <v>8.1743869209809257E-3</v>
      </c>
      <c r="R8" s="36">
        <v>621.5009813833999</v>
      </c>
      <c r="S8" s="11">
        <f>+R8/R9</f>
        <v>2.6424449761146091E-3</v>
      </c>
      <c r="T8" s="18">
        <v>6</v>
      </c>
      <c r="U8" s="11">
        <f>+T8/T9</f>
        <v>7.8534031413612562E-3</v>
      </c>
      <c r="V8" s="36">
        <v>621.5009813833999</v>
      </c>
      <c r="W8" s="11">
        <f>V8/V9</f>
        <v>2.5832024006950689E-3</v>
      </c>
      <c r="X8" s="18">
        <v>6</v>
      </c>
      <c r="Y8" s="11">
        <f>X8/X9</f>
        <v>6.8886337543053958E-3</v>
      </c>
      <c r="Z8" s="36">
        <v>623.62073525250003</v>
      </c>
      <c r="AA8" s="11">
        <f>Z8/Z9</f>
        <v>2.479115855950292E-3</v>
      </c>
      <c r="AB8" s="38">
        <v>7</v>
      </c>
      <c r="AC8" s="11">
        <f>AB8/AB9</f>
        <v>7.6502732240437158E-3</v>
      </c>
    </row>
    <row r="9" spans="1:29" x14ac:dyDescent="0.2">
      <c r="A9" s="22" t="s">
        <v>4</v>
      </c>
      <c r="B9" s="33"/>
      <c r="C9" s="34">
        <v>1</v>
      </c>
      <c r="D9" s="34">
        <v>1</v>
      </c>
      <c r="E9" s="26">
        <v>170806.86</v>
      </c>
      <c r="F9" s="27">
        <v>320</v>
      </c>
      <c r="G9" s="28">
        <v>0.99575014258794992</v>
      </c>
      <c r="H9" s="13">
        <v>191013.80799999999</v>
      </c>
      <c r="I9" s="12">
        <v>396</v>
      </c>
      <c r="J9" s="11">
        <v>1</v>
      </c>
      <c r="K9" s="13">
        <v>230942.30000000005</v>
      </c>
      <c r="L9" s="19">
        <v>734</v>
      </c>
      <c r="M9" s="11">
        <v>1</v>
      </c>
      <c r="N9" s="13">
        <v>231054.03</v>
      </c>
      <c r="O9" s="11">
        <v>1</v>
      </c>
      <c r="P9" s="12">
        <v>734</v>
      </c>
      <c r="Q9" s="11">
        <v>1</v>
      </c>
      <c r="R9" s="13">
        <f>SUM(R4:R8)</f>
        <v>235199.21398599594</v>
      </c>
      <c r="S9" s="11">
        <v>1</v>
      </c>
      <c r="T9" s="12">
        <f>SUM(T4:T8)</f>
        <v>764</v>
      </c>
      <c r="U9" s="11">
        <v>1</v>
      </c>
      <c r="V9" s="37">
        <v>240593.2191825817</v>
      </c>
      <c r="W9" s="11">
        <f>V9/V9</f>
        <v>1</v>
      </c>
      <c r="X9" s="12">
        <f>SUM(X4:X8)</f>
        <v>871</v>
      </c>
      <c r="Y9" s="11">
        <f>X9/X9</f>
        <v>1</v>
      </c>
      <c r="Z9" s="37">
        <f>SUM(Z4:Z8)</f>
        <v>251549.65378310424</v>
      </c>
      <c r="AA9" s="11">
        <f>Z9/Z9</f>
        <v>1</v>
      </c>
      <c r="AB9" s="12">
        <f>SUM(AB4:AB8)</f>
        <v>915</v>
      </c>
      <c r="AC9" s="11">
        <f>AB9/AB9</f>
        <v>1</v>
      </c>
    </row>
    <row r="10" spans="1:29" ht="15" x14ac:dyDescent="0.25">
      <c r="A10" s="14"/>
      <c r="B10" s="14"/>
      <c r="C10" s="14"/>
      <c r="D10" s="14"/>
      <c r="E10" s="17"/>
      <c r="F10" s="15"/>
      <c r="G10" s="16"/>
    </row>
    <row r="13" spans="1:29" x14ac:dyDescent="0.2">
      <c r="D13" s="35"/>
      <c r="I13" s="20"/>
    </row>
  </sheetData>
  <mergeCells count="7">
    <mergeCell ref="Z2:AC2"/>
    <mergeCell ref="H2:J2"/>
    <mergeCell ref="E2:G2"/>
    <mergeCell ref="K2:M2"/>
    <mergeCell ref="N2:Q2"/>
    <mergeCell ref="R2:U2"/>
    <mergeCell ref="V2:Y2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B7D7-897D-4EF5-88D0-4648B2E60B13}">
  <dimension ref="A1:I41"/>
  <sheetViews>
    <sheetView showGridLines="0" tabSelected="1" topLeftCell="A9" workbookViewId="0">
      <selection activeCell="A2" sqref="A2:D41"/>
    </sheetView>
  </sheetViews>
  <sheetFormatPr baseColWidth="10" defaultRowHeight="15" x14ac:dyDescent="0.25"/>
  <cols>
    <col min="1" max="1" width="31.140625" style="39" customWidth="1"/>
    <col min="2" max="2" width="23" style="39" customWidth="1"/>
    <col min="3" max="3" width="16.140625" style="39" customWidth="1"/>
    <col min="4" max="4" width="11.7109375" style="39" customWidth="1"/>
    <col min="5" max="5" width="1.85546875" style="39" customWidth="1"/>
    <col min="6" max="6" width="26.5703125" style="39" customWidth="1"/>
    <col min="7" max="7" width="16.5703125" style="39" customWidth="1"/>
    <col min="8" max="8" width="19.28515625" style="39" customWidth="1"/>
    <col min="9" max="9" width="15.42578125" style="39" customWidth="1"/>
    <col min="10" max="16384" width="11.42578125" style="39"/>
  </cols>
  <sheetData>
    <row r="1" spans="1:9" ht="18.75" x14ac:dyDescent="0.25">
      <c r="A1" s="58" t="s">
        <v>36</v>
      </c>
      <c r="B1" s="58"/>
      <c r="C1" s="58"/>
      <c r="D1" s="58"/>
      <c r="E1" s="58"/>
      <c r="F1" s="58"/>
      <c r="G1" s="58"/>
      <c r="H1" s="58"/>
      <c r="I1" s="58"/>
    </row>
    <row r="2" spans="1:9" ht="15.75" x14ac:dyDescent="0.25">
      <c r="A2" s="59" t="s">
        <v>37</v>
      </c>
      <c r="B2" s="60"/>
      <c r="C2" s="60"/>
      <c r="D2" s="61"/>
      <c r="E2" s="40"/>
      <c r="F2" s="62" t="s">
        <v>38</v>
      </c>
      <c r="G2" s="62"/>
      <c r="H2" s="62"/>
      <c r="I2" s="62"/>
    </row>
    <row r="3" spans="1:9" ht="30" x14ac:dyDescent="0.25">
      <c r="A3" s="41" t="s">
        <v>39</v>
      </c>
      <c r="B3" s="42" t="s">
        <v>40</v>
      </c>
      <c r="C3" s="41" t="s">
        <v>41</v>
      </c>
      <c r="D3" s="41" t="s">
        <v>42</v>
      </c>
      <c r="E3" s="40"/>
      <c r="F3" s="41" t="s">
        <v>43</v>
      </c>
      <c r="G3" s="41" t="s">
        <v>40</v>
      </c>
      <c r="H3" s="41" t="s">
        <v>41</v>
      </c>
      <c r="I3" s="41" t="s">
        <v>44</v>
      </c>
    </row>
    <row r="4" spans="1:9" x14ac:dyDescent="0.25">
      <c r="A4" s="43" t="s">
        <v>45</v>
      </c>
      <c r="B4" s="44">
        <v>400</v>
      </c>
      <c r="C4" s="44"/>
      <c r="D4" s="44"/>
      <c r="E4" s="40"/>
      <c r="F4" s="45" t="s">
        <v>45</v>
      </c>
      <c r="G4" s="46">
        <v>650</v>
      </c>
      <c r="H4" s="46"/>
      <c r="I4" s="46"/>
    </row>
    <row r="5" spans="1:9" x14ac:dyDescent="0.25">
      <c r="A5" s="43" t="s">
        <v>46</v>
      </c>
      <c r="B5" s="44"/>
      <c r="C5" s="44">
        <v>53</v>
      </c>
      <c r="D5" s="44"/>
      <c r="E5" s="40"/>
      <c r="F5" s="45" t="s">
        <v>46</v>
      </c>
      <c r="G5" s="46"/>
      <c r="H5" s="46">
        <v>53</v>
      </c>
      <c r="I5" s="46"/>
    </row>
    <row r="6" spans="1:9" x14ac:dyDescent="0.25">
      <c r="A6" s="43" t="s">
        <v>47</v>
      </c>
      <c r="B6" s="44">
        <v>44</v>
      </c>
      <c r="C6" s="44"/>
      <c r="D6" s="44"/>
      <c r="E6" s="40"/>
      <c r="F6" s="45" t="s">
        <v>47</v>
      </c>
      <c r="G6" s="46"/>
      <c r="H6" s="46">
        <v>44</v>
      </c>
      <c r="I6" s="46"/>
    </row>
    <row r="7" spans="1:9" x14ac:dyDescent="0.25">
      <c r="A7" s="43" t="s">
        <v>48</v>
      </c>
      <c r="B7" s="44">
        <v>1240</v>
      </c>
      <c r="C7" s="44">
        <v>30</v>
      </c>
      <c r="D7" s="44"/>
      <c r="E7" s="40"/>
      <c r="F7" s="45" t="s">
        <v>48</v>
      </c>
      <c r="G7" s="46">
        <v>1238</v>
      </c>
      <c r="H7" s="46">
        <v>30</v>
      </c>
      <c r="I7" s="46"/>
    </row>
    <row r="8" spans="1:9" x14ac:dyDescent="0.25">
      <c r="A8" s="43" t="s">
        <v>49</v>
      </c>
      <c r="B8" s="44">
        <v>139</v>
      </c>
      <c r="C8" s="44"/>
      <c r="D8" s="44"/>
      <c r="E8" s="40"/>
      <c r="F8" s="45" t="s">
        <v>49</v>
      </c>
      <c r="G8" s="46">
        <v>148</v>
      </c>
      <c r="H8" s="46"/>
      <c r="I8" s="46"/>
    </row>
    <row r="9" spans="1:9" x14ac:dyDescent="0.25">
      <c r="A9" s="43" t="s">
        <v>50</v>
      </c>
      <c r="B9" s="44"/>
      <c r="C9" s="44">
        <v>49</v>
      </c>
      <c r="D9" s="44"/>
      <c r="E9" s="40"/>
      <c r="F9" s="45" t="s">
        <v>50</v>
      </c>
      <c r="G9" s="46"/>
      <c r="H9" s="46">
        <v>49</v>
      </c>
      <c r="I9" s="46"/>
    </row>
    <row r="10" spans="1:9" x14ac:dyDescent="0.25">
      <c r="A10" s="43" t="s">
        <v>51</v>
      </c>
      <c r="B10" s="44">
        <v>346</v>
      </c>
      <c r="C10" s="44"/>
      <c r="D10" s="44">
        <v>78</v>
      </c>
      <c r="E10" s="40"/>
      <c r="F10" s="45" t="s">
        <v>51</v>
      </c>
      <c r="G10" s="46">
        <v>346</v>
      </c>
      <c r="H10" s="46"/>
      <c r="I10" s="46">
        <v>78</v>
      </c>
    </row>
    <row r="11" spans="1:9" x14ac:dyDescent="0.25">
      <c r="A11" s="43" t="s">
        <v>52</v>
      </c>
      <c r="B11" s="44">
        <v>18</v>
      </c>
      <c r="C11" s="44">
        <v>23</v>
      </c>
      <c r="D11" s="44"/>
      <c r="E11" s="40"/>
      <c r="F11" s="45" t="s">
        <v>52</v>
      </c>
      <c r="G11" s="46">
        <v>18</v>
      </c>
      <c r="H11" s="46">
        <v>23</v>
      </c>
      <c r="I11" s="46"/>
    </row>
    <row r="12" spans="1:9" x14ac:dyDescent="0.25">
      <c r="A12" s="43" t="s">
        <v>53</v>
      </c>
      <c r="B12" s="44">
        <v>297</v>
      </c>
      <c r="C12" s="44"/>
      <c r="D12" s="44"/>
      <c r="E12" s="40"/>
      <c r="F12" s="45" t="s">
        <v>53</v>
      </c>
      <c r="G12" s="46">
        <v>297</v>
      </c>
      <c r="H12" s="46"/>
      <c r="I12" s="46"/>
    </row>
    <row r="13" spans="1:9" x14ac:dyDescent="0.25">
      <c r="A13" s="43" t="s">
        <v>54</v>
      </c>
      <c r="B13" s="44"/>
      <c r="C13" s="44">
        <v>285</v>
      </c>
      <c r="D13" s="44">
        <v>157</v>
      </c>
      <c r="E13" s="40"/>
      <c r="F13" s="45" t="s">
        <v>54</v>
      </c>
      <c r="G13" s="46"/>
      <c r="H13" s="46">
        <v>285</v>
      </c>
      <c r="I13" s="46">
        <v>157</v>
      </c>
    </row>
    <row r="14" spans="1:9" x14ac:dyDescent="0.25">
      <c r="A14" s="43" t="s">
        <v>55</v>
      </c>
      <c r="B14" s="44">
        <v>314</v>
      </c>
      <c r="C14" s="44"/>
      <c r="D14" s="44"/>
      <c r="E14" s="40"/>
      <c r="F14" s="45" t="s">
        <v>55</v>
      </c>
      <c r="G14" s="46">
        <v>314</v>
      </c>
      <c r="H14" s="46"/>
      <c r="I14" s="46"/>
    </row>
    <row r="15" spans="1:9" x14ac:dyDescent="0.25">
      <c r="A15" s="43" t="s">
        <v>56</v>
      </c>
      <c r="B15" s="44">
        <v>2987</v>
      </c>
      <c r="C15" s="44"/>
      <c r="D15" s="44"/>
      <c r="E15" s="40"/>
      <c r="F15" s="45" t="s">
        <v>56</v>
      </c>
      <c r="G15" s="46">
        <v>2987</v>
      </c>
      <c r="H15" s="46"/>
      <c r="I15" s="46"/>
    </row>
    <row r="16" spans="1:9" x14ac:dyDescent="0.25">
      <c r="A16" s="43" t="s">
        <v>57</v>
      </c>
      <c r="B16" s="44">
        <v>7</v>
      </c>
      <c r="C16" s="44">
        <v>48</v>
      </c>
      <c r="D16" s="44">
        <v>97</v>
      </c>
      <c r="E16" s="40"/>
      <c r="F16" s="45" t="s">
        <v>57</v>
      </c>
      <c r="G16" s="46">
        <v>73</v>
      </c>
      <c r="H16" s="46">
        <v>48</v>
      </c>
      <c r="I16" s="46">
        <v>97</v>
      </c>
    </row>
    <row r="17" spans="1:9" x14ac:dyDescent="0.25">
      <c r="A17" s="43" t="s">
        <v>58</v>
      </c>
      <c r="B17" s="44">
        <v>107</v>
      </c>
      <c r="C17" s="44">
        <v>107</v>
      </c>
      <c r="D17" s="44"/>
      <c r="E17" s="40"/>
      <c r="F17" s="45" t="s">
        <v>58</v>
      </c>
      <c r="G17" s="46">
        <v>118</v>
      </c>
      <c r="H17" s="46">
        <v>107</v>
      </c>
      <c r="I17" s="46"/>
    </row>
    <row r="18" spans="1:9" x14ac:dyDescent="0.25">
      <c r="A18" s="43" t="s">
        <v>59</v>
      </c>
      <c r="B18" s="44">
        <v>225</v>
      </c>
      <c r="C18" s="44">
        <v>223</v>
      </c>
      <c r="D18" s="44"/>
      <c r="E18" s="40"/>
      <c r="F18" s="45" t="s">
        <v>59</v>
      </c>
      <c r="G18" s="46">
        <v>225</v>
      </c>
      <c r="H18" s="46">
        <v>223</v>
      </c>
      <c r="I18" s="46"/>
    </row>
    <row r="19" spans="1:9" x14ac:dyDescent="0.25">
      <c r="A19" s="43" t="s">
        <v>60</v>
      </c>
      <c r="B19" s="44"/>
      <c r="C19" s="44">
        <v>53</v>
      </c>
      <c r="D19" s="44"/>
      <c r="E19" s="40"/>
      <c r="F19" s="45" t="s">
        <v>60</v>
      </c>
      <c r="G19" s="46"/>
      <c r="H19" s="46">
        <v>53</v>
      </c>
      <c r="I19" s="46"/>
    </row>
    <row r="20" spans="1:9" x14ac:dyDescent="0.25">
      <c r="A20" s="47" t="s">
        <v>61</v>
      </c>
      <c r="B20" s="48">
        <f>SUM(B4:B19)</f>
        <v>6124</v>
      </c>
      <c r="C20" s="48">
        <f>SUM(C4:C19)</f>
        <v>871</v>
      </c>
      <c r="D20" s="48">
        <f>SUM(D4:D19)</f>
        <v>332</v>
      </c>
      <c r="E20" s="40"/>
      <c r="F20" s="47" t="s">
        <v>61</v>
      </c>
      <c r="G20" s="48">
        <v>6414</v>
      </c>
      <c r="H20" s="48">
        <v>915</v>
      </c>
      <c r="I20" s="48">
        <v>332</v>
      </c>
    </row>
    <row r="21" spans="1:9" x14ac:dyDescent="0.25">
      <c r="E21" s="40"/>
    </row>
    <row r="22" spans="1:9" x14ac:dyDescent="0.25">
      <c r="A22" s="63" t="s">
        <v>62</v>
      </c>
      <c r="B22" s="63"/>
      <c r="C22" s="63"/>
      <c r="D22" s="63"/>
      <c r="E22" s="40"/>
      <c r="F22" s="63" t="s">
        <v>62</v>
      </c>
      <c r="G22" s="63"/>
      <c r="H22" s="63"/>
      <c r="I22" s="63"/>
    </row>
    <row r="23" spans="1:9" ht="30" x14ac:dyDescent="0.25">
      <c r="A23" s="41" t="s">
        <v>39</v>
      </c>
      <c r="B23" s="41" t="s">
        <v>63</v>
      </c>
      <c r="C23" s="41" t="s">
        <v>64</v>
      </c>
      <c r="D23" s="41" t="s">
        <v>65</v>
      </c>
      <c r="E23" s="40"/>
      <c r="F23" s="49" t="s">
        <v>43</v>
      </c>
      <c r="G23" s="41" t="s">
        <v>63</v>
      </c>
      <c r="H23" s="49" t="s">
        <v>66</v>
      </c>
      <c r="I23" s="49" t="s">
        <v>67</v>
      </c>
    </row>
    <row r="24" spans="1:9" x14ac:dyDescent="0.25">
      <c r="A24" s="43" t="s">
        <v>45</v>
      </c>
      <c r="B24" s="50">
        <v>44081.051118878066</v>
      </c>
      <c r="C24" s="50">
        <v>15722.514140671017</v>
      </c>
      <c r="D24" s="50">
        <f t="shared" ref="D24:D40" si="0">SUM(B24:C24)</f>
        <v>59803.565259549083</v>
      </c>
      <c r="E24" s="40"/>
      <c r="F24" s="43" t="s">
        <v>45</v>
      </c>
      <c r="G24" s="50">
        <v>45281.708018659578</v>
      </c>
      <c r="H24" s="50">
        <v>15504.006578955312</v>
      </c>
      <c r="I24" s="50">
        <v>60785.714597614889</v>
      </c>
    </row>
    <row r="25" spans="1:9" x14ac:dyDescent="0.25">
      <c r="A25" s="43" t="s">
        <v>46</v>
      </c>
      <c r="B25" s="50">
        <v>4041.061475671012</v>
      </c>
      <c r="C25" s="50">
        <v>1126.4856638001202</v>
      </c>
      <c r="D25" s="50">
        <f t="shared" si="0"/>
        <v>5167.5471394711321</v>
      </c>
      <c r="E25" s="40"/>
      <c r="F25" s="43" t="s">
        <v>46</v>
      </c>
      <c r="G25" s="50">
        <v>4041.0614781830004</v>
      </c>
      <c r="H25" s="50">
        <v>1126.4056472422003</v>
      </c>
      <c r="I25" s="50">
        <v>5167.4671254252007</v>
      </c>
    </row>
    <row r="26" spans="1:9" x14ac:dyDescent="0.25">
      <c r="A26" s="43" t="s">
        <v>47</v>
      </c>
      <c r="B26" s="50">
        <v>10956.454491828799</v>
      </c>
      <c r="C26" s="50">
        <v>134.30475652716422</v>
      </c>
      <c r="D26" s="50">
        <f t="shared" si="0"/>
        <v>11090.759248355964</v>
      </c>
      <c r="E26" s="40"/>
      <c r="F26" s="43" t="s">
        <v>47</v>
      </c>
      <c r="G26" s="50">
        <v>10956.434672891304</v>
      </c>
      <c r="H26" s="50">
        <v>134.01904882759999</v>
      </c>
      <c r="I26" s="50">
        <v>11090.453721718904</v>
      </c>
    </row>
    <row r="27" spans="1:9" x14ac:dyDescent="0.25">
      <c r="A27" s="43" t="s">
        <v>48</v>
      </c>
      <c r="B27" s="50">
        <v>6906.2572726711187</v>
      </c>
      <c r="C27" s="50">
        <v>177.16526704524563</v>
      </c>
      <c r="D27" s="50">
        <f t="shared" si="0"/>
        <v>7083.4225397163646</v>
      </c>
      <c r="E27" s="40"/>
      <c r="F27" s="43" t="s">
        <v>48</v>
      </c>
      <c r="G27" s="50">
        <v>6866.985025907702</v>
      </c>
      <c r="H27" s="50">
        <v>161.50595348000016</v>
      </c>
      <c r="I27" s="50">
        <v>7028.4909793877023</v>
      </c>
    </row>
    <row r="28" spans="1:9" x14ac:dyDescent="0.25">
      <c r="A28" s="43" t="s">
        <v>49</v>
      </c>
      <c r="B28" s="50">
        <v>3581.6431992391808</v>
      </c>
      <c r="C28" s="50">
        <v>0.38021699351957872</v>
      </c>
      <c r="D28" s="50">
        <f t="shared" si="0"/>
        <v>3582.0234162327006</v>
      </c>
      <c r="E28" s="40"/>
      <c r="F28" s="43" t="s">
        <v>49</v>
      </c>
      <c r="G28" s="50">
        <v>3573.9082832288987</v>
      </c>
      <c r="H28" s="50"/>
      <c r="I28" s="50">
        <v>3573.9082832288987</v>
      </c>
    </row>
    <row r="29" spans="1:9" x14ac:dyDescent="0.25">
      <c r="A29" s="43" t="s">
        <v>50</v>
      </c>
      <c r="B29" s="50">
        <v>751.83245360804199</v>
      </c>
      <c r="C29" s="50">
        <v>4.1740289891978009</v>
      </c>
      <c r="D29" s="50">
        <f t="shared" si="0"/>
        <v>756.00648259723982</v>
      </c>
      <c r="E29" s="40"/>
      <c r="F29" s="43" t="s">
        <v>50</v>
      </c>
      <c r="G29" s="50">
        <v>751.83245360850003</v>
      </c>
      <c r="H29" s="50">
        <v>4.1740289893000009</v>
      </c>
      <c r="I29" s="50">
        <v>756.00648259780007</v>
      </c>
    </row>
    <row r="30" spans="1:9" x14ac:dyDescent="0.25">
      <c r="A30" s="43" t="s">
        <v>51</v>
      </c>
      <c r="B30" s="50">
        <v>5659.3776178258195</v>
      </c>
      <c r="C30" s="50">
        <v>8930.2988953105269</v>
      </c>
      <c r="D30" s="50">
        <f t="shared" si="0"/>
        <v>14589.676513136346</v>
      </c>
      <c r="E30" s="40"/>
      <c r="F30" s="43" t="s">
        <v>51</v>
      </c>
      <c r="G30" s="50">
        <v>5659.3776175761959</v>
      </c>
      <c r="H30" s="50">
        <v>8259.6699084918037</v>
      </c>
      <c r="I30" s="50">
        <v>13919.047526068</v>
      </c>
    </row>
    <row r="31" spans="1:9" x14ac:dyDescent="0.25">
      <c r="A31" s="43" t="s">
        <v>52</v>
      </c>
      <c r="B31" s="50">
        <v>1971.9010043694877</v>
      </c>
      <c r="C31" s="50">
        <v>0</v>
      </c>
      <c r="D31" s="50">
        <f t="shared" si="0"/>
        <v>1971.9010043694877</v>
      </c>
      <c r="E31" s="40"/>
      <c r="F31" s="43" t="s">
        <v>52</v>
      </c>
      <c r="G31" s="50">
        <v>1971.9010053398995</v>
      </c>
      <c r="H31" s="50"/>
      <c r="I31" s="50">
        <v>1971.9010053398995</v>
      </c>
    </row>
    <row r="32" spans="1:9" x14ac:dyDescent="0.25">
      <c r="A32" s="43" t="s">
        <v>53</v>
      </c>
      <c r="B32" s="50">
        <v>11774.424092640762</v>
      </c>
      <c r="C32" s="50">
        <v>7760.7793456288546</v>
      </c>
      <c r="D32" s="50">
        <f t="shared" si="0"/>
        <v>19535.203438269615</v>
      </c>
      <c r="E32" s="40"/>
      <c r="F32" s="43" t="s">
        <v>53</v>
      </c>
      <c r="G32" s="50">
        <v>11877.295410213987</v>
      </c>
      <c r="H32" s="50">
        <v>5881.144294477408</v>
      </c>
      <c r="I32" s="50">
        <v>17758.439704691395</v>
      </c>
    </row>
    <row r="33" spans="1:9" x14ac:dyDescent="0.25">
      <c r="A33" s="43" t="s">
        <v>54</v>
      </c>
      <c r="B33" s="50">
        <v>20460.230197709036</v>
      </c>
      <c r="C33" s="50">
        <v>3421.1915385787106</v>
      </c>
      <c r="D33" s="50">
        <f t="shared" si="0"/>
        <v>23881.421736287746</v>
      </c>
      <c r="E33" s="40"/>
      <c r="F33" s="43" t="s">
        <v>54</v>
      </c>
      <c r="G33" s="50">
        <v>20460.230205964315</v>
      </c>
      <c r="H33" s="50">
        <v>3399.9617228488019</v>
      </c>
      <c r="I33" s="50">
        <v>23860.191928813118</v>
      </c>
    </row>
    <row r="34" spans="1:9" x14ac:dyDescent="0.25">
      <c r="A34" s="43" t="s">
        <v>55</v>
      </c>
      <c r="B34" s="50">
        <v>69752.536605329529</v>
      </c>
      <c r="C34" s="50">
        <v>406.99105955244386</v>
      </c>
      <c r="D34" s="50">
        <f t="shared" si="0"/>
        <v>70159.527664881971</v>
      </c>
      <c r="E34" s="40"/>
      <c r="F34" s="43" t="s">
        <v>55</v>
      </c>
      <c r="G34" s="50">
        <v>69751.969315908558</v>
      </c>
      <c r="H34" s="50">
        <v>406.9910561164001</v>
      </c>
      <c r="I34" s="50">
        <v>70158.960372024958</v>
      </c>
    </row>
    <row r="35" spans="1:9" x14ac:dyDescent="0.25">
      <c r="A35" s="43" t="s">
        <v>56</v>
      </c>
      <c r="B35" s="50">
        <v>21330.137409667124</v>
      </c>
      <c r="C35" s="50">
        <v>0</v>
      </c>
      <c r="D35" s="50">
        <f t="shared" si="0"/>
        <v>21330.137409667124</v>
      </c>
      <c r="E35" s="40"/>
      <c r="F35" s="43" t="s">
        <v>56</v>
      </c>
      <c r="G35" s="50">
        <v>21329.207812315915</v>
      </c>
      <c r="H35" s="50"/>
      <c r="I35" s="50">
        <v>21329.207812315915</v>
      </c>
    </row>
    <row r="36" spans="1:9" x14ac:dyDescent="0.25">
      <c r="A36" s="43" t="s">
        <v>57</v>
      </c>
      <c r="B36" s="50">
        <v>46505.763743558753</v>
      </c>
      <c r="C36" s="50">
        <v>31.440972531998177</v>
      </c>
      <c r="D36" s="50">
        <f t="shared" si="0"/>
        <v>46537.204716090753</v>
      </c>
      <c r="E36" s="40"/>
      <c r="F36" s="43" t="s">
        <v>57</v>
      </c>
      <c r="G36" s="50">
        <v>46719.343792664018</v>
      </c>
      <c r="H36" s="50">
        <v>30.049611932000001</v>
      </c>
      <c r="I36" s="50">
        <v>46749.39340459602</v>
      </c>
    </row>
    <row r="37" spans="1:9" x14ac:dyDescent="0.25">
      <c r="A37" s="43" t="s">
        <v>58</v>
      </c>
      <c r="B37" s="50">
        <v>5394.4429392491438</v>
      </c>
      <c r="C37" s="50">
        <v>93.456349277443863</v>
      </c>
      <c r="D37" s="50">
        <f t="shared" si="0"/>
        <v>5487.899288526588</v>
      </c>
      <c r="E37" s="40"/>
      <c r="F37" s="43" t="s">
        <v>58</v>
      </c>
      <c r="G37" s="50">
        <v>5438.6051581865004</v>
      </c>
      <c r="H37" s="50">
        <v>84.365098497199995</v>
      </c>
      <c r="I37" s="50">
        <v>5522.9702566837004</v>
      </c>
    </row>
    <row r="38" spans="1:9" x14ac:dyDescent="0.25">
      <c r="A38" s="43" t="s">
        <v>59</v>
      </c>
      <c r="B38" s="50">
        <v>142674.33944825557</v>
      </c>
      <c r="C38" s="50">
        <v>488.74603516308838</v>
      </c>
      <c r="D38" s="50">
        <f t="shared" si="0"/>
        <v>143163.08548341866</v>
      </c>
      <c r="E38" s="40"/>
      <c r="F38" s="43" t="s">
        <v>59</v>
      </c>
      <c r="G38" s="50">
        <v>142674.33946829662</v>
      </c>
      <c r="H38" s="50">
        <v>483.55374624610056</v>
      </c>
      <c r="I38" s="50">
        <v>143157.89321454271</v>
      </c>
    </row>
    <row r="39" spans="1:9" x14ac:dyDescent="0.25">
      <c r="A39" s="43" t="s">
        <v>60</v>
      </c>
      <c r="B39" s="50">
        <v>19512.21805603593</v>
      </c>
      <c r="C39" s="50">
        <v>2730.9673463835875</v>
      </c>
      <c r="D39" s="50">
        <f t="shared" si="0"/>
        <v>22243.185402419516</v>
      </c>
      <c r="E39" s="40"/>
      <c r="F39" s="43" t="s">
        <v>60</v>
      </c>
      <c r="G39" s="50">
        <v>19512.218052706288</v>
      </c>
      <c r="H39" s="50">
        <v>2730.9124032456007</v>
      </c>
      <c r="I39" s="50">
        <v>22243.13045595189</v>
      </c>
    </row>
    <row r="40" spans="1:9" x14ac:dyDescent="0.25">
      <c r="A40" s="43" t="s">
        <v>68</v>
      </c>
      <c r="B40" s="50">
        <v>0</v>
      </c>
      <c r="C40" s="50">
        <v>0.59181322569999961</v>
      </c>
      <c r="D40" s="50">
        <f t="shared" si="0"/>
        <v>0.59181322569999961</v>
      </c>
      <c r="E40" s="40"/>
      <c r="F40" s="43" t="s">
        <v>68</v>
      </c>
      <c r="G40" s="50">
        <v>0</v>
      </c>
      <c r="H40" s="50">
        <v>0.59181322569999961</v>
      </c>
      <c r="I40" s="50">
        <f t="shared" ref="I40" si="1">SUM(G40:H40)</f>
        <v>0.59181322569999961</v>
      </c>
    </row>
    <row r="41" spans="1:9" x14ac:dyDescent="0.25">
      <c r="A41" s="43" t="s">
        <v>4</v>
      </c>
      <c r="B41" s="51">
        <v>415353.67112653737</v>
      </c>
      <c r="C41" s="51">
        <v>41029.487429678615</v>
      </c>
      <c r="D41" s="50">
        <f>SUM(D24:D40)</f>
        <v>456383.15855621599</v>
      </c>
      <c r="E41" s="40"/>
      <c r="F41" s="43" t="s">
        <v>4</v>
      </c>
      <c r="G41" s="50">
        <v>416866.41777165123</v>
      </c>
      <c r="H41" s="50">
        <v>38206.759099349722</v>
      </c>
      <c r="I41" s="51">
        <v>455073.17687100102</v>
      </c>
    </row>
  </sheetData>
  <mergeCells count="5">
    <mergeCell ref="A1:I1"/>
    <mergeCell ref="A2:D2"/>
    <mergeCell ref="F2:I2"/>
    <mergeCell ref="A22:D22"/>
    <mergeCell ref="F22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Metadatos</vt:lpstr>
      <vt:lpstr>Indicador 1</vt:lpstr>
      <vt:lpstr>Humedales BCAM2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Prada</dc:creator>
  <cp:lastModifiedBy>6 SGIPNB SGBTM (Tragsatec)</cp:lastModifiedBy>
  <cp:lastPrinted>2016-12-01T11:57:37Z</cp:lastPrinted>
  <dcterms:created xsi:type="dcterms:W3CDTF">2014-06-09T10:35:30Z</dcterms:created>
  <dcterms:modified xsi:type="dcterms:W3CDTF">2025-06-05T08:43:04Z</dcterms:modified>
</cp:coreProperties>
</file>