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CATALOGO\ayuda_a_CCAA y otros\BANCO DE DATOS_IPNB\hasta dic 2023\"/>
    </mc:Choice>
  </mc:AlternateContent>
  <bookViews>
    <workbookView xWindow="-120" yWindow="-120" windowWidth="20730" windowHeight="11160"/>
  </bookViews>
  <sheets>
    <sheet name="Metadatos" sheetId="1" r:id="rId1"/>
    <sheet name="Indicador 17" sheetId="2" r:id="rId2"/>
    <sheet name="Figura1" sheetId="3" r:id="rId3"/>
    <sheet name="Figura2" sheetId="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0" i="4" l="1"/>
  <c r="AD10" i="4"/>
  <c r="C11" i="2"/>
  <c r="G11" i="2" s="1"/>
  <c r="B11" i="2"/>
  <c r="F11" i="2" s="1"/>
  <c r="F10" i="2"/>
  <c r="F9" i="2"/>
  <c r="G8" i="2"/>
  <c r="F8" i="2"/>
  <c r="G7" i="2"/>
  <c r="F7" i="2"/>
  <c r="G6" i="2"/>
  <c r="F6" i="2"/>
  <c r="AC10" i="4" l="1"/>
  <c r="AB10" i="4"/>
  <c r="E21" i="2"/>
  <c r="G21" i="2" s="1"/>
  <c r="D21" i="2"/>
  <c r="C21" i="2"/>
  <c r="B21" i="2"/>
  <c r="F20" i="2"/>
  <c r="F19" i="2"/>
  <c r="G18" i="2"/>
  <c r="F18" i="2"/>
  <c r="G17" i="2"/>
  <c r="F17" i="2"/>
  <c r="G16" i="2"/>
  <c r="F16" i="2"/>
  <c r="AA10" i="4"/>
  <c r="Z10" i="4"/>
  <c r="E31" i="2"/>
  <c r="D31" i="2"/>
  <c r="C31" i="2"/>
  <c r="G31" i="2"/>
  <c r="B31" i="2"/>
  <c r="F31" i="2"/>
  <c r="F30" i="2"/>
  <c r="F29" i="2"/>
  <c r="G28" i="2"/>
  <c r="F28" i="2"/>
  <c r="G27" i="2"/>
  <c r="F27" i="2"/>
  <c r="G26" i="2"/>
  <c r="F26" i="2"/>
  <c r="Y10" i="4"/>
  <c r="X10" i="4"/>
  <c r="C41" i="2"/>
  <c r="G41" i="2"/>
  <c r="B41" i="2"/>
  <c r="F41" i="2"/>
  <c r="F40" i="2"/>
  <c r="F39" i="2"/>
  <c r="G38" i="2"/>
  <c r="F38" i="2"/>
  <c r="G37" i="2"/>
  <c r="F37" i="2"/>
  <c r="G36" i="2"/>
  <c r="F36" i="2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62" i="3"/>
  <c r="B159" i="3"/>
  <c r="B161" i="3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F46" i="2"/>
  <c r="G46" i="2"/>
  <c r="F47" i="2"/>
  <c r="G47" i="2"/>
  <c r="F48" i="2"/>
  <c r="G48" i="2"/>
  <c r="F49" i="2"/>
  <c r="F50" i="2"/>
  <c r="B51" i="2"/>
  <c r="C51" i="2"/>
  <c r="G51" i="2" s="1"/>
  <c r="D51" i="2"/>
  <c r="E51" i="2"/>
  <c r="F56" i="2"/>
  <c r="G56" i="2"/>
  <c r="F57" i="2"/>
  <c r="G57" i="2"/>
  <c r="F58" i="2"/>
  <c r="G58" i="2"/>
  <c r="F59" i="2"/>
  <c r="F60" i="2"/>
  <c r="B61" i="2"/>
  <c r="F61" i="2" s="1"/>
  <c r="D61" i="2"/>
  <c r="C61" i="2"/>
  <c r="E61" i="2"/>
  <c r="G61" i="2"/>
  <c r="F66" i="2"/>
  <c r="G66" i="2"/>
  <c r="F67" i="2"/>
  <c r="G67" i="2"/>
  <c r="F68" i="2"/>
  <c r="G68" i="2"/>
  <c r="F69" i="2"/>
  <c r="F70" i="2"/>
  <c r="B71" i="2"/>
  <c r="F71" i="2"/>
  <c r="C71" i="2"/>
  <c r="G71" i="2"/>
  <c r="F76" i="2"/>
  <c r="G76" i="2"/>
  <c r="F77" i="2"/>
  <c r="G77" i="2"/>
  <c r="F78" i="2"/>
  <c r="G78" i="2"/>
  <c r="F79" i="2"/>
  <c r="F80" i="2"/>
  <c r="B81" i="2"/>
  <c r="C81" i="2"/>
  <c r="D81" i="2"/>
  <c r="F81" i="2" s="1"/>
  <c r="E81" i="2"/>
  <c r="G81" i="2" s="1"/>
  <c r="F86" i="2"/>
  <c r="G86" i="2"/>
  <c r="F87" i="2"/>
  <c r="G87" i="2"/>
  <c r="F88" i="2"/>
  <c r="G88" i="2"/>
  <c r="F89" i="2"/>
  <c r="F90" i="2"/>
  <c r="B91" i="2"/>
  <c r="D91" i="2"/>
  <c r="F91" i="2"/>
  <c r="C91" i="2"/>
  <c r="G91" i="2" s="1"/>
  <c r="E91" i="2"/>
  <c r="F96" i="2"/>
  <c r="G96" i="2"/>
  <c r="F97" i="2"/>
  <c r="G97" i="2"/>
  <c r="F98" i="2"/>
  <c r="G98" i="2"/>
  <c r="F99" i="2"/>
  <c r="F100" i="2"/>
  <c r="B101" i="2"/>
  <c r="F101" i="2" s="1"/>
  <c r="C101" i="2"/>
  <c r="G101" i="2" s="1"/>
  <c r="D101" i="2"/>
  <c r="E101" i="2"/>
  <c r="F106" i="2"/>
  <c r="G106" i="2"/>
  <c r="F107" i="2"/>
  <c r="G107" i="2"/>
  <c r="F108" i="2"/>
  <c r="G108" i="2"/>
  <c r="F109" i="2"/>
  <c r="G109" i="2"/>
  <c r="F110" i="2"/>
  <c r="G110" i="2"/>
  <c r="B111" i="2"/>
  <c r="D111" i="2"/>
  <c r="F111" i="2"/>
  <c r="C111" i="2"/>
  <c r="E111" i="2"/>
  <c r="F116" i="2"/>
  <c r="G116" i="2"/>
  <c r="F117" i="2"/>
  <c r="G117" i="2"/>
  <c r="F118" i="2"/>
  <c r="G118" i="2"/>
  <c r="F119" i="2"/>
  <c r="G119" i="2"/>
  <c r="F120" i="2"/>
  <c r="B121" i="2"/>
  <c r="F121" i="2" s="1"/>
  <c r="D121" i="2"/>
  <c r="C121" i="2"/>
  <c r="G121" i="2" s="1"/>
  <c r="E121" i="2"/>
  <c r="F126" i="2"/>
  <c r="G126" i="2"/>
  <c r="F127" i="2"/>
  <c r="G127" i="2"/>
  <c r="F128" i="2"/>
  <c r="G128" i="2"/>
  <c r="F129" i="2"/>
  <c r="G129" i="2"/>
  <c r="F130" i="2"/>
  <c r="B131" i="2"/>
  <c r="F131" i="2" s="1"/>
  <c r="D131" i="2"/>
  <c r="C131" i="2"/>
  <c r="E131" i="2"/>
  <c r="F136" i="2"/>
  <c r="G136" i="2"/>
  <c r="F137" i="2"/>
  <c r="G137" i="2"/>
  <c r="F138" i="2"/>
  <c r="G138" i="2"/>
  <c r="F139" i="2"/>
  <c r="G139" i="2"/>
  <c r="F140" i="2"/>
  <c r="B141" i="2"/>
  <c r="F141" i="2" s="1"/>
  <c r="D141" i="2"/>
  <c r="E141" i="2"/>
  <c r="G141" i="2"/>
  <c r="B158" i="3"/>
  <c r="F21" i="2"/>
  <c r="G111" i="2"/>
  <c r="F51" i="2"/>
  <c r="G131" i="2"/>
  <c r="B160" i="3"/>
</calcChain>
</file>

<file path=xl/sharedStrings.xml><?xml version="1.0" encoding="utf-8"?>
<sst xmlns="http://schemas.openxmlformats.org/spreadsheetml/2006/main" count="342" uniqueCount="92">
  <si>
    <t xml:space="preserve">           </t>
  </si>
  <si>
    <r>
      <t>Descripción/</t>
    </r>
    <r>
      <rPr>
        <b/>
        <i/>
        <sz val="12"/>
        <color indexed="63"/>
        <rFont val="Calibri"/>
        <family val="2"/>
      </rPr>
      <t>Description</t>
    </r>
  </si>
  <si>
    <t>Datos utilizados para calcular los indicadores del componente Recursos Genéticos Forestales</t>
  </si>
  <si>
    <r>
      <t>Identificador/</t>
    </r>
    <r>
      <rPr>
        <b/>
        <i/>
        <sz val="12"/>
        <color indexed="63"/>
        <rFont val="Calibri"/>
        <family val="2"/>
      </rPr>
      <t>Identifer</t>
    </r>
  </si>
  <si>
    <r>
      <t>Autor/</t>
    </r>
    <r>
      <rPr>
        <b/>
        <i/>
        <sz val="12"/>
        <color indexed="63"/>
        <rFont val="Calibri"/>
        <family val="2"/>
      </rPr>
      <t>Creator</t>
    </r>
  </si>
  <si>
    <r>
      <t>Fecha/</t>
    </r>
    <r>
      <rPr>
        <b/>
        <i/>
        <sz val="12"/>
        <color indexed="63"/>
        <rFont val="Calibri"/>
        <family val="2"/>
      </rPr>
      <t>Date</t>
    </r>
  </si>
  <si>
    <r>
      <t>Tema/</t>
    </r>
    <r>
      <rPr>
        <b/>
        <i/>
        <sz val="12"/>
        <color indexed="63"/>
        <rFont val="Calibri"/>
        <family val="2"/>
      </rPr>
      <t>Subject</t>
    </r>
  </si>
  <si>
    <t>Recursos Genéticos</t>
  </si>
  <si>
    <r>
      <t>Componente/</t>
    </r>
    <r>
      <rPr>
        <b/>
        <i/>
        <sz val="12"/>
        <color indexed="63"/>
        <rFont val="Calibri"/>
        <family val="2"/>
      </rPr>
      <t>Component</t>
    </r>
  </si>
  <si>
    <t>Recursos Genéticos Forestales</t>
  </si>
  <si>
    <r>
      <t>Indicadores/</t>
    </r>
    <r>
      <rPr>
        <b/>
        <i/>
        <sz val="12"/>
        <color indexed="63"/>
        <rFont val="Calibri"/>
        <family val="2"/>
      </rPr>
      <t>Indicator</t>
    </r>
  </si>
  <si>
    <t>Indicador 17: Representación de materiales de base de especies forestales. Recursos Genéticos Forestales.</t>
  </si>
  <si>
    <r>
      <t>Editor/</t>
    </r>
    <r>
      <rPr>
        <b/>
        <i/>
        <sz val="12"/>
        <color indexed="63"/>
        <rFont val="Calibri"/>
        <family val="2"/>
      </rPr>
      <t>Publisher</t>
    </r>
  </si>
  <si>
    <r>
      <t>Fuente/</t>
    </r>
    <r>
      <rPr>
        <b/>
        <i/>
        <sz val="12"/>
        <color indexed="63"/>
        <rFont val="Calibri"/>
        <family val="2"/>
      </rPr>
      <t>Source</t>
    </r>
  </si>
  <si>
    <r>
      <t>Difusión/</t>
    </r>
    <r>
      <rPr>
        <b/>
        <i/>
        <sz val="12"/>
        <color indexed="63"/>
        <rFont val="Calibri"/>
        <family val="2"/>
      </rPr>
      <t>Rights</t>
    </r>
  </si>
  <si>
    <t>Público</t>
  </si>
  <si>
    <r>
      <t>Idioma/</t>
    </r>
    <r>
      <rPr>
        <b/>
        <i/>
        <sz val="12"/>
        <color indexed="63"/>
        <rFont val="Calibri"/>
        <family val="2"/>
      </rPr>
      <t>Language</t>
    </r>
  </si>
  <si>
    <t>Español (Es)</t>
  </si>
  <si>
    <t>Informe 2019</t>
  </si>
  <si>
    <t>MATERIAL DE BASE</t>
  </si>
  <si>
    <t>Diferencia 2019-2018</t>
  </si>
  <si>
    <t>UDS ADMISIÓN A 2019</t>
  </si>
  <si>
    <t>SUPERFICIE DE LAS UDS ADMISIÓN (ha)</t>
  </si>
  <si>
    <t>UDS ADMISIÓN A 2018</t>
  </si>
  <si>
    <t xml:space="preserve">UDS ADMISIÓN </t>
  </si>
  <si>
    <t>Fuentes semilleras y rodales</t>
  </si>
  <si>
    <t>Rodales selectos</t>
  </si>
  <si>
    <t>Huertos semilleros</t>
  </si>
  <si>
    <t>Progenitores de familia</t>
  </si>
  <si>
    <t>Sin cuantificar. Insignificante</t>
  </si>
  <si>
    <t>Clones</t>
  </si>
  <si>
    <t>No procede</t>
  </si>
  <si>
    <t>Total</t>
  </si>
  <si>
    <t>Informe 2018</t>
  </si>
  <si>
    <t>Diferencia 2018-2017</t>
  </si>
  <si>
    <t>UDS ADMISIÓN A 2017</t>
  </si>
  <si>
    <t>Informe 2017</t>
  </si>
  <si>
    <t>Diferencia 2017-2016</t>
  </si>
  <si>
    <t>UDS ADMISIÓN A 2016</t>
  </si>
  <si>
    <t>Informe 2016</t>
  </si>
  <si>
    <t>Diferencia 2016-2015</t>
  </si>
  <si>
    <t>UDS ADMISIÓN A 2015</t>
  </si>
  <si>
    <t>Informe 2015</t>
  </si>
  <si>
    <t>Diferencia 2015-2014</t>
  </si>
  <si>
    <t>UDS ADMISIÓN A 2014</t>
  </si>
  <si>
    <t>UDS ADMISIÓN</t>
  </si>
  <si>
    <t>Informe 2014</t>
  </si>
  <si>
    <t>Diferencia 2014-2013</t>
  </si>
  <si>
    <t>UDS ADMISIÓN A 2013</t>
  </si>
  <si>
    <t>Informe 2013</t>
  </si>
  <si>
    <t>Diferencia 2013-2012</t>
  </si>
  <si>
    <t>UDS ADMISIÓN A 2012</t>
  </si>
  <si>
    <t>Informe 2012</t>
  </si>
  <si>
    <t>Diferencia 2012-2011</t>
  </si>
  <si>
    <t>UDS ADMISIÓN A 2011</t>
  </si>
  <si>
    <t>Informe 2011</t>
  </si>
  <si>
    <t>Diferencia 2011-2010</t>
  </si>
  <si>
    <t>UDS ADMISIÓN A 2010</t>
  </si>
  <si>
    <t xml:space="preserve"> </t>
  </si>
  <si>
    <t>Los datos totales que aparecen en el informe de 2011 al respecto de 2010 son erróneos</t>
  </si>
  <si>
    <t>Informe 2010</t>
  </si>
  <si>
    <t>Diferencia 2010-2009</t>
  </si>
  <si>
    <t>UDS ADMISIÓN A 2009</t>
  </si>
  <si>
    <t>Nota: Hay que tener en cuenta que en las superficies consideradas, a veces, se solapan áreas ocupadas por diferentes especies o, en ocasiones por razones prácticas, se autorizan como materiales de base términos municipales o montes enteros, cuya superficie excede de la superficie real ocupada por las masas.</t>
  </si>
  <si>
    <t>Año</t>
  </si>
  <si>
    <t>Unidades de admisión incluidas anualmente</t>
  </si>
  <si>
    <t>Unidades de admisión totales</t>
  </si>
  <si>
    <t>Campaña 2009-10 (01/07/2009 – 30/06/2010)</t>
  </si>
  <si>
    <t xml:space="preserve">   Número de Unidades de admisión del CNMB agrupadas por tipo de material de base</t>
  </si>
  <si>
    <t>UDS ADMISIÓN A 
2009</t>
  </si>
  <si>
    <t>UDS ADMISIÓN A 
2010</t>
  </si>
  <si>
    <t>UDS ADMISIÓN A 
2011</t>
  </si>
  <si>
    <t>UDS ADMISIÓN A 
2013</t>
  </si>
  <si>
    <t>UDS ADMISIÓN A 
2014</t>
  </si>
  <si>
    <t>Diferencia 2020-2019</t>
  </si>
  <si>
    <t>UDS ADMISIÓN A 2020</t>
  </si>
  <si>
    <t>Informe 2020</t>
  </si>
  <si>
    <t>03c_RGF_DATOS.xls</t>
  </si>
  <si>
    <t>Ministerio para la Transición Ecológica y el Reto Demográfico. Dirección General de Biodiversidad, Bosques y Desertificación. Subdirección General de Política Forestal y Lucha contra la Desertificación</t>
  </si>
  <si>
    <t>Ministerio para la Transición Ecológica y el Reto Demográfico</t>
  </si>
  <si>
    <t>Informe 2021</t>
  </si>
  <si>
    <t>Diferencia 2021-2020</t>
  </si>
  <si>
    <t>UDS ADMISIÓN A 2021</t>
  </si>
  <si>
    <t>Diferencia en el Número y superficie total de las unidades de admisión existentes en el Catálogo Nacional de Materiales de Base por tipo de material de base</t>
  </si>
  <si>
    <t>Informe 2022</t>
  </si>
  <si>
    <t>Diferencia 2022-2021</t>
  </si>
  <si>
    <t>UDS ADMISIÓN A 2022</t>
  </si>
  <si>
    <t xml:space="preserve">   Evolución del número de unidades de admisión del CNMB</t>
  </si>
  <si>
    <r>
      <t xml:space="preserve">Actualizaciones a diciembre de </t>
    </r>
    <r>
      <rPr>
        <b/>
        <sz val="12"/>
        <color indexed="63"/>
        <rFont val="Calibri"/>
        <family val="2"/>
      </rPr>
      <t>2023</t>
    </r>
  </si>
  <si>
    <t>Informe 2023</t>
  </si>
  <si>
    <t>UDS ADMISIÓN A 2023</t>
  </si>
  <si>
    <t>Diferencia 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</si>
</sst>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  <family val="2"/>
    </font>
    <font>
      <sz val="11"/>
      <name val="Calibri"/>
      <family val="2"/>
    </font>
    <font>
      <sz val="11"/>
      <color indexed="53"/>
      <name val="Calibri"/>
      <family val="2"/>
    </font>
    <font>
      <b/>
      <sz val="12"/>
      <color indexed="63"/>
      <name val="Calibri"/>
      <family val="2"/>
    </font>
    <font>
      <b/>
      <i/>
      <sz val="12"/>
      <color indexed="63"/>
      <name val="Calibri"/>
      <family val="2"/>
    </font>
    <font>
      <sz val="11"/>
      <color indexed="63"/>
      <name val="Calibri"/>
      <family val="2"/>
    </font>
    <font>
      <sz val="12"/>
      <name val="Calibri"/>
      <family val="2"/>
    </font>
    <font>
      <b/>
      <sz val="7.5"/>
      <color indexed="18"/>
      <name val="Tahoma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1"/>
      <color indexed="53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53"/>
      <name val="Calibri"/>
      <family val="2"/>
    </font>
    <font>
      <sz val="12"/>
      <color theme="1" tint="0.249977111117893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9" fontId="11" fillId="0" borderId="0" applyFill="0" applyBorder="0" applyAlignment="0" applyProtection="0"/>
    <xf numFmtId="9" fontId="11" fillId="0" borderId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/>
    <xf numFmtId="0" fontId="9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9" fontId="1" fillId="0" borderId="0" xfId="1" applyFont="1" applyFill="1" applyBorder="1" applyAlignment="1" applyProtection="1"/>
    <xf numFmtId="10" fontId="1" fillId="0" borderId="0" xfId="0" applyNumberFormat="1" applyFont="1" applyFill="1"/>
    <xf numFmtId="10" fontId="1" fillId="0" borderId="0" xfId="1" applyNumberFormat="1" applyFont="1" applyFill="1" applyBorder="1" applyAlignment="1" applyProtection="1"/>
    <xf numFmtId="3" fontId="1" fillId="0" borderId="2" xfId="0" applyNumberFormat="1" applyFont="1" applyFill="1" applyBorder="1"/>
    <xf numFmtId="10" fontId="1" fillId="0" borderId="3" xfId="1" applyNumberFormat="1" applyFont="1" applyFill="1" applyBorder="1" applyAlignment="1" applyProtection="1"/>
    <xf numFmtId="3" fontId="1" fillId="0" borderId="0" xfId="0" applyNumberFormat="1" applyFont="1" applyFill="1" applyBorder="1"/>
    <xf numFmtId="3" fontId="1" fillId="0" borderId="4" xfId="0" applyNumberFormat="1" applyFont="1" applyFill="1" applyBorder="1"/>
    <xf numFmtId="3" fontId="8" fillId="0" borderId="0" xfId="0" applyNumberFormat="1" applyFont="1" applyFill="1"/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justify" vertical="center" wrapText="1"/>
    </xf>
    <xf numFmtId="3" fontId="12" fillId="0" borderId="0" xfId="0" applyNumberFormat="1" applyFont="1" applyFill="1" applyBorder="1" applyAlignment="1">
      <alignment horizontal="right" vertical="center" wrapText="1"/>
    </xf>
    <xf numFmtId="3" fontId="13" fillId="0" borderId="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</cellXfs>
  <cellStyles count="3">
    <cellStyle name="Normal" xfId="0" builtinId="0"/>
    <cellStyle name="Porcentaje" xfId="1" builtinId="5"/>
    <cellStyle name="Porcentaje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B9F84"/>
      <rgbColor rgb="0084A5CC"/>
      <rgbColor rgb="00993366"/>
      <rgbColor rgb="00FFFFCC"/>
      <rgbColor rgb="00CCFFFF"/>
      <rgbColor rgb="00660066"/>
      <rgbColor rgb="00E37D84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C3BA3D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723031265161294E-2"/>
          <c:y val="0.20536350704634568"/>
          <c:w val="0.87162804952371753"/>
          <c:h val="0.7607378608847240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4A5CC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6166-4E1C-A8E6-CA176345EE42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166-4E1C-A8E6-CA176345EE42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6166-4E1C-A8E6-CA176345EE42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6166-4E1C-A8E6-CA176345EE42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6166-4E1C-A8E6-CA176345EE42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6166-4E1C-A8E6-CA176345EE42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6166-4E1C-A8E6-CA176345EE42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6166-4E1C-A8E6-CA176345EE42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6166-4E1C-A8E6-CA176345EE42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6166-4E1C-A8E6-CA176345EE42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6166-4E1C-A8E6-CA176345EE42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6166-4E1C-A8E6-CA176345EE42}"/>
              </c:ext>
            </c:extLst>
          </c:dPt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6166-4E1C-A8E6-CA176345EE42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6166-4E1C-A8E6-CA176345EE42}"/>
              </c:ext>
            </c:extLst>
          </c:dPt>
          <c:dPt>
            <c:idx val="1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6166-4E1C-A8E6-CA176345EE42}"/>
              </c:ext>
            </c:extLst>
          </c:dPt>
          <c:dPt>
            <c:idx val="1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6166-4E1C-A8E6-CA176345EE42}"/>
              </c:ext>
            </c:extLst>
          </c:dPt>
          <c:dPt>
            <c:idx val="1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0-6166-4E1C-A8E6-CA176345EE42}"/>
              </c:ext>
            </c:extLst>
          </c:dPt>
          <c:dPt>
            <c:idx val="1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6166-4E1C-A8E6-CA176345EE42}"/>
              </c:ext>
            </c:extLst>
          </c:dPt>
          <c:dPt>
            <c:idx val="1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2-6166-4E1C-A8E6-CA176345EE42}"/>
              </c:ext>
            </c:extLst>
          </c:dPt>
          <c:dPt>
            <c:idx val="1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6166-4E1C-A8E6-CA176345EE42}"/>
              </c:ext>
            </c:extLst>
          </c:dPt>
          <c:dPt>
            <c:idx val="2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4-6166-4E1C-A8E6-CA176345EE42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6166-4E1C-A8E6-CA176345EE42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25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6166-4E1C-A8E6-CA176345EE4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25" b="0" i="0" u="none" strike="noStrike" baseline="0">
                    <a:solidFill>
                      <a:srgbClr val="333333"/>
                    </a:solidFill>
                    <a:latin typeface="New Cicle"/>
                    <a:ea typeface="New Cicle"/>
                    <a:cs typeface="New Cicle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Figura1!$A$82:$A$102</c:f>
              <c:numCache>
                <c:formatCode>0.00%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6166-4E1C-A8E6-CA176345E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-680146112"/>
        <c:axId val="-680142848"/>
      </c:barChart>
      <c:catAx>
        <c:axId val="-680146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333333"/>
                </a:solidFill>
                <a:latin typeface="New Cicle"/>
                <a:ea typeface="New Cicle"/>
                <a:cs typeface="New Cicle"/>
              </a:defRPr>
            </a:pPr>
            <a:endParaRPr lang="es-ES"/>
          </a:p>
        </c:txPr>
        <c:crossAx val="-68014284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680142848"/>
        <c:scaling>
          <c:orientation val="minMax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333333"/>
                </a:solidFill>
                <a:latin typeface="New Cicle"/>
                <a:ea typeface="New Cicle"/>
                <a:cs typeface="New Cicle"/>
              </a:defRPr>
            </a:pPr>
            <a:endParaRPr lang="es-ES"/>
          </a:p>
        </c:txPr>
        <c:crossAx val="-680146112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485019557269027E-2"/>
          <c:y val="4.9949521110033396E-2"/>
          <c:w val="0.84291090507243427"/>
          <c:h val="0.921984910489366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7B9F84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D2A-4DCE-AE6D-88EAD1FFC2FC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D2A-4DCE-AE6D-88EAD1FFC2FC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0D2A-4DCE-AE6D-88EAD1FFC2FC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D2A-4DCE-AE6D-88EAD1FFC2FC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0D2A-4DCE-AE6D-88EAD1FFC2FC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D2A-4DCE-AE6D-88EAD1FFC2FC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0D2A-4DCE-AE6D-88EAD1FFC2FC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0D2A-4DCE-AE6D-88EAD1FFC2FC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0D2A-4DCE-AE6D-88EAD1FFC2FC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0D2A-4DCE-AE6D-88EAD1FFC2FC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0D2A-4DCE-AE6D-88EAD1FFC2FC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0D2A-4DCE-AE6D-88EAD1FFC2FC}"/>
              </c:ext>
            </c:extLst>
          </c:dPt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0D2A-4DCE-AE6D-88EAD1FFC2FC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0D2A-4DCE-AE6D-88EAD1FFC2FC}"/>
              </c:ext>
            </c:extLst>
          </c:dPt>
          <c:dPt>
            <c:idx val="1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0D2A-4DCE-AE6D-88EAD1FFC2FC}"/>
              </c:ext>
            </c:extLst>
          </c:dPt>
          <c:dPt>
            <c:idx val="1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0D2A-4DCE-AE6D-88EAD1FFC2FC}"/>
              </c:ext>
            </c:extLst>
          </c:dPt>
          <c:dPt>
            <c:idx val="1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0-0D2A-4DCE-AE6D-88EAD1FFC2FC}"/>
              </c:ext>
            </c:extLst>
          </c:dPt>
          <c:dPt>
            <c:idx val="1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0D2A-4DCE-AE6D-88EAD1FFC2FC}"/>
              </c:ext>
            </c:extLst>
          </c:dPt>
          <c:dPt>
            <c:idx val="1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2-0D2A-4DCE-AE6D-88EAD1FFC2FC}"/>
              </c:ext>
            </c:extLst>
          </c:dPt>
          <c:dPt>
            <c:idx val="1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0D2A-4DCE-AE6D-88EAD1FFC2FC}"/>
              </c:ext>
            </c:extLst>
          </c:dPt>
          <c:dPt>
            <c:idx val="2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4-0D2A-4DCE-AE6D-88EAD1FFC2FC}"/>
              </c:ext>
            </c:extLst>
          </c:dPt>
          <c:dPt>
            <c:idx val="2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0D2A-4DCE-AE6D-88EAD1FFC2FC}"/>
              </c:ext>
            </c:extLst>
          </c:dPt>
          <c:dPt>
            <c:idx val="2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6-0D2A-4DCE-AE6D-88EAD1FFC2FC}"/>
              </c:ext>
            </c:extLst>
          </c:dPt>
          <c:dPt>
            <c:idx val="2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0D2A-4DCE-AE6D-88EAD1FFC2FC}"/>
              </c:ext>
            </c:extLst>
          </c:dPt>
          <c:dPt>
            <c:idx val="2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8-0D2A-4DCE-AE6D-88EAD1FFC2FC}"/>
              </c:ext>
            </c:extLst>
          </c:dPt>
          <c:dPt>
            <c:idx val="2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9-0D2A-4DCE-AE6D-88EAD1FFC2FC}"/>
              </c:ext>
            </c:extLst>
          </c:dPt>
          <c:dPt>
            <c:idx val="2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A-0D2A-4DCE-AE6D-88EAD1FFC2FC}"/>
              </c:ext>
            </c:extLst>
          </c:dPt>
          <c:dPt>
            <c:idx val="2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B-0D2A-4DCE-AE6D-88EAD1FFC2FC}"/>
              </c:ext>
            </c:extLst>
          </c:dPt>
          <c:dPt>
            <c:idx val="2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C-0D2A-4DCE-AE6D-88EAD1FFC2FC}"/>
              </c:ext>
            </c:extLst>
          </c:dPt>
          <c:dPt>
            <c:idx val="2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D-0D2A-4DCE-AE6D-88EAD1FFC2FC}"/>
              </c:ext>
            </c:extLst>
          </c:dPt>
          <c:dPt>
            <c:idx val="3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E-0D2A-4DCE-AE6D-88EAD1FFC2FC}"/>
              </c:ext>
            </c:extLst>
          </c:dPt>
          <c:dPt>
            <c:idx val="3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F-0D2A-4DCE-AE6D-88EAD1FFC2FC}"/>
              </c:ext>
            </c:extLst>
          </c:dPt>
          <c:dPt>
            <c:idx val="3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0-0D2A-4DCE-AE6D-88EAD1FFC2FC}"/>
              </c:ext>
            </c:extLst>
          </c:dPt>
          <c:dPt>
            <c:idx val="3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1-0D2A-4DCE-AE6D-88EAD1FFC2FC}"/>
              </c:ext>
            </c:extLst>
          </c:dPt>
          <c:dPt>
            <c:idx val="3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2-0D2A-4DCE-AE6D-88EAD1FFC2FC}"/>
              </c:ext>
            </c:extLst>
          </c:dPt>
          <c:dPt>
            <c:idx val="3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3-0D2A-4DCE-AE6D-88EAD1FFC2FC}"/>
              </c:ext>
            </c:extLst>
          </c:dPt>
          <c:dPt>
            <c:idx val="3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4-0D2A-4DCE-AE6D-88EAD1FFC2FC}"/>
              </c:ext>
            </c:extLst>
          </c:dPt>
          <c:dPt>
            <c:idx val="3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5-0D2A-4DCE-AE6D-88EAD1FFC2FC}"/>
              </c:ext>
            </c:extLst>
          </c:dPt>
          <c:dPt>
            <c:idx val="3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6-0D2A-4DCE-AE6D-88EAD1FFC2FC}"/>
              </c:ext>
            </c:extLst>
          </c:dPt>
          <c:dPt>
            <c:idx val="3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7-0D2A-4DCE-AE6D-88EAD1FFC2FC}"/>
              </c:ext>
            </c:extLst>
          </c:dPt>
          <c:dPt>
            <c:idx val="4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8-0D2A-4DCE-AE6D-88EAD1FFC2FC}"/>
              </c:ext>
            </c:extLst>
          </c:dPt>
          <c:dPt>
            <c:idx val="4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9-0D2A-4DCE-AE6D-88EAD1FFC2FC}"/>
              </c:ext>
            </c:extLst>
          </c:dPt>
          <c:dPt>
            <c:idx val="4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A-0D2A-4DCE-AE6D-88EAD1FFC2FC}"/>
              </c:ext>
            </c:extLst>
          </c:dPt>
          <c:dPt>
            <c:idx val="4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B-0D2A-4DCE-AE6D-88EAD1FFC2FC}"/>
              </c:ext>
            </c:extLst>
          </c:dPt>
          <c:dPt>
            <c:idx val="4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C-0D2A-4DCE-AE6D-88EAD1FFC2FC}"/>
              </c:ext>
            </c:extLst>
          </c:dPt>
          <c:dPt>
            <c:idx val="4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D-0D2A-4DCE-AE6D-88EAD1FFC2FC}"/>
              </c:ext>
            </c:extLst>
          </c:dPt>
          <c:dPt>
            <c:idx val="4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E-0D2A-4DCE-AE6D-88EAD1FFC2FC}"/>
              </c:ext>
            </c:extLst>
          </c:dPt>
          <c:dPt>
            <c:idx val="4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F-0D2A-4DCE-AE6D-88EAD1FFC2FC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2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3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3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3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3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4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4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4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4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4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4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0D2A-4DCE-AE6D-88EAD1FFC2FC}"/>
                </c:ext>
                <c:ext xmlns:c15="http://schemas.microsoft.com/office/drawing/2012/chart" uri="{CE6537A1-D6FC-4f65-9D91-7224C49458BB}"/>
              </c:extLst>
            </c:dLbl>
            <c:dLbl>
              <c:idx val="4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5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0D2A-4DCE-AE6D-88EAD1FFC2F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50" b="0" i="0" u="none" strike="noStrike" baseline="0">
                    <a:solidFill>
                      <a:srgbClr val="333333"/>
                    </a:solidFill>
                    <a:latin typeface="New Cicle"/>
                    <a:ea typeface="New Cicle"/>
                    <a:cs typeface="New Cicle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Figura1!$A$104:$A$151</c:f>
              <c:numCache>
                <c:formatCode>0.00%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0-0D2A-4DCE-AE6D-88EAD1FFC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80147200"/>
        <c:axId val="-680138496"/>
      </c:barChart>
      <c:catAx>
        <c:axId val="-680147200"/>
        <c:scaling>
          <c:orientation val="maxMin"/>
        </c:scaling>
        <c:delete val="0"/>
        <c:axPos val="l"/>
        <c:majorTickMark val="out"/>
        <c:minorTickMark val="none"/>
        <c:tickLblPos val="none"/>
        <c:spPr>
          <a:ln w="3175">
            <a:solidFill>
              <a:srgbClr val="969696"/>
            </a:solidFill>
            <a:prstDash val="solid"/>
          </a:ln>
        </c:spPr>
        <c:crossAx val="-680138496"/>
        <c:crossesAt val="0"/>
        <c:auto val="1"/>
        <c:lblAlgn val="ctr"/>
        <c:lblOffset val="100"/>
        <c:tickMarkSkip val="1"/>
        <c:noMultiLvlLbl val="0"/>
      </c:catAx>
      <c:valAx>
        <c:axId val="-680138496"/>
        <c:scaling>
          <c:orientation val="minMax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333333"/>
                </a:solidFill>
                <a:latin typeface="New Cicle"/>
                <a:ea typeface="New Cicle"/>
                <a:cs typeface="New Cicle"/>
              </a:defRPr>
            </a:pPr>
            <a:endParaRPr lang="es-ES"/>
          </a:p>
        </c:txPr>
        <c:crossAx val="-680147200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Figura1!$A$157</c:f>
              <c:strCache>
                <c:ptCount val="1"/>
                <c:pt idx="0">
                  <c:v>Campaña 2009-10 (01/07/2009 – 30/06/2010)</c:v>
                </c:pt>
              </c:strCache>
            </c:strRef>
          </c:tx>
          <c:spPr>
            <a:solidFill>
              <a:srgbClr val="7B9F84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333333"/>
                    </a:solidFill>
                    <a:latin typeface="New Cicle"/>
                    <a:ea typeface="New Cicle"/>
                    <a:cs typeface="New Cicle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Figura1!$A$158:$A$161</c:f>
              <c:numCache>
                <c:formatCode>#,##0</c:formatCode>
                <c:ptCount val="4"/>
                <c:pt idx="0">
                  <c:v>7.7</c:v>
                </c:pt>
                <c:pt idx="1">
                  <c:v>303.8</c:v>
                </c:pt>
                <c:pt idx="2">
                  <c:v>150765.29999999999</c:v>
                </c:pt>
                <c:pt idx="3">
                  <c:v>17798.7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B9-4AA0-808F-D90A8DEEC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-680147744"/>
        <c:axId val="-680140672"/>
      </c:barChart>
      <c:catAx>
        <c:axId val="-68014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33"/>
                </a:solidFill>
                <a:latin typeface="New Cicle"/>
                <a:ea typeface="New Cicle"/>
                <a:cs typeface="New Cicle"/>
              </a:defRPr>
            </a:pPr>
            <a:endParaRPr lang="es-ES"/>
          </a:p>
        </c:txPr>
        <c:crossAx val="-680140672"/>
        <c:crossesAt val="0"/>
        <c:auto val="1"/>
        <c:lblAlgn val="ctr"/>
        <c:lblOffset val="100"/>
        <c:tickLblSkip val="3"/>
        <c:tickMarkSkip val="1"/>
        <c:noMultiLvlLbl val="0"/>
      </c:catAx>
      <c:valAx>
        <c:axId val="-6801406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33"/>
                </a:solidFill>
                <a:latin typeface="New Cicle"/>
                <a:ea typeface="New Cicle"/>
                <a:cs typeface="New Cicle"/>
              </a:defRPr>
            </a:pPr>
            <a:endParaRPr lang="es-ES"/>
          </a:p>
        </c:txPr>
        <c:crossAx val="-680147744"/>
        <c:crossesAt val="1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8458308096103372"/>
          <c:y val="0.32620072490938634"/>
          <c:w val="1"/>
          <c:h val="0.67383077115360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85" b="0" i="0" u="none" strike="noStrike" baseline="0">
              <a:solidFill>
                <a:srgbClr val="333333"/>
              </a:solidFill>
              <a:latin typeface="New Cicle"/>
              <a:ea typeface="New Cicle"/>
              <a:cs typeface="New Cicle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Figura1!$A$157</c:f>
              <c:strCache>
                <c:ptCount val="1"/>
                <c:pt idx="0">
                  <c:v>Campaña 2009-10 (01/07/2009 – 30/06/2010)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333333"/>
                    </a:solidFill>
                    <a:latin typeface="New Cicle"/>
                    <a:ea typeface="New Cicle"/>
                    <a:cs typeface="New Cicle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Figura1!$B$158:$B$161</c:f>
              <c:numCache>
                <c:formatCode>0.00%</c:formatCode>
                <c:ptCount val="4"/>
                <c:pt idx="0">
                  <c:v>4.5595719923849227E-5</c:v>
                </c:pt>
                <c:pt idx="1">
                  <c:v>1.7989584042682333E-3</c:v>
                </c:pt>
                <c:pt idx="2">
                  <c:v>0.89276005104352019</c:v>
                </c:pt>
                <c:pt idx="3">
                  <c:v>0.1053953948322877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62A-4C26-A0BB-6E5965939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-680134688"/>
        <c:axId val="-680145024"/>
      </c:barChart>
      <c:catAx>
        <c:axId val="-68013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33"/>
                </a:solidFill>
                <a:latin typeface="New Cicle"/>
                <a:ea typeface="New Cicle"/>
                <a:cs typeface="New Cicle"/>
              </a:defRPr>
            </a:pPr>
            <a:endParaRPr lang="es-ES"/>
          </a:p>
        </c:txPr>
        <c:crossAx val="-680145024"/>
        <c:crossesAt val="0"/>
        <c:auto val="1"/>
        <c:lblAlgn val="ctr"/>
        <c:lblOffset val="100"/>
        <c:tickLblSkip val="3"/>
        <c:tickMarkSkip val="1"/>
        <c:noMultiLvlLbl val="0"/>
      </c:catAx>
      <c:valAx>
        <c:axId val="-6801450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33"/>
                </a:solidFill>
                <a:latin typeface="New Cicle"/>
                <a:ea typeface="New Cicle"/>
                <a:cs typeface="New Cicle"/>
              </a:defRPr>
            </a:pPr>
            <a:endParaRPr lang="es-ES"/>
          </a:p>
        </c:txPr>
        <c:crossAx val="-680134688"/>
        <c:crossesAt val="1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585" b="0" i="0" u="none" strike="noStrike" baseline="0">
              <a:solidFill>
                <a:srgbClr val="333333"/>
              </a:solidFill>
              <a:latin typeface="New Cicle"/>
              <a:ea typeface="New Cicle"/>
              <a:cs typeface="New Cicle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76005011623406E-2"/>
          <c:y val="0.18182423509305395"/>
          <c:w val="0.8917084283318657"/>
          <c:h val="0.64720769396218014"/>
        </c:manualLayout>
      </c:layout>
      <c:lineChart>
        <c:grouping val="standard"/>
        <c:varyColors val="0"/>
        <c:ser>
          <c:idx val="0"/>
          <c:order val="0"/>
          <c:tx>
            <c:strRef>
              <c:f>Figura1!$B$2</c:f>
              <c:strCache>
                <c:ptCount val="1"/>
                <c:pt idx="0">
                  <c:v>Unidades de admisión incluidas anualmente</c:v>
                </c:pt>
              </c:strCache>
            </c:strRef>
          </c:tx>
          <c:spPr>
            <a:ln w="12700">
              <a:solidFill>
                <a:srgbClr val="7B9F8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7B9F84"/>
              </a:solidFill>
              <a:ln>
                <a:solidFill>
                  <a:srgbClr val="7B9F84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119453384871076E-2"/>
                  <c:y val="2.88681765404922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0932877820725889E-2"/>
                  <c:y val="-2.59813588864431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466438910362945E-2"/>
                  <c:y val="-5.773635308098667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3731511282903563E-3"/>
                  <c:y val="-2.02077235783446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2788553366562375E-3"/>
                  <c:y val="-8.654702581486629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585892295234012E-2"/>
                  <c:y val="-2.02077235783446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212741166943694E-2"/>
                  <c:y val="-2.3094541232393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026165602798479E-2"/>
                  <c:y val="-2.59813588864431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9306028949016322E-2"/>
                  <c:y val="-2.3094541232393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1399316731088832E-2"/>
                  <c:y val="-2.5981358886443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1399316731088832E-2"/>
                  <c:y val="-2.88681765404922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119453384871145E-2"/>
                  <c:y val="-2.88681765404922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306028949016322E-2"/>
                  <c:y val="-2.5981358886443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3026165602798555E-2"/>
                  <c:y val="-2.59813588864431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3026165602798632E-2"/>
                  <c:y val="-2.5981358886443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7212741166943812E-2"/>
                  <c:y val="-2.5981358886443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9306028949016245E-2"/>
                  <c:y val="-2.5981358886443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7212741166943655E-2"/>
                  <c:y val="-2.5981358886443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3492604513161425E-2"/>
                  <c:y val="-2.30945412323939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3026165602798632E-2"/>
                  <c:y val="-2.88681765404922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3024594453166035E-2"/>
                  <c:y val="-2.8860028860028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3024594453166035E-2"/>
                  <c:y val="-3.17460317460317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8838304552590265E-2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New Cicle"/>
                    <a:ea typeface="New Cicle"/>
                    <a:cs typeface="New Cicle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Figura1!$A$3:$A$25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Figura1!$B$3:$B$25</c:f>
              <c:numCache>
                <c:formatCode>General</c:formatCode>
                <c:ptCount val="23"/>
                <c:pt idx="0">
                  <c:v>1885</c:v>
                </c:pt>
                <c:pt idx="1">
                  <c:v>225</c:v>
                </c:pt>
                <c:pt idx="2">
                  <c:v>157</c:v>
                </c:pt>
                <c:pt idx="3">
                  <c:v>2832</c:v>
                </c:pt>
                <c:pt idx="4">
                  <c:v>113</c:v>
                </c:pt>
                <c:pt idx="5">
                  <c:v>1132</c:v>
                </c:pt>
                <c:pt idx="6">
                  <c:v>520</c:v>
                </c:pt>
                <c:pt idx="7">
                  <c:v>385</c:v>
                </c:pt>
                <c:pt idx="8">
                  <c:v>212</c:v>
                </c:pt>
                <c:pt idx="9">
                  <c:v>111</c:v>
                </c:pt>
                <c:pt idx="10">
                  <c:v>509</c:v>
                </c:pt>
                <c:pt idx="11">
                  <c:v>10</c:v>
                </c:pt>
                <c:pt idx="12">
                  <c:v>202</c:v>
                </c:pt>
                <c:pt idx="13">
                  <c:v>48</c:v>
                </c:pt>
                <c:pt idx="14">
                  <c:v>49</c:v>
                </c:pt>
                <c:pt idx="15">
                  <c:v>29</c:v>
                </c:pt>
                <c:pt idx="16">
                  <c:v>361</c:v>
                </c:pt>
                <c:pt idx="17">
                  <c:v>70</c:v>
                </c:pt>
                <c:pt idx="18">
                  <c:v>214</c:v>
                </c:pt>
                <c:pt idx="19">
                  <c:v>33</c:v>
                </c:pt>
                <c:pt idx="20">
                  <c:v>54</c:v>
                </c:pt>
                <c:pt idx="21">
                  <c:v>90</c:v>
                </c:pt>
                <c:pt idx="22">
                  <c:v>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C7A1-41A7-8A20-267274D00F66}"/>
            </c:ext>
          </c:extLst>
        </c:ser>
        <c:ser>
          <c:idx val="1"/>
          <c:order val="1"/>
          <c:tx>
            <c:strRef>
              <c:f>Figura1!$C$2</c:f>
              <c:strCache>
                <c:ptCount val="1"/>
                <c:pt idx="0">
                  <c:v>Unidades de admisión totales</c:v>
                </c:pt>
              </c:strCache>
            </c:strRef>
          </c:tx>
          <c:spPr>
            <a:ln w="12700">
              <a:solidFill>
                <a:srgbClr val="E37D8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37D84"/>
              </a:solidFill>
              <a:ln>
                <a:solidFill>
                  <a:srgbClr val="E37D84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399316731088832E-2"/>
                  <c:y val="-2.5981358886443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119453384871069E-2"/>
                  <c:y val="2.3094541232393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731511282903754E-3"/>
                  <c:y val="1.15472706161969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119453384871069E-2"/>
                  <c:y val="3.17549941945415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4653014474508123E-2"/>
                  <c:y val="2.02077235783445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559726692435573E-2"/>
                  <c:y val="2.02077235783445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559726692435534E-2"/>
                  <c:y val="2.5981358886443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746302256580713E-2"/>
                  <c:y val="2.88681765404922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839590038653299E-2"/>
                  <c:y val="2.3094541232393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6746302256580713E-2"/>
                  <c:y val="2.5981358886443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1399316731088832E-2"/>
                  <c:y val="2.5981358886443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3492604513161502E-2"/>
                  <c:y val="2.3094541232393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492604513161425E-2"/>
                  <c:y val="2.3094541232393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1399316731088832E-2"/>
                  <c:y val="2.30945412323938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7212741166943655E-2"/>
                  <c:y val="2.3094541232393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3026165602798632E-2"/>
                  <c:y val="2.88681765404922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5.0238906769742138E-2"/>
                  <c:y val="-2.5981358886443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4.3959043423524524E-2"/>
                  <c:y val="-2.5981358886443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4.1865536038764382E-2"/>
                  <c:y val="-2.59812977923214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9770248499157383E-2"/>
                  <c:y val="-2.88682096556112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490319204604921E-2"/>
                  <c:y val="-3.75180375180375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9304029304029457E-2"/>
                  <c:y val="-3.4632034632034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New Cicle"/>
                      <a:ea typeface="New Cicle"/>
                      <a:cs typeface="New Cicle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C7A1-41A7-8A20-267274D00F6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2.0931449502878076E-3"/>
                  <c:y val="-3.463203463203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New Cicle"/>
                    <a:ea typeface="New Cicle"/>
                    <a:cs typeface="New Cicle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Figura1!$A$3:$A$25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Figura1!$C$3:$C$25</c:f>
              <c:numCache>
                <c:formatCode>General</c:formatCode>
                <c:ptCount val="23"/>
                <c:pt idx="0">
                  <c:v>2011</c:v>
                </c:pt>
                <c:pt idx="1">
                  <c:v>2231</c:v>
                </c:pt>
                <c:pt idx="2">
                  <c:v>2377</c:v>
                </c:pt>
                <c:pt idx="3">
                  <c:v>5209</c:v>
                </c:pt>
                <c:pt idx="4">
                  <c:v>5318</c:v>
                </c:pt>
                <c:pt idx="5">
                  <c:v>6277</c:v>
                </c:pt>
                <c:pt idx="6">
                  <c:v>6708</c:v>
                </c:pt>
                <c:pt idx="7">
                  <c:v>7039</c:v>
                </c:pt>
                <c:pt idx="8">
                  <c:v>7232</c:v>
                </c:pt>
                <c:pt idx="9">
                  <c:v>7280</c:v>
                </c:pt>
                <c:pt idx="10">
                  <c:v>7711</c:v>
                </c:pt>
                <c:pt idx="11">
                  <c:v>7717</c:v>
                </c:pt>
                <c:pt idx="12">
                  <c:v>7893</c:v>
                </c:pt>
                <c:pt idx="13">
                  <c:v>7938</c:v>
                </c:pt>
                <c:pt idx="14">
                  <c:v>7981</c:v>
                </c:pt>
                <c:pt idx="15">
                  <c:v>7998</c:v>
                </c:pt>
                <c:pt idx="16">
                  <c:v>8309</c:v>
                </c:pt>
                <c:pt idx="17">
                  <c:v>8327</c:v>
                </c:pt>
                <c:pt idx="18">
                  <c:v>8412</c:v>
                </c:pt>
                <c:pt idx="19">
                  <c:v>8416</c:v>
                </c:pt>
                <c:pt idx="20">
                  <c:v>8434</c:v>
                </c:pt>
                <c:pt idx="21">
                  <c:v>8522</c:v>
                </c:pt>
                <c:pt idx="22">
                  <c:v>8614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D-C7A1-41A7-8A20-267274D00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0143936"/>
        <c:axId val="-680139584"/>
      </c:lineChart>
      <c:catAx>
        <c:axId val="-68014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New Cicle"/>
                <a:ea typeface="New Cicle"/>
                <a:cs typeface="New Cicle"/>
              </a:defRPr>
            </a:pPr>
            <a:endParaRPr lang="es-ES"/>
          </a:p>
        </c:txPr>
        <c:crossAx val="-6801395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6801395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New Cicle"/>
                <a:ea typeface="New Cicle"/>
                <a:cs typeface="New Cicle"/>
              </a:defRPr>
            </a:pPr>
            <a:endParaRPr lang="es-ES"/>
          </a:p>
        </c:txPr>
        <c:crossAx val="-680143936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582977951931833"/>
          <c:y val="0.9415898012748406"/>
          <c:w val="0.7394271869862421"/>
          <c:h val="4.32914067559736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New Cicle"/>
              <a:ea typeface="New Cicle"/>
              <a:cs typeface="New Cicle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246171885758855E-2"/>
          <c:y val="0.22328547380277999"/>
          <c:w val="0.92243109394365941"/>
          <c:h val="0.5938443452201595"/>
        </c:manualLayout>
      </c:layout>
      <c:pie3DChart>
        <c:varyColors val="1"/>
        <c:ser>
          <c:idx val="0"/>
          <c:order val="0"/>
          <c:spPr>
            <a:solidFill>
              <a:srgbClr val="C3BA3D"/>
            </a:solidFill>
            <a:ln w="3175">
              <a:solidFill>
                <a:srgbClr val="333333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7B9F84"/>
              </a:solidFill>
              <a:ln w="3175">
                <a:solidFill>
                  <a:srgbClr val="333333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928-40EA-8869-E988DABE1DF2}"/>
              </c:ext>
            </c:extLst>
          </c:dPt>
          <c:dPt>
            <c:idx val="1"/>
            <c:bubble3D val="0"/>
            <c:spPr>
              <a:solidFill>
                <a:srgbClr val="84A5CC"/>
              </a:solidFill>
              <a:ln w="3175">
                <a:solidFill>
                  <a:srgbClr val="333333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928-40EA-8869-E988DABE1DF2}"/>
              </c:ext>
            </c:extLst>
          </c:dPt>
          <c:dPt>
            <c:idx val="2"/>
            <c:bubble3D val="0"/>
            <c:explosion val="100"/>
            <c:spPr>
              <a:solidFill>
                <a:srgbClr val="FF9900"/>
              </a:solidFill>
              <a:ln w="3175">
                <a:solidFill>
                  <a:srgbClr val="333333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928-40EA-8869-E988DABE1DF2}"/>
              </c:ext>
            </c:extLst>
          </c:dPt>
          <c:dPt>
            <c:idx val="3"/>
            <c:bubble3D val="0"/>
            <c:explosion val="79"/>
            <c:spPr>
              <a:solidFill>
                <a:srgbClr val="99CC00"/>
              </a:solidFill>
              <a:ln w="3175">
                <a:solidFill>
                  <a:srgbClr val="333333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928-40EA-8869-E988DABE1DF2}"/>
              </c:ext>
            </c:extLst>
          </c:dPt>
          <c:dPt>
            <c:idx val="4"/>
            <c:bubble3D val="0"/>
            <c:explosion val="42"/>
            <c:spPr>
              <a:solidFill>
                <a:srgbClr val="660066"/>
              </a:solidFill>
              <a:ln w="3175">
                <a:solidFill>
                  <a:srgbClr val="333333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928-40EA-8869-E988DABE1DF2}"/>
              </c:ext>
            </c:extLst>
          </c:dPt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928-40EA-8869-E988DABE1DF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097325801406346E-3"/>
                  <c:y val="1.659166713424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928-40EA-8869-E988DABE1DF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703980306812409E-2"/>
                  <c:y val="8.82238888784982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928-40EA-8869-E988DABE1DF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738966786706502E-2"/>
                  <c:y val="-4.26473650413650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928-40EA-8869-E988DABE1DF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0551626491441033E-2"/>
                  <c:y val="2.002132156283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928-40EA-8869-E988DABE1DF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Figura2!$A$5:$A$9</c:f>
              <c:strCache>
                <c:ptCount val="5"/>
                <c:pt idx="0">
                  <c:v>Fuentes semilleras y rodales</c:v>
                </c:pt>
                <c:pt idx="1">
                  <c:v>Rodales selectos</c:v>
                </c:pt>
                <c:pt idx="2">
                  <c:v>Huertos semilleros</c:v>
                </c:pt>
                <c:pt idx="3">
                  <c:v>Progenitores de familia</c:v>
                </c:pt>
                <c:pt idx="4">
                  <c:v>Clones</c:v>
                </c:pt>
              </c:strCache>
            </c:strRef>
          </c:cat>
          <c:val>
            <c:numRef>
              <c:f>Figura2!$AD$5:$AD$9</c:f>
              <c:numCache>
                <c:formatCode>#,##0</c:formatCode>
                <c:ptCount val="5"/>
                <c:pt idx="0">
                  <c:v>8051</c:v>
                </c:pt>
                <c:pt idx="1">
                  <c:v>412</c:v>
                </c:pt>
                <c:pt idx="2">
                  <c:v>32</c:v>
                </c:pt>
                <c:pt idx="3">
                  <c:v>12</c:v>
                </c:pt>
                <c:pt idx="4">
                  <c:v>107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928-40EA-8869-E988DABE1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333333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1466850</xdr:colOff>
      <xdr:row>4</xdr:row>
      <xdr:rowOff>19050</xdr:rowOff>
    </xdr:to>
    <xdr:pic>
      <xdr:nvPicPr>
        <xdr:cNvPr id="1064" name="Imagen 1">
          <a:extLst>
            <a:ext uri="{FF2B5EF4-FFF2-40B4-BE49-F238E27FC236}">
              <a16:creationId xmlns:a16="http://schemas.microsoft.com/office/drawing/2014/main" xmlns="" id="{E4AA467A-B8A4-5D1A-8FE2-2F580A7E8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718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77</xdr:row>
      <xdr:rowOff>114300</xdr:rowOff>
    </xdr:from>
    <xdr:to>
      <xdr:col>9</xdr:col>
      <xdr:colOff>123825</xdr:colOff>
      <xdr:row>105</xdr:row>
      <xdr:rowOff>114300</xdr:rowOff>
    </xdr:to>
    <xdr:graphicFrame macro="">
      <xdr:nvGraphicFramePr>
        <xdr:cNvPr id="3263" name="Gráfico 1">
          <a:extLst>
            <a:ext uri="{FF2B5EF4-FFF2-40B4-BE49-F238E27FC236}">
              <a16:creationId xmlns:a16="http://schemas.microsoft.com/office/drawing/2014/main" xmlns="" id="{530267B2-E5C9-D805-36ED-310DFDB837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1057275</xdr:colOff>
      <xdr:row>122</xdr:row>
      <xdr:rowOff>76200</xdr:rowOff>
    </xdr:from>
    <xdr:to>
      <xdr:col>6</xdr:col>
      <xdr:colOff>504825</xdr:colOff>
      <xdr:row>170</xdr:row>
      <xdr:rowOff>114300</xdr:rowOff>
    </xdr:to>
    <xdr:graphicFrame macro="">
      <xdr:nvGraphicFramePr>
        <xdr:cNvPr id="3264" name="Gráfico 2">
          <a:extLst>
            <a:ext uri="{FF2B5EF4-FFF2-40B4-BE49-F238E27FC236}">
              <a16:creationId xmlns:a16="http://schemas.microsoft.com/office/drawing/2014/main" xmlns="" id="{60B0FBC5-A591-297D-0420-6D6135DF4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163</xdr:row>
      <xdr:rowOff>123825</xdr:rowOff>
    </xdr:from>
    <xdr:to>
      <xdr:col>0</xdr:col>
      <xdr:colOff>123825</xdr:colOff>
      <xdr:row>184</xdr:row>
      <xdr:rowOff>123825</xdr:rowOff>
    </xdr:to>
    <xdr:graphicFrame macro="">
      <xdr:nvGraphicFramePr>
        <xdr:cNvPr id="3265" name="Gráfico 3">
          <a:extLst>
            <a:ext uri="{FF2B5EF4-FFF2-40B4-BE49-F238E27FC236}">
              <a16:creationId xmlns:a16="http://schemas.microsoft.com/office/drawing/2014/main" xmlns="" id="{8D884A7B-8602-1A01-487E-99593D50C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184</xdr:row>
      <xdr:rowOff>28575</xdr:rowOff>
    </xdr:from>
    <xdr:to>
      <xdr:col>0</xdr:col>
      <xdr:colOff>28575</xdr:colOff>
      <xdr:row>203</xdr:row>
      <xdr:rowOff>76200</xdr:rowOff>
    </xdr:to>
    <xdr:graphicFrame macro="">
      <xdr:nvGraphicFramePr>
        <xdr:cNvPr id="3266" name="Gráfico 4">
          <a:extLst>
            <a:ext uri="{FF2B5EF4-FFF2-40B4-BE49-F238E27FC236}">
              <a16:creationId xmlns:a16="http://schemas.microsoft.com/office/drawing/2014/main" xmlns="" id="{5CFE93FE-6B42-C6EE-743C-2DF8EB40A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0</xdr:row>
      <xdr:rowOff>19050</xdr:rowOff>
    </xdr:from>
    <xdr:to>
      <xdr:col>10</xdr:col>
      <xdr:colOff>28575</xdr:colOff>
      <xdr:row>21</xdr:row>
      <xdr:rowOff>28575</xdr:rowOff>
    </xdr:to>
    <xdr:graphicFrame macro="">
      <xdr:nvGraphicFramePr>
        <xdr:cNvPr id="3267" name="Gráfico 5">
          <a:extLst>
            <a:ext uri="{FF2B5EF4-FFF2-40B4-BE49-F238E27FC236}">
              <a16:creationId xmlns:a16="http://schemas.microsoft.com/office/drawing/2014/main" xmlns="" id="{F96D886A-E92C-6839-E98F-DD5A0B67E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85725</xdr:rowOff>
    </xdr:from>
    <xdr:to>
      <xdr:col>7</xdr:col>
      <xdr:colOff>781050</xdr:colOff>
      <xdr:row>31</xdr:row>
      <xdr:rowOff>95250</xdr:rowOff>
    </xdr:to>
    <xdr:graphicFrame macro="">
      <xdr:nvGraphicFramePr>
        <xdr:cNvPr id="4135" name="Gráfico 1">
          <a:extLst>
            <a:ext uri="{FF2B5EF4-FFF2-40B4-BE49-F238E27FC236}">
              <a16:creationId xmlns:a16="http://schemas.microsoft.com/office/drawing/2014/main" xmlns="" id="{03583DAB-CB82-E10A-95CF-0A4302DA9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showGridLines="0" tabSelected="1" zoomScaleNormal="100" workbookViewId="0">
      <selection activeCell="B17" sqref="B17"/>
    </sheetView>
  </sheetViews>
  <sheetFormatPr baseColWidth="10" defaultRowHeight="12.75" x14ac:dyDescent="0.2"/>
  <cols>
    <col min="1" max="1" width="25.5703125" bestFit="1" customWidth="1"/>
    <col min="2" max="2" width="100.85546875" customWidth="1"/>
  </cols>
  <sheetData>
    <row r="1" spans="1:25" ht="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x14ac:dyDescent="0.25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x14ac:dyDescent="0.25">
      <c r="A5" s="3" t="s">
        <v>1</v>
      </c>
      <c r="B5" s="4" t="s">
        <v>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x14ac:dyDescent="0.25">
      <c r="A6" s="3" t="s">
        <v>3</v>
      </c>
      <c r="B6" s="5" t="s">
        <v>77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1.5" x14ac:dyDescent="0.25">
      <c r="A7" s="3" t="s">
        <v>4</v>
      </c>
      <c r="B7" s="32" t="s">
        <v>78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x14ac:dyDescent="0.25">
      <c r="A8" s="3" t="s">
        <v>5</v>
      </c>
      <c r="B8" s="5" t="s">
        <v>88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x14ac:dyDescent="0.25">
      <c r="A9" s="3" t="s">
        <v>6</v>
      </c>
      <c r="B9" s="5" t="s">
        <v>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x14ac:dyDescent="0.25">
      <c r="A10" s="3" t="s">
        <v>8</v>
      </c>
      <c r="B10" s="5" t="s">
        <v>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x14ac:dyDescent="0.25">
      <c r="A11" s="3" t="s">
        <v>10</v>
      </c>
      <c r="B11" s="35" t="s">
        <v>11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x14ac:dyDescent="0.25">
      <c r="A12" s="3" t="s">
        <v>12</v>
      </c>
      <c r="B12" s="33" t="s">
        <v>79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1.5" x14ac:dyDescent="0.25">
      <c r="A13" s="3" t="s">
        <v>13</v>
      </c>
      <c r="B13" s="32" t="s">
        <v>78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x14ac:dyDescent="0.25">
      <c r="A14" s="3" t="s">
        <v>14</v>
      </c>
      <c r="B14" s="5" t="s">
        <v>15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x14ac:dyDescent="0.25">
      <c r="A15" s="3" t="s">
        <v>16</v>
      </c>
      <c r="B15" s="5" t="s">
        <v>17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" x14ac:dyDescent="0.25">
      <c r="A17" s="1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7"/>
  <sheetViews>
    <sheetView showGridLines="0" zoomScaleNormal="100" workbookViewId="0">
      <selection activeCell="L7" sqref="L7"/>
    </sheetView>
  </sheetViews>
  <sheetFormatPr baseColWidth="10" defaultRowHeight="12.75" x14ac:dyDescent="0.2"/>
  <cols>
    <col min="1" max="1" width="24.85546875" style="38" customWidth="1"/>
    <col min="2" max="2" width="16.140625" style="37" customWidth="1"/>
    <col min="3" max="3" width="18.28515625" style="37" customWidth="1"/>
    <col min="4" max="4" width="16.7109375" style="37" customWidth="1"/>
    <col min="5" max="5" width="17.28515625" style="37" customWidth="1"/>
    <col min="6" max="6" width="13.85546875" style="37" customWidth="1"/>
    <col min="7" max="7" width="17.28515625" style="37" customWidth="1"/>
    <col min="8" max="16384" width="11.42578125" style="38"/>
  </cols>
  <sheetData>
    <row r="1" spans="1:7" ht="15" x14ac:dyDescent="0.2">
      <c r="A1" s="8" t="s">
        <v>83</v>
      </c>
    </row>
    <row r="2" spans="1:7" ht="15" x14ac:dyDescent="0.2">
      <c r="A2" s="8"/>
    </row>
    <row r="3" spans="1:7" x14ac:dyDescent="0.2">
      <c r="A3" s="36" t="s">
        <v>89</v>
      </c>
    </row>
    <row r="4" spans="1:7" x14ac:dyDescent="0.2">
      <c r="A4" s="61" t="s">
        <v>19</v>
      </c>
      <c r="B4" s="62">
        <v>2023</v>
      </c>
      <c r="C4" s="62"/>
      <c r="D4" s="62">
        <v>2022</v>
      </c>
      <c r="E4" s="62"/>
      <c r="F4" s="62" t="s">
        <v>91</v>
      </c>
      <c r="G4" s="62"/>
    </row>
    <row r="5" spans="1:7" ht="25.5" x14ac:dyDescent="0.2">
      <c r="A5" s="61"/>
      <c r="B5" s="60" t="s">
        <v>90</v>
      </c>
      <c r="C5" s="60" t="s">
        <v>22</v>
      </c>
      <c r="D5" s="60" t="s">
        <v>86</v>
      </c>
      <c r="E5" s="60" t="s">
        <v>22</v>
      </c>
      <c r="F5" s="60" t="s">
        <v>24</v>
      </c>
      <c r="G5" s="60" t="s">
        <v>22</v>
      </c>
    </row>
    <row r="6" spans="1:7" x14ac:dyDescent="0.2">
      <c r="A6" s="40" t="s">
        <v>25</v>
      </c>
      <c r="B6" s="41">
        <v>8051</v>
      </c>
      <c r="C6" s="42">
        <v>5800790.4679129887</v>
      </c>
      <c r="D6" s="41">
        <v>7972</v>
      </c>
      <c r="E6" s="42">
        <v>5742872.6677109767</v>
      </c>
      <c r="F6" s="42">
        <f t="shared" ref="F6:F11" si="0">B6-D6</f>
        <v>79</v>
      </c>
      <c r="G6" s="43">
        <f>C6-E6</f>
        <v>57917.800202012062</v>
      </c>
    </row>
    <row r="7" spans="1:7" x14ac:dyDescent="0.2">
      <c r="A7" s="40" t="s">
        <v>26</v>
      </c>
      <c r="B7" s="41">
        <v>412</v>
      </c>
      <c r="C7" s="42">
        <v>19349.968507371843</v>
      </c>
      <c r="D7" s="41">
        <v>398</v>
      </c>
      <c r="E7" s="42">
        <v>19398.618507705629</v>
      </c>
      <c r="F7" s="42">
        <f t="shared" si="0"/>
        <v>14</v>
      </c>
      <c r="G7" s="43">
        <f>C7-E7</f>
        <v>-48.650000333786011</v>
      </c>
    </row>
    <row r="8" spans="1:7" x14ac:dyDescent="0.2">
      <c r="A8" s="40" t="s">
        <v>27</v>
      </c>
      <c r="B8" s="41">
        <v>32</v>
      </c>
      <c r="C8" s="44">
        <v>94.497000731527805</v>
      </c>
      <c r="D8" s="41">
        <v>32</v>
      </c>
      <c r="E8" s="44">
        <v>94.497000731527805</v>
      </c>
      <c r="F8" s="42">
        <f t="shared" si="0"/>
        <v>0</v>
      </c>
      <c r="G8" s="42">
        <f>C8-E8</f>
        <v>0</v>
      </c>
    </row>
    <row r="9" spans="1:7" ht="25.5" x14ac:dyDescent="0.2">
      <c r="A9" s="40" t="s">
        <v>28</v>
      </c>
      <c r="B9" s="41">
        <v>12</v>
      </c>
      <c r="C9" s="45" t="s">
        <v>29</v>
      </c>
      <c r="D9" s="41">
        <v>15</v>
      </c>
      <c r="E9" s="45" t="s">
        <v>29</v>
      </c>
      <c r="F9" s="42">
        <f t="shared" si="0"/>
        <v>-3</v>
      </c>
      <c r="G9" s="45"/>
    </row>
    <row r="10" spans="1:7" x14ac:dyDescent="0.2">
      <c r="A10" s="40" t="s">
        <v>30</v>
      </c>
      <c r="B10" s="41">
        <v>107</v>
      </c>
      <c r="C10" s="45" t="s">
        <v>31</v>
      </c>
      <c r="D10" s="41">
        <v>105</v>
      </c>
      <c r="E10" s="45" t="s">
        <v>31</v>
      </c>
      <c r="F10" s="42">
        <f t="shared" si="0"/>
        <v>2</v>
      </c>
      <c r="G10" s="45"/>
    </row>
    <row r="11" spans="1:7" x14ac:dyDescent="0.2">
      <c r="A11" s="40" t="s">
        <v>32</v>
      </c>
      <c r="B11" s="46">
        <f>SUM(B6:B10)</f>
        <v>8614</v>
      </c>
      <c r="C11" s="47">
        <f>SUM(C6:C10)</f>
        <v>5820234.9334210921</v>
      </c>
      <c r="D11" s="46">
        <v>8522</v>
      </c>
      <c r="E11" s="47">
        <v>5762365.7832194138</v>
      </c>
      <c r="F11" s="42">
        <f t="shared" si="0"/>
        <v>92</v>
      </c>
      <c r="G11" s="43">
        <f>C11-E11</f>
        <v>57869.150201678276</v>
      </c>
    </row>
    <row r="12" spans="1:7" ht="15" x14ac:dyDescent="0.2">
      <c r="A12" s="8"/>
    </row>
    <row r="13" spans="1:7" x14ac:dyDescent="0.2">
      <c r="A13" s="36" t="s">
        <v>84</v>
      </c>
    </row>
    <row r="14" spans="1:7" x14ac:dyDescent="0.2">
      <c r="A14" s="61" t="s">
        <v>19</v>
      </c>
      <c r="B14" s="62">
        <v>2022</v>
      </c>
      <c r="C14" s="62"/>
      <c r="D14" s="62">
        <v>2021</v>
      </c>
      <c r="E14" s="62"/>
      <c r="F14" s="62" t="s">
        <v>85</v>
      </c>
      <c r="G14" s="62"/>
    </row>
    <row r="15" spans="1:7" ht="25.5" x14ac:dyDescent="0.2">
      <c r="A15" s="61"/>
      <c r="B15" s="39" t="s">
        <v>86</v>
      </c>
      <c r="C15" s="39" t="s">
        <v>22</v>
      </c>
      <c r="D15" s="39" t="s">
        <v>82</v>
      </c>
      <c r="E15" s="39" t="s">
        <v>22</v>
      </c>
      <c r="F15" s="39" t="s">
        <v>24</v>
      </c>
      <c r="G15" s="39" t="s">
        <v>22</v>
      </c>
    </row>
    <row r="16" spans="1:7" x14ac:dyDescent="0.2">
      <c r="A16" s="40" t="s">
        <v>25</v>
      </c>
      <c r="B16" s="41">
        <v>7972</v>
      </c>
      <c r="C16" s="42">
        <v>5742872.6677109767</v>
      </c>
      <c r="D16" s="41">
        <v>7884</v>
      </c>
      <c r="E16" s="42">
        <v>5706628.5775298048</v>
      </c>
      <c r="F16" s="42">
        <f t="shared" ref="F16:F21" si="1">B16-D16</f>
        <v>88</v>
      </c>
      <c r="G16" s="43">
        <f>C16-E16</f>
        <v>36244.090181171894</v>
      </c>
    </row>
    <row r="17" spans="1:7" x14ac:dyDescent="0.2">
      <c r="A17" s="40" t="s">
        <v>26</v>
      </c>
      <c r="B17" s="41">
        <v>398</v>
      </c>
      <c r="C17" s="42">
        <v>19398.618507705629</v>
      </c>
      <c r="D17" s="41">
        <v>398</v>
      </c>
      <c r="E17" s="42">
        <v>19398.618507705629</v>
      </c>
      <c r="F17" s="42">
        <f t="shared" si="1"/>
        <v>0</v>
      </c>
      <c r="G17" s="43">
        <f>C17-E17</f>
        <v>0</v>
      </c>
    </row>
    <row r="18" spans="1:7" x14ac:dyDescent="0.2">
      <c r="A18" s="40" t="s">
        <v>27</v>
      </c>
      <c r="B18" s="41">
        <v>32</v>
      </c>
      <c r="C18" s="44">
        <v>94.497000731527805</v>
      </c>
      <c r="D18" s="41">
        <v>32</v>
      </c>
      <c r="E18" s="44">
        <v>94.497000731527805</v>
      </c>
      <c r="F18" s="42">
        <f t="shared" si="1"/>
        <v>0</v>
      </c>
      <c r="G18" s="42">
        <f>C18-E18</f>
        <v>0</v>
      </c>
    </row>
    <row r="19" spans="1:7" ht="25.5" x14ac:dyDescent="0.2">
      <c r="A19" s="40" t="s">
        <v>28</v>
      </c>
      <c r="B19" s="41">
        <v>15</v>
      </c>
      <c r="C19" s="45" t="s">
        <v>29</v>
      </c>
      <c r="D19" s="41">
        <v>15</v>
      </c>
      <c r="E19" s="45" t="s">
        <v>29</v>
      </c>
      <c r="F19" s="42">
        <f t="shared" si="1"/>
        <v>0</v>
      </c>
      <c r="G19" s="45"/>
    </row>
    <row r="20" spans="1:7" x14ac:dyDescent="0.2">
      <c r="A20" s="40" t="s">
        <v>30</v>
      </c>
      <c r="B20" s="41">
        <v>105</v>
      </c>
      <c r="C20" s="45" t="s">
        <v>31</v>
      </c>
      <c r="D20" s="41">
        <v>105</v>
      </c>
      <c r="E20" s="45" t="s">
        <v>31</v>
      </c>
      <c r="F20" s="42">
        <f t="shared" si="1"/>
        <v>0</v>
      </c>
      <c r="G20" s="45"/>
    </row>
    <row r="21" spans="1:7" x14ac:dyDescent="0.2">
      <c r="A21" s="40" t="s">
        <v>32</v>
      </c>
      <c r="B21" s="46">
        <f>SUM(B16:B20)</f>
        <v>8522</v>
      </c>
      <c r="C21" s="47">
        <f>SUM(C16:C20)</f>
        <v>5762365.7832194138</v>
      </c>
      <c r="D21" s="46">
        <f>SUM(D16:D20)</f>
        <v>8434</v>
      </c>
      <c r="E21" s="47">
        <f>SUM(E16:E20)</f>
        <v>5726121.6930382419</v>
      </c>
      <c r="F21" s="42">
        <f t="shared" si="1"/>
        <v>88</v>
      </c>
      <c r="G21" s="43">
        <f>C21-E21</f>
        <v>36244.090181171894</v>
      </c>
    </row>
    <row r="22" spans="1:7" x14ac:dyDescent="0.2">
      <c r="A22" s="36"/>
    </row>
    <row r="23" spans="1:7" x14ac:dyDescent="0.2">
      <c r="A23" s="36" t="s">
        <v>80</v>
      </c>
    </row>
    <row r="24" spans="1:7" x14ac:dyDescent="0.2">
      <c r="A24" s="61" t="s">
        <v>19</v>
      </c>
      <c r="B24" s="62">
        <v>2021</v>
      </c>
      <c r="C24" s="62"/>
      <c r="D24" s="62">
        <v>2020</v>
      </c>
      <c r="E24" s="62"/>
      <c r="F24" s="62" t="s">
        <v>81</v>
      </c>
      <c r="G24" s="62"/>
    </row>
    <row r="25" spans="1:7" ht="25.5" x14ac:dyDescent="0.2">
      <c r="A25" s="61"/>
      <c r="B25" s="39" t="s">
        <v>82</v>
      </c>
      <c r="C25" s="39" t="s">
        <v>22</v>
      </c>
      <c r="D25" s="39" t="s">
        <v>75</v>
      </c>
      <c r="E25" s="39" t="s">
        <v>22</v>
      </c>
      <c r="F25" s="39" t="s">
        <v>24</v>
      </c>
      <c r="G25" s="39" t="s">
        <v>22</v>
      </c>
    </row>
    <row r="26" spans="1:7" x14ac:dyDescent="0.2">
      <c r="A26" s="40" t="s">
        <v>25</v>
      </c>
      <c r="B26" s="41">
        <v>7884</v>
      </c>
      <c r="C26" s="42">
        <v>5706628.5775298048</v>
      </c>
      <c r="D26" s="41">
        <v>7867</v>
      </c>
      <c r="E26" s="42">
        <v>5701105.8177571837</v>
      </c>
      <c r="F26" s="42">
        <f t="shared" ref="F26:F31" si="2">B26-D26</f>
        <v>17</v>
      </c>
      <c r="G26" s="43">
        <f>C26-E26</f>
        <v>5522.7597726210952</v>
      </c>
    </row>
    <row r="27" spans="1:7" x14ac:dyDescent="0.2">
      <c r="A27" s="40" t="s">
        <v>26</v>
      </c>
      <c r="B27" s="41">
        <v>398</v>
      </c>
      <c r="C27" s="42">
        <v>19398.618507705629</v>
      </c>
      <c r="D27" s="41">
        <v>397</v>
      </c>
      <c r="E27" s="42">
        <v>19332.058509980143</v>
      </c>
      <c r="F27" s="42">
        <f t="shared" si="2"/>
        <v>1</v>
      </c>
      <c r="G27" s="43">
        <f>C27-E27</f>
        <v>66.559997725486028</v>
      </c>
    </row>
    <row r="28" spans="1:7" x14ac:dyDescent="0.2">
      <c r="A28" s="40" t="s">
        <v>27</v>
      </c>
      <c r="B28" s="41">
        <v>32</v>
      </c>
      <c r="C28" s="44">
        <v>94.497000731527805</v>
      </c>
      <c r="D28" s="41">
        <v>32</v>
      </c>
      <c r="E28" s="44">
        <v>94.497000731527805</v>
      </c>
      <c r="F28" s="42">
        <f t="shared" si="2"/>
        <v>0</v>
      </c>
      <c r="G28" s="42">
        <f>C28-E28</f>
        <v>0</v>
      </c>
    </row>
    <row r="29" spans="1:7" ht="25.5" x14ac:dyDescent="0.2">
      <c r="A29" s="40" t="s">
        <v>28</v>
      </c>
      <c r="B29" s="41">
        <v>15</v>
      </c>
      <c r="C29" s="45" t="s">
        <v>29</v>
      </c>
      <c r="D29" s="41">
        <v>15</v>
      </c>
      <c r="E29" s="45" t="s">
        <v>29</v>
      </c>
      <c r="F29" s="42">
        <f t="shared" si="2"/>
        <v>0</v>
      </c>
      <c r="G29" s="45"/>
    </row>
    <row r="30" spans="1:7" x14ac:dyDescent="0.2">
      <c r="A30" s="40" t="s">
        <v>30</v>
      </c>
      <c r="B30" s="41">
        <v>105</v>
      </c>
      <c r="C30" s="45" t="s">
        <v>31</v>
      </c>
      <c r="D30" s="41">
        <v>105</v>
      </c>
      <c r="E30" s="45" t="s">
        <v>31</v>
      </c>
      <c r="F30" s="42">
        <f t="shared" si="2"/>
        <v>0</v>
      </c>
      <c r="G30" s="45"/>
    </row>
    <row r="31" spans="1:7" x14ac:dyDescent="0.2">
      <c r="A31" s="40" t="s">
        <v>32</v>
      </c>
      <c r="B31" s="46">
        <f>SUM(B26:B30)</f>
        <v>8434</v>
      </c>
      <c r="C31" s="47">
        <f>SUM(C26:C30)</f>
        <v>5726121.6930382419</v>
      </c>
      <c r="D31" s="46">
        <f>SUM(D26:D30)</f>
        <v>8416</v>
      </c>
      <c r="E31" s="47">
        <f>SUM(E26:E30)</f>
        <v>5720532.3732678955</v>
      </c>
      <c r="F31" s="42">
        <f t="shared" si="2"/>
        <v>18</v>
      </c>
      <c r="G31" s="43">
        <f>C31-E31</f>
        <v>5589.3197703463957</v>
      </c>
    </row>
    <row r="32" spans="1:7" x14ac:dyDescent="0.2">
      <c r="A32" s="36"/>
    </row>
    <row r="33" spans="1:7" x14ac:dyDescent="0.2">
      <c r="A33" s="36" t="s">
        <v>76</v>
      </c>
    </row>
    <row r="34" spans="1:7" x14ac:dyDescent="0.2">
      <c r="A34" s="61" t="s">
        <v>19</v>
      </c>
      <c r="B34" s="62">
        <v>2020</v>
      </c>
      <c r="C34" s="62"/>
      <c r="D34" s="62">
        <v>2019</v>
      </c>
      <c r="E34" s="62"/>
      <c r="F34" s="62" t="s">
        <v>74</v>
      </c>
      <c r="G34" s="62"/>
    </row>
    <row r="35" spans="1:7" ht="25.5" x14ac:dyDescent="0.2">
      <c r="A35" s="61"/>
      <c r="B35" s="39" t="s">
        <v>75</v>
      </c>
      <c r="C35" s="39" t="s">
        <v>22</v>
      </c>
      <c r="D35" s="39" t="s">
        <v>21</v>
      </c>
      <c r="E35" s="39" t="s">
        <v>22</v>
      </c>
      <c r="F35" s="39" t="s">
        <v>24</v>
      </c>
      <c r="G35" s="39" t="s">
        <v>22</v>
      </c>
    </row>
    <row r="36" spans="1:7" x14ac:dyDescent="0.2">
      <c r="A36" s="40" t="s">
        <v>25</v>
      </c>
      <c r="B36" s="41">
        <v>7867</v>
      </c>
      <c r="C36" s="42">
        <v>5701105.8177571837</v>
      </c>
      <c r="D36" s="41">
        <v>7864</v>
      </c>
      <c r="E36" s="42">
        <v>5698099.397700347</v>
      </c>
      <c r="F36" s="42">
        <f t="shared" ref="F36:F41" si="3">B36-D36</f>
        <v>3</v>
      </c>
      <c r="G36" s="43">
        <f>C36-E36</f>
        <v>3006.4200568366796</v>
      </c>
    </row>
    <row r="37" spans="1:7" x14ac:dyDescent="0.2">
      <c r="A37" s="40" t="s">
        <v>26</v>
      </c>
      <c r="B37" s="41">
        <v>397</v>
      </c>
      <c r="C37" s="42">
        <v>19332.058509980143</v>
      </c>
      <c r="D37" s="41">
        <v>395</v>
      </c>
      <c r="E37" s="42">
        <v>19282.858509980142</v>
      </c>
      <c r="F37" s="42">
        <f t="shared" si="3"/>
        <v>2</v>
      </c>
      <c r="G37" s="43">
        <f>C37-E37</f>
        <v>49.200000000000728</v>
      </c>
    </row>
    <row r="38" spans="1:7" x14ac:dyDescent="0.2">
      <c r="A38" s="40" t="s">
        <v>27</v>
      </c>
      <c r="B38" s="41">
        <v>32</v>
      </c>
      <c r="C38" s="44">
        <v>94.497000731527805</v>
      </c>
      <c r="D38" s="41">
        <v>32</v>
      </c>
      <c r="E38" s="44">
        <v>94.497000731527805</v>
      </c>
      <c r="F38" s="42">
        <f t="shared" si="3"/>
        <v>0</v>
      </c>
      <c r="G38" s="42">
        <f>C38-E38</f>
        <v>0</v>
      </c>
    </row>
    <row r="39" spans="1:7" ht="25.5" x14ac:dyDescent="0.2">
      <c r="A39" s="40" t="s">
        <v>28</v>
      </c>
      <c r="B39" s="41">
        <v>15</v>
      </c>
      <c r="C39" s="45" t="s">
        <v>29</v>
      </c>
      <c r="D39" s="41">
        <v>9</v>
      </c>
      <c r="E39" s="45" t="s">
        <v>29</v>
      </c>
      <c r="F39" s="42">
        <f t="shared" si="3"/>
        <v>6</v>
      </c>
      <c r="G39" s="45"/>
    </row>
    <row r="40" spans="1:7" x14ac:dyDescent="0.2">
      <c r="A40" s="40" t="s">
        <v>30</v>
      </c>
      <c r="B40" s="41">
        <v>105</v>
      </c>
      <c r="C40" s="45" t="s">
        <v>31</v>
      </c>
      <c r="D40" s="41">
        <v>112</v>
      </c>
      <c r="E40" s="45" t="s">
        <v>31</v>
      </c>
      <c r="F40" s="42">
        <f t="shared" si="3"/>
        <v>-7</v>
      </c>
      <c r="G40" s="45"/>
    </row>
    <row r="41" spans="1:7" x14ac:dyDescent="0.2">
      <c r="A41" s="40" t="s">
        <v>32</v>
      </c>
      <c r="B41" s="46">
        <f>SUM(B36:B40)</f>
        <v>8416</v>
      </c>
      <c r="C41" s="47">
        <f>SUM(C36:C40)</f>
        <v>5720532.3732678955</v>
      </c>
      <c r="D41" s="46">
        <v>8412</v>
      </c>
      <c r="E41" s="47">
        <v>5717476.7532110587</v>
      </c>
      <c r="F41" s="42">
        <f t="shared" si="3"/>
        <v>4</v>
      </c>
      <c r="G41" s="43">
        <f>C41-E41</f>
        <v>3055.6200568368658</v>
      </c>
    </row>
    <row r="42" spans="1:7" x14ac:dyDescent="0.2">
      <c r="A42" s="36"/>
    </row>
    <row r="43" spans="1:7" x14ac:dyDescent="0.2">
      <c r="A43" s="36" t="s">
        <v>18</v>
      </c>
    </row>
    <row r="44" spans="1:7" x14ac:dyDescent="0.2">
      <c r="A44" s="61" t="s">
        <v>19</v>
      </c>
      <c r="B44" s="62">
        <v>2019</v>
      </c>
      <c r="C44" s="62"/>
      <c r="D44" s="62">
        <v>2018</v>
      </c>
      <c r="E44" s="62"/>
      <c r="F44" s="62" t="s">
        <v>20</v>
      </c>
      <c r="G44" s="62"/>
    </row>
    <row r="45" spans="1:7" ht="25.5" x14ac:dyDescent="0.2">
      <c r="A45" s="61"/>
      <c r="B45" s="39" t="s">
        <v>21</v>
      </c>
      <c r="C45" s="39" t="s">
        <v>22</v>
      </c>
      <c r="D45" s="39" t="s">
        <v>23</v>
      </c>
      <c r="E45" s="39" t="s">
        <v>22</v>
      </c>
      <c r="F45" s="39" t="s">
        <v>24</v>
      </c>
      <c r="G45" s="39" t="s">
        <v>22</v>
      </c>
    </row>
    <row r="46" spans="1:7" x14ac:dyDescent="0.2">
      <c r="A46" s="40" t="s">
        <v>25</v>
      </c>
      <c r="B46" s="41">
        <v>7864</v>
      </c>
      <c r="C46" s="42">
        <v>5698099.397700347</v>
      </c>
      <c r="D46" s="41">
        <v>7780</v>
      </c>
      <c r="E46" s="42">
        <v>6013317.7000000002</v>
      </c>
      <c r="F46" s="42">
        <f t="shared" ref="F46:F51" si="4">B46-D46</f>
        <v>84</v>
      </c>
      <c r="G46" s="43">
        <f>C46-E46</f>
        <v>-315218.30229965318</v>
      </c>
    </row>
    <row r="47" spans="1:7" x14ac:dyDescent="0.2">
      <c r="A47" s="40" t="s">
        <v>26</v>
      </c>
      <c r="B47" s="41">
        <v>395</v>
      </c>
      <c r="C47" s="42">
        <v>19282.858509980142</v>
      </c>
      <c r="D47" s="41">
        <v>395</v>
      </c>
      <c r="E47" s="42">
        <v>19286.5</v>
      </c>
      <c r="F47" s="42">
        <f t="shared" si="4"/>
        <v>0</v>
      </c>
      <c r="G47" s="43">
        <f>C47-E47</f>
        <v>-3.6414900198578835</v>
      </c>
    </row>
    <row r="48" spans="1:7" x14ac:dyDescent="0.2">
      <c r="A48" s="40" t="s">
        <v>27</v>
      </c>
      <c r="B48" s="41">
        <v>32</v>
      </c>
      <c r="C48" s="44">
        <v>94.497000731527805</v>
      </c>
      <c r="D48" s="41">
        <v>31</v>
      </c>
      <c r="E48" s="44">
        <v>89.9</v>
      </c>
      <c r="F48" s="42">
        <f t="shared" si="4"/>
        <v>1</v>
      </c>
      <c r="G48" s="42">
        <f>C48-E48</f>
        <v>4.5970007315277996</v>
      </c>
    </row>
    <row r="49" spans="1:7" ht="25.5" x14ac:dyDescent="0.2">
      <c r="A49" s="40" t="s">
        <v>28</v>
      </c>
      <c r="B49" s="41">
        <v>9</v>
      </c>
      <c r="C49" s="45" t="s">
        <v>29</v>
      </c>
      <c r="D49" s="41">
        <v>9</v>
      </c>
      <c r="E49" s="45" t="s">
        <v>29</v>
      </c>
      <c r="F49" s="42">
        <f t="shared" si="4"/>
        <v>0</v>
      </c>
      <c r="G49" s="45"/>
    </row>
    <row r="50" spans="1:7" x14ac:dyDescent="0.2">
      <c r="A50" s="40" t="s">
        <v>30</v>
      </c>
      <c r="B50" s="41">
        <v>112</v>
      </c>
      <c r="C50" s="45" t="s">
        <v>31</v>
      </c>
      <c r="D50" s="41">
        <v>112</v>
      </c>
      <c r="E50" s="45" t="s">
        <v>31</v>
      </c>
      <c r="F50" s="42">
        <f t="shared" si="4"/>
        <v>0</v>
      </c>
      <c r="G50" s="45"/>
    </row>
    <row r="51" spans="1:7" x14ac:dyDescent="0.2">
      <c r="A51" s="40" t="s">
        <v>32</v>
      </c>
      <c r="B51" s="46">
        <f>SUM(B46:B50)</f>
        <v>8412</v>
      </c>
      <c r="C51" s="47">
        <f>SUM(C46:C50)</f>
        <v>5717476.7532110587</v>
      </c>
      <c r="D51" s="46">
        <f>SUM(D46:D50)</f>
        <v>8327</v>
      </c>
      <c r="E51" s="47">
        <f>SUM(E46:E50)</f>
        <v>6032694.1000000006</v>
      </c>
      <c r="F51" s="42">
        <f t="shared" si="4"/>
        <v>85</v>
      </c>
      <c r="G51" s="43">
        <f>C51-E51</f>
        <v>-315217.34678894188</v>
      </c>
    </row>
    <row r="52" spans="1:7" x14ac:dyDescent="0.2">
      <c r="A52" s="36"/>
    </row>
    <row r="53" spans="1:7" x14ac:dyDescent="0.2">
      <c r="A53" s="36" t="s">
        <v>33</v>
      </c>
    </row>
    <row r="54" spans="1:7" x14ac:dyDescent="0.2">
      <c r="A54" s="61" t="s">
        <v>19</v>
      </c>
      <c r="B54" s="62">
        <v>2018</v>
      </c>
      <c r="C54" s="62"/>
      <c r="D54" s="62">
        <v>2017</v>
      </c>
      <c r="E54" s="62"/>
      <c r="F54" s="62" t="s">
        <v>34</v>
      </c>
      <c r="G54" s="62"/>
    </row>
    <row r="55" spans="1:7" ht="25.5" x14ac:dyDescent="0.2">
      <c r="A55" s="61"/>
      <c r="B55" s="39" t="s">
        <v>23</v>
      </c>
      <c r="C55" s="39" t="s">
        <v>22</v>
      </c>
      <c r="D55" s="39" t="s">
        <v>35</v>
      </c>
      <c r="E55" s="39" t="s">
        <v>22</v>
      </c>
      <c r="F55" s="39" t="s">
        <v>24</v>
      </c>
      <c r="G55" s="39" t="s">
        <v>22</v>
      </c>
    </row>
    <row r="56" spans="1:7" x14ac:dyDescent="0.2">
      <c r="A56" s="40" t="s">
        <v>25</v>
      </c>
      <c r="B56" s="41">
        <v>7780</v>
      </c>
      <c r="C56" s="42">
        <v>6013317.7000000002</v>
      </c>
      <c r="D56" s="42">
        <v>7739</v>
      </c>
      <c r="E56" s="42">
        <v>5984881.6804801803</v>
      </c>
      <c r="F56" s="42">
        <f t="shared" ref="F56:F61" si="5">B56-D56</f>
        <v>41</v>
      </c>
      <c r="G56" s="43">
        <f>C56-E56</f>
        <v>28436.019519819878</v>
      </c>
    </row>
    <row r="57" spans="1:7" x14ac:dyDescent="0.2">
      <c r="A57" s="40" t="s">
        <v>26</v>
      </c>
      <c r="B57" s="41">
        <v>395</v>
      </c>
      <c r="C57" s="42">
        <v>19286.5</v>
      </c>
      <c r="D57" s="42">
        <v>390</v>
      </c>
      <c r="E57" s="42">
        <v>19112.788514308599</v>
      </c>
      <c r="F57" s="42">
        <f t="shared" si="5"/>
        <v>5</v>
      </c>
      <c r="G57" s="43">
        <f>C57-E57</f>
        <v>173.71148569140132</v>
      </c>
    </row>
    <row r="58" spans="1:7" x14ac:dyDescent="0.2">
      <c r="A58" s="40" t="s">
        <v>27</v>
      </c>
      <c r="B58" s="41">
        <v>31</v>
      </c>
      <c r="C58" s="44">
        <v>89.9</v>
      </c>
      <c r="D58" s="42">
        <v>31</v>
      </c>
      <c r="E58" s="44">
        <v>113.465000100434</v>
      </c>
      <c r="F58" s="42">
        <f t="shared" si="5"/>
        <v>0</v>
      </c>
      <c r="G58" s="42">
        <f>C58-E58</f>
        <v>-23.565000100433991</v>
      </c>
    </row>
    <row r="59" spans="1:7" ht="25.5" x14ac:dyDescent="0.2">
      <c r="A59" s="40" t="s">
        <v>28</v>
      </c>
      <c r="B59" s="41">
        <v>9</v>
      </c>
      <c r="C59" s="45" t="s">
        <v>29</v>
      </c>
      <c r="D59" s="42">
        <v>40</v>
      </c>
      <c r="E59" s="45" t="s">
        <v>29</v>
      </c>
      <c r="F59" s="42">
        <f t="shared" si="5"/>
        <v>-31</v>
      </c>
      <c r="G59" s="45"/>
    </row>
    <row r="60" spans="1:7" x14ac:dyDescent="0.2">
      <c r="A60" s="40" t="s">
        <v>30</v>
      </c>
      <c r="B60" s="41">
        <v>112</v>
      </c>
      <c r="C60" s="45" t="s">
        <v>31</v>
      </c>
      <c r="D60" s="42">
        <v>109</v>
      </c>
      <c r="E60" s="45" t="s">
        <v>31</v>
      </c>
      <c r="F60" s="42">
        <f t="shared" si="5"/>
        <v>3</v>
      </c>
      <c r="G60" s="45"/>
    </row>
    <row r="61" spans="1:7" x14ac:dyDescent="0.2">
      <c r="A61" s="40" t="s">
        <v>32</v>
      </c>
      <c r="B61" s="46">
        <f>SUM(B56:B60)</f>
        <v>8327</v>
      </c>
      <c r="C61" s="47">
        <f>SUM(C56:C60)</f>
        <v>6032694.1000000006</v>
      </c>
      <c r="D61" s="47">
        <f>SUM(D56:D60)</f>
        <v>8309</v>
      </c>
      <c r="E61" s="47">
        <f>SUM(E56:E60)</f>
        <v>6004107.9339945894</v>
      </c>
      <c r="F61" s="42">
        <f t="shared" si="5"/>
        <v>18</v>
      </c>
      <c r="G61" s="43">
        <f>C61-E61</f>
        <v>28586.166005411185</v>
      </c>
    </row>
    <row r="62" spans="1:7" x14ac:dyDescent="0.2">
      <c r="A62" s="36"/>
    </row>
    <row r="63" spans="1:7" x14ac:dyDescent="0.2">
      <c r="A63" s="38" t="s">
        <v>36</v>
      </c>
    </row>
    <row r="64" spans="1:7" x14ac:dyDescent="0.2">
      <c r="A64" s="61" t="s">
        <v>19</v>
      </c>
      <c r="B64" s="62">
        <v>2017</v>
      </c>
      <c r="C64" s="62"/>
      <c r="D64" s="62">
        <v>2016</v>
      </c>
      <c r="E64" s="62"/>
      <c r="F64" s="62" t="s">
        <v>37</v>
      </c>
      <c r="G64" s="62"/>
    </row>
    <row r="65" spans="1:7" ht="25.5" x14ac:dyDescent="0.2">
      <c r="A65" s="61"/>
      <c r="B65" s="39" t="s">
        <v>35</v>
      </c>
      <c r="C65" s="39" t="s">
        <v>22</v>
      </c>
      <c r="D65" s="39" t="s">
        <v>38</v>
      </c>
      <c r="E65" s="39" t="s">
        <v>22</v>
      </c>
      <c r="F65" s="39" t="s">
        <v>24</v>
      </c>
      <c r="G65" s="39" t="s">
        <v>22</v>
      </c>
    </row>
    <row r="66" spans="1:7" x14ac:dyDescent="0.2">
      <c r="A66" s="40" t="s">
        <v>25</v>
      </c>
      <c r="B66" s="42">
        <v>7739</v>
      </c>
      <c r="C66" s="42">
        <v>5984881.6804801803</v>
      </c>
      <c r="D66" s="42">
        <v>7415</v>
      </c>
      <c r="E66" s="42">
        <v>5853017.9000000004</v>
      </c>
      <c r="F66" s="42">
        <f t="shared" ref="F66:G71" si="6">B66-D66</f>
        <v>324</v>
      </c>
      <c r="G66" s="43">
        <f>C66-E66</f>
        <v>131863.78048017994</v>
      </c>
    </row>
    <row r="67" spans="1:7" x14ac:dyDescent="0.2">
      <c r="A67" s="40" t="s">
        <v>26</v>
      </c>
      <c r="B67" s="42">
        <v>390</v>
      </c>
      <c r="C67" s="42">
        <v>19112.788514308599</v>
      </c>
      <c r="D67" s="42">
        <v>386</v>
      </c>
      <c r="E67" s="42">
        <v>18936</v>
      </c>
      <c r="F67" s="42">
        <f t="shared" si="6"/>
        <v>4</v>
      </c>
      <c r="G67" s="43">
        <f>C67-E67</f>
        <v>176.78851430859868</v>
      </c>
    </row>
    <row r="68" spans="1:7" x14ac:dyDescent="0.2">
      <c r="A68" s="40" t="s">
        <v>27</v>
      </c>
      <c r="B68" s="42">
        <v>31</v>
      </c>
      <c r="C68" s="44">
        <v>113.465000100434</v>
      </c>
      <c r="D68" s="42">
        <v>31</v>
      </c>
      <c r="E68" s="48">
        <v>113.5</v>
      </c>
      <c r="F68" s="42">
        <f t="shared" si="6"/>
        <v>0</v>
      </c>
      <c r="G68" s="42">
        <f t="shared" si="6"/>
        <v>-3.4999899566003023E-2</v>
      </c>
    </row>
    <row r="69" spans="1:7" ht="25.5" x14ac:dyDescent="0.2">
      <c r="A69" s="40" t="s">
        <v>28</v>
      </c>
      <c r="B69" s="42">
        <v>40</v>
      </c>
      <c r="C69" s="45" t="s">
        <v>29</v>
      </c>
      <c r="D69" s="42">
        <v>40</v>
      </c>
      <c r="E69" s="45" t="s">
        <v>29</v>
      </c>
      <c r="F69" s="42">
        <f t="shared" si="6"/>
        <v>0</v>
      </c>
      <c r="G69" s="45"/>
    </row>
    <row r="70" spans="1:7" x14ac:dyDescent="0.2">
      <c r="A70" s="40" t="s">
        <v>30</v>
      </c>
      <c r="B70" s="42">
        <v>109</v>
      </c>
      <c r="C70" s="45" t="s">
        <v>31</v>
      </c>
      <c r="D70" s="42">
        <v>126</v>
      </c>
      <c r="E70" s="45" t="s">
        <v>31</v>
      </c>
      <c r="F70" s="42">
        <f t="shared" si="6"/>
        <v>-17</v>
      </c>
      <c r="G70" s="45"/>
    </row>
    <row r="71" spans="1:7" x14ac:dyDescent="0.2">
      <c r="A71" s="40" t="s">
        <v>32</v>
      </c>
      <c r="B71" s="47">
        <f>SUM(B66:B70)</f>
        <v>8309</v>
      </c>
      <c r="C71" s="47">
        <f>SUM(C66:C70)</f>
        <v>6004107.9339945894</v>
      </c>
      <c r="D71" s="47">
        <v>7998</v>
      </c>
      <c r="E71" s="47">
        <v>5872067.4000000004</v>
      </c>
      <c r="F71" s="42">
        <f t="shared" si="6"/>
        <v>311</v>
      </c>
      <c r="G71" s="43">
        <f>C71-E71</f>
        <v>132040.533994589</v>
      </c>
    </row>
    <row r="73" spans="1:7" x14ac:dyDescent="0.2">
      <c r="A73" s="38" t="s">
        <v>39</v>
      </c>
      <c r="B73" s="49"/>
    </row>
    <row r="74" spans="1:7" x14ac:dyDescent="0.2">
      <c r="A74" s="61" t="s">
        <v>19</v>
      </c>
      <c r="B74" s="62">
        <v>2016</v>
      </c>
      <c r="C74" s="62"/>
      <c r="D74" s="62">
        <v>2015</v>
      </c>
      <c r="E74" s="62"/>
      <c r="F74" s="62" t="s">
        <v>40</v>
      </c>
      <c r="G74" s="62"/>
    </row>
    <row r="75" spans="1:7" ht="25.5" x14ac:dyDescent="0.2">
      <c r="A75" s="61"/>
      <c r="B75" s="39" t="s">
        <v>38</v>
      </c>
      <c r="C75" s="39" t="s">
        <v>22</v>
      </c>
      <c r="D75" s="39" t="s">
        <v>41</v>
      </c>
      <c r="E75" s="39" t="s">
        <v>22</v>
      </c>
      <c r="F75" s="39" t="s">
        <v>24</v>
      </c>
      <c r="G75" s="39" t="s">
        <v>22</v>
      </c>
    </row>
    <row r="76" spans="1:7" x14ac:dyDescent="0.2">
      <c r="A76" s="40" t="s">
        <v>25</v>
      </c>
      <c r="B76" s="42">
        <v>7415</v>
      </c>
      <c r="C76" s="42">
        <v>5853017.9000000004</v>
      </c>
      <c r="D76" s="42">
        <v>7400</v>
      </c>
      <c r="E76" s="42">
        <v>5853836.0999999996</v>
      </c>
      <c r="F76" s="42">
        <f t="shared" ref="F76:F81" si="7">B76-D76</f>
        <v>15</v>
      </c>
      <c r="G76" s="43">
        <f>C76-E76</f>
        <v>-818.19999999925494</v>
      </c>
    </row>
    <row r="77" spans="1:7" x14ac:dyDescent="0.2">
      <c r="A77" s="40" t="s">
        <v>26</v>
      </c>
      <c r="B77" s="42">
        <v>386</v>
      </c>
      <c r="C77" s="42">
        <v>18936</v>
      </c>
      <c r="D77" s="42">
        <v>387</v>
      </c>
      <c r="E77" s="42">
        <v>18953.5</v>
      </c>
      <c r="F77" s="42">
        <f t="shared" si="7"/>
        <v>-1</v>
      </c>
      <c r="G77" s="43">
        <f>C77-E77</f>
        <v>-17.5</v>
      </c>
    </row>
    <row r="78" spans="1:7" x14ac:dyDescent="0.2">
      <c r="A78" s="40" t="s">
        <v>27</v>
      </c>
      <c r="B78" s="42">
        <v>31</v>
      </c>
      <c r="C78" s="48">
        <v>113.5</v>
      </c>
      <c r="D78" s="42">
        <v>28</v>
      </c>
      <c r="E78" s="48">
        <v>104</v>
      </c>
      <c r="F78" s="42">
        <f t="shared" si="7"/>
        <v>3</v>
      </c>
      <c r="G78" s="43">
        <f>C78-E78</f>
        <v>9.5</v>
      </c>
    </row>
    <row r="79" spans="1:7" ht="25.5" x14ac:dyDescent="0.2">
      <c r="A79" s="40" t="s">
        <v>28</v>
      </c>
      <c r="B79" s="42">
        <v>40</v>
      </c>
      <c r="C79" s="45" t="s">
        <v>29</v>
      </c>
      <c r="D79" s="42">
        <v>40</v>
      </c>
      <c r="E79" s="45" t="s">
        <v>29</v>
      </c>
      <c r="F79" s="42">
        <f t="shared" si="7"/>
        <v>0</v>
      </c>
      <c r="G79" s="45"/>
    </row>
    <row r="80" spans="1:7" x14ac:dyDescent="0.2">
      <c r="A80" s="40" t="s">
        <v>30</v>
      </c>
      <c r="B80" s="42">
        <v>126</v>
      </c>
      <c r="C80" s="45" t="s">
        <v>31</v>
      </c>
      <c r="D80" s="42">
        <v>126</v>
      </c>
      <c r="E80" s="45" t="s">
        <v>31</v>
      </c>
      <c r="F80" s="42">
        <f t="shared" si="7"/>
        <v>0</v>
      </c>
      <c r="G80" s="45"/>
    </row>
    <row r="81" spans="1:7" x14ac:dyDescent="0.2">
      <c r="A81" s="40" t="s">
        <v>32</v>
      </c>
      <c r="B81" s="47">
        <f>SUM(B76:B80)</f>
        <v>7998</v>
      </c>
      <c r="C81" s="47">
        <f>SUM(C76:C80)</f>
        <v>5872067.4000000004</v>
      </c>
      <c r="D81" s="47">
        <f>SUM(D76:D80)</f>
        <v>7981</v>
      </c>
      <c r="E81" s="47">
        <f>SUM(E76:E80)</f>
        <v>5872893.5999999996</v>
      </c>
      <c r="F81" s="42">
        <f t="shared" si="7"/>
        <v>17</v>
      </c>
      <c r="G81" s="43">
        <f>C81-E81</f>
        <v>-826.19999999925494</v>
      </c>
    </row>
    <row r="83" spans="1:7" x14ac:dyDescent="0.2">
      <c r="A83" s="38" t="s">
        <v>42</v>
      </c>
      <c r="B83" s="50"/>
    </row>
    <row r="84" spans="1:7" x14ac:dyDescent="0.2">
      <c r="A84" s="61" t="s">
        <v>19</v>
      </c>
      <c r="B84" s="62">
        <v>2015</v>
      </c>
      <c r="C84" s="62"/>
      <c r="D84" s="62">
        <v>2014</v>
      </c>
      <c r="E84" s="62"/>
      <c r="F84" s="62" t="s">
        <v>43</v>
      </c>
      <c r="G84" s="62"/>
    </row>
    <row r="85" spans="1:7" ht="25.5" x14ac:dyDescent="0.2">
      <c r="A85" s="61"/>
      <c r="B85" s="39" t="s">
        <v>41</v>
      </c>
      <c r="C85" s="39" t="s">
        <v>22</v>
      </c>
      <c r="D85" s="39" t="s">
        <v>44</v>
      </c>
      <c r="E85" s="39" t="s">
        <v>22</v>
      </c>
      <c r="F85" s="39" t="s">
        <v>45</v>
      </c>
      <c r="G85" s="39" t="s">
        <v>22</v>
      </c>
    </row>
    <row r="86" spans="1:7" x14ac:dyDescent="0.2">
      <c r="A86" s="40" t="s">
        <v>25</v>
      </c>
      <c r="B86" s="42">
        <v>7400</v>
      </c>
      <c r="C86" s="42">
        <v>5853836.0999999996</v>
      </c>
      <c r="D86" s="42">
        <v>7393</v>
      </c>
      <c r="E86" s="42">
        <v>5852975</v>
      </c>
      <c r="F86" s="42">
        <f t="shared" ref="F86:F91" si="8">B86-D86</f>
        <v>7</v>
      </c>
      <c r="G86" s="43">
        <f>C86-E86</f>
        <v>861.09999999962747</v>
      </c>
    </row>
    <row r="87" spans="1:7" x14ac:dyDescent="0.2">
      <c r="A87" s="40" t="s">
        <v>26</v>
      </c>
      <c r="B87" s="42">
        <v>387</v>
      </c>
      <c r="C87" s="42">
        <v>18953.5</v>
      </c>
      <c r="D87" s="42">
        <v>367</v>
      </c>
      <c r="E87" s="42">
        <v>19006</v>
      </c>
      <c r="F87" s="42">
        <f t="shared" si="8"/>
        <v>20</v>
      </c>
      <c r="G87" s="43">
        <f>C87-E87</f>
        <v>-52.5</v>
      </c>
    </row>
    <row r="88" spans="1:7" x14ac:dyDescent="0.2">
      <c r="A88" s="40" t="s">
        <v>27</v>
      </c>
      <c r="B88" s="42">
        <v>28</v>
      </c>
      <c r="C88" s="42">
        <v>104</v>
      </c>
      <c r="D88" s="42">
        <v>27</v>
      </c>
      <c r="E88" s="42">
        <v>99</v>
      </c>
      <c r="F88" s="42">
        <f t="shared" si="8"/>
        <v>1</v>
      </c>
      <c r="G88" s="43">
        <f>C88-E88</f>
        <v>5</v>
      </c>
    </row>
    <row r="89" spans="1:7" ht="25.5" x14ac:dyDescent="0.2">
      <c r="A89" s="40" t="s">
        <v>28</v>
      </c>
      <c r="B89" s="42">
        <v>40</v>
      </c>
      <c r="C89" s="45" t="s">
        <v>29</v>
      </c>
      <c r="D89" s="42">
        <v>40</v>
      </c>
      <c r="E89" s="45" t="s">
        <v>29</v>
      </c>
      <c r="F89" s="42">
        <f t="shared" si="8"/>
        <v>0</v>
      </c>
      <c r="G89" s="45"/>
    </row>
    <row r="90" spans="1:7" x14ac:dyDescent="0.2">
      <c r="A90" s="40" t="s">
        <v>30</v>
      </c>
      <c r="B90" s="42">
        <v>126</v>
      </c>
      <c r="C90" s="45" t="s">
        <v>31</v>
      </c>
      <c r="D90" s="42">
        <v>111</v>
      </c>
      <c r="E90" s="45" t="s">
        <v>31</v>
      </c>
      <c r="F90" s="42">
        <f t="shared" si="8"/>
        <v>15</v>
      </c>
      <c r="G90" s="45"/>
    </row>
    <row r="91" spans="1:7" x14ac:dyDescent="0.2">
      <c r="A91" s="40" t="s">
        <v>32</v>
      </c>
      <c r="B91" s="47">
        <f>SUM(B86:B90)</f>
        <v>7981</v>
      </c>
      <c r="C91" s="47">
        <f>SUM(C86:C90)</f>
        <v>5872893.5999999996</v>
      </c>
      <c r="D91" s="47">
        <f>SUM(D86:D90)</f>
        <v>7938</v>
      </c>
      <c r="E91" s="47">
        <f>SUM(E86:E90)</f>
        <v>5872080</v>
      </c>
      <c r="F91" s="42">
        <f t="shared" si="8"/>
        <v>43</v>
      </c>
      <c r="G91" s="43">
        <f>C91-E91</f>
        <v>813.59999999962747</v>
      </c>
    </row>
    <row r="93" spans="1:7" x14ac:dyDescent="0.2">
      <c r="A93" s="38" t="s">
        <v>46</v>
      </c>
    </row>
    <row r="94" spans="1:7" x14ac:dyDescent="0.2">
      <c r="A94" s="61" t="s">
        <v>19</v>
      </c>
      <c r="B94" s="62">
        <v>2014</v>
      </c>
      <c r="C94" s="62"/>
      <c r="D94" s="62">
        <v>2013</v>
      </c>
      <c r="E94" s="62"/>
      <c r="F94" s="62" t="s">
        <v>47</v>
      </c>
      <c r="G94" s="62"/>
    </row>
    <row r="95" spans="1:7" ht="25.5" x14ac:dyDescent="0.2">
      <c r="A95" s="61"/>
      <c r="B95" s="39" t="s">
        <v>44</v>
      </c>
      <c r="C95" s="39" t="s">
        <v>22</v>
      </c>
      <c r="D95" s="39" t="s">
        <v>48</v>
      </c>
      <c r="E95" s="39" t="s">
        <v>22</v>
      </c>
      <c r="F95" s="39" t="s">
        <v>45</v>
      </c>
      <c r="G95" s="39" t="s">
        <v>22</v>
      </c>
    </row>
    <row r="96" spans="1:7" x14ac:dyDescent="0.2">
      <c r="A96" s="40" t="s">
        <v>25</v>
      </c>
      <c r="B96" s="42">
        <v>7393</v>
      </c>
      <c r="C96" s="42">
        <v>5852975</v>
      </c>
      <c r="D96" s="42">
        <v>7355</v>
      </c>
      <c r="E96" s="42">
        <v>5837818</v>
      </c>
      <c r="F96" s="42">
        <f t="shared" ref="F96:G101" si="9">B96-D96</f>
        <v>38</v>
      </c>
      <c r="G96" s="43">
        <f t="shared" si="9"/>
        <v>15157</v>
      </c>
    </row>
    <row r="97" spans="1:9" x14ac:dyDescent="0.2">
      <c r="A97" s="40" t="s">
        <v>26</v>
      </c>
      <c r="B97" s="42">
        <v>367</v>
      </c>
      <c r="C97" s="42">
        <v>19006</v>
      </c>
      <c r="D97" s="42">
        <v>367</v>
      </c>
      <c r="E97" s="42">
        <v>19006</v>
      </c>
      <c r="F97" s="42">
        <f t="shared" si="9"/>
        <v>0</v>
      </c>
      <c r="G97" s="43">
        <f t="shared" si="9"/>
        <v>0</v>
      </c>
    </row>
    <row r="98" spans="1:9" x14ac:dyDescent="0.2">
      <c r="A98" s="40" t="s">
        <v>27</v>
      </c>
      <c r="B98" s="42">
        <v>27</v>
      </c>
      <c r="C98" s="42">
        <v>99</v>
      </c>
      <c r="D98" s="42">
        <v>27</v>
      </c>
      <c r="E98" s="48">
        <v>99</v>
      </c>
      <c r="F98" s="42">
        <f t="shared" si="9"/>
        <v>0</v>
      </c>
      <c r="G98" s="43">
        <f t="shared" si="9"/>
        <v>0</v>
      </c>
    </row>
    <row r="99" spans="1:9" ht="25.5" x14ac:dyDescent="0.2">
      <c r="A99" s="40" t="s">
        <v>28</v>
      </c>
      <c r="B99" s="42">
        <v>40</v>
      </c>
      <c r="C99" s="45" t="s">
        <v>29</v>
      </c>
      <c r="D99" s="42">
        <v>40</v>
      </c>
      <c r="E99" s="45" t="s">
        <v>29</v>
      </c>
      <c r="F99" s="42">
        <f t="shared" si="9"/>
        <v>0</v>
      </c>
      <c r="G99" s="45"/>
    </row>
    <row r="100" spans="1:9" x14ac:dyDescent="0.2">
      <c r="A100" s="40" t="s">
        <v>30</v>
      </c>
      <c r="B100" s="42">
        <v>111</v>
      </c>
      <c r="C100" s="45" t="s">
        <v>31</v>
      </c>
      <c r="D100" s="42">
        <v>104</v>
      </c>
      <c r="E100" s="45" t="s">
        <v>31</v>
      </c>
      <c r="F100" s="42">
        <f t="shared" si="9"/>
        <v>7</v>
      </c>
      <c r="G100" s="45"/>
    </row>
    <row r="101" spans="1:9" x14ac:dyDescent="0.2">
      <c r="A101" s="40" t="s">
        <v>32</v>
      </c>
      <c r="B101" s="47">
        <f>SUM(B96:B100)</f>
        <v>7938</v>
      </c>
      <c r="C101" s="47">
        <f>SUM(C96:C100)</f>
        <v>5872080</v>
      </c>
      <c r="D101" s="47">
        <f>SUM(D96:D100)</f>
        <v>7893</v>
      </c>
      <c r="E101" s="47">
        <f>SUM(E96:E100)</f>
        <v>5856923</v>
      </c>
      <c r="F101" s="42">
        <f t="shared" si="9"/>
        <v>45</v>
      </c>
      <c r="G101" s="43">
        <f t="shared" si="9"/>
        <v>15157</v>
      </c>
    </row>
    <row r="103" spans="1:9" x14ac:dyDescent="0.2">
      <c r="A103" s="38" t="s">
        <v>49</v>
      </c>
    </row>
    <row r="104" spans="1:9" x14ac:dyDescent="0.2">
      <c r="A104" s="61" t="s">
        <v>19</v>
      </c>
      <c r="B104" s="62">
        <v>2013</v>
      </c>
      <c r="C104" s="62"/>
      <c r="D104" s="62">
        <v>2012</v>
      </c>
      <c r="E104" s="62"/>
      <c r="F104" s="62" t="s">
        <v>50</v>
      </c>
      <c r="G104" s="62"/>
      <c r="I104" s="51"/>
    </row>
    <row r="105" spans="1:9" ht="25.5" x14ac:dyDescent="0.2">
      <c r="A105" s="61"/>
      <c r="B105" s="39" t="s">
        <v>48</v>
      </c>
      <c r="C105" s="39" t="s">
        <v>22</v>
      </c>
      <c r="D105" s="39" t="s">
        <v>51</v>
      </c>
      <c r="E105" s="39" t="s">
        <v>22</v>
      </c>
      <c r="F105" s="39" t="s">
        <v>45</v>
      </c>
      <c r="G105" s="39" t="s">
        <v>22</v>
      </c>
    </row>
    <row r="106" spans="1:9" x14ac:dyDescent="0.2">
      <c r="A106" s="40" t="s">
        <v>25</v>
      </c>
      <c r="B106" s="42">
        <v>7355</v>
      </c>
      <c r="C106" s="42">
        <v>5837818</v>
      </c>
      <c r="D106" s="42">
        <v>7191</v>
      </c>
      <c r="E106" s="42">
        <v>5556268</v>
      </c>
      <c r="F106" s="42">
        <f t="shared" ref="F106:F111" si="10">B106-D106</f>
        <v>164</v>
      </c>
      <c r="G106" s="43">
        <f>C106-E106</f>
        <v>281550</v>
      </c>
    </row>
    <row r="107" spans="1:9" x14ac:dyDescent="0.2">
      <c r="A107" s="40" t="s">
        <v>26</v>
      </c>
      <c r="B107" s="42">
        <v>367</v>
      </c>
      <c r="C107" s="42">
        <v>19006</v>
      </c>
      <c r="D107" s="42">
        <v>368</v>
      </c>
      <c r="E107" s="42">
        <v>31933</v>
      </c>
      <c r="F107" s="42">
        <f t="shared" si="10"/>
        <v>-1</v>
      </c>
      <c r="G107" s="43">
        <f>C107-E107</f>
        <v>-12927</v>
      </c>
    </row>
    <row r="108" spans="1:9" x14ac:dyDescent="0.2">
      <c r="A108" s="40" t="s">
        <v>27</v>
      </c>
      <c r="B108" s="42">
        <v>27</v>
      </c>
      <c r="C108" s="42">
        <v>99</v>
      </c>
      <c r="D108" s="42">
        <v>27</v>
      </c>
      <c r="E108" s="48">
        <v>99</v>
      </c>
      <c r="F108" s="42">
        <f t="shared" si="10"/>
        <v>0</v>
      </c>
      <c r="G108" s="43">
        <f>+C108-E108</f>
        <v>0</v>
      </c>
    </row>
    <row r="109" spans="1:9" x14ac:dyDescent="0.2">
      <c r="A109" s="40" t="s">
        <v>28</v>
      </c>
      <c r="B109" s="42">
        <v>40</v>
      </c>
      <c r="C109" s="42">
        <v>3</v>
      </c>
      <c r="D109" s="42">
        <v>35</v>
      </c>
      <c r="E109" s="48">
        <v>3</v>
      </c>
      <c r="F109" s="42">
        <f t="shared" si="10"/>
        <v>5</v>
      </c>
      <c r="G109" s="43">
        <f>+C109-E109</f>
        <v>0</v>
      </c>
    </row>
    <row r="110" spans="1:9" x14ac:dyDescent="0.2">
      <c r="A110" s="40" t="s">
        <v>30</v>
      </c>
      <c r="B110" s="42">
        <v>104</v>
      </c>
      <c r="C110" s="45"/>
      <c r="D110" s="42">
        <v>96</v>
      </c>
      <c r="E110" s="45"/>
      <c r="F110" s="42">
        <f t="shared" si="10"/>
        <v>8</v>
      </c>
      <c r="G110" s="43">
        <f>+C110-E110</f>
        <v>0</v>
      </c>
    </row>
    <row r="111" spans="1:9" x14ac:dyDescent="0.2">
      <c r="A111" s="40" t="s">
        <v>32</v>
      </c>
      <c r="B111" s="47">
        <f>SUM(B106:B110)</f>
        <v>7893</v>
      </c>
      <c r="C111" s="47">
        <f>SUM(C106:C110)</f>
        <v>5856926</v>
      </c>
      <c r="D111" s="47">
        <f>SUM(D106:D110)</f>
        <v>7717</v>
      </c>
      <c r="E111" s="47">
        <f>SUM(E106:E110)</f>
        <v>5588303</v>
      </c>
      <c r="F111" s="42">
        <f t="shared" si="10"/>
        <v>176</v>
      </c>
      <c r="G111" s="43">
        <f>C111-E111</f>
        <v>268623</v>
      </c>
    </row>
    <row r="112" spans="1:9" x14ac:dyDescent="0.2">
      <c r="A112" s="52"/>
      <c r="B112" s="53"/>
      <c r="C112" s="53"/>
      <c r="D112" s="53"/>
      <c r="E112" s="53"/>
      <c r="F112" s="54"/>
      <c r="G112" s="55"/>
    </row>
    <row r="113" spans="1:9" x14ac:dyDescent="0.2">
      <c r="A113" s="38" t="s">
        <v>52</v>
      </c>
    </row>
    <row r="114" spans="1:9" x14ac:dyDescent="0.2">
      <c r="A114" s="61" t="s">
        <v>19</v>
      </c>
      <c r="B114" s="62">
        <v>2012</v>
      </c>
      <c r="C114" s="62"/>
      <c r="D114" s="62">
        <v>2011</v>
      </c>
      <c r="E114" s="62"/>
      <c r="F114" s="62" t="s">
        <v>53</v>
      </c>
      <c r="G114" s="62"/>
      <c r="I114" s="51"/>
    </row>
    <row r="115" spans="1:9" ht="25.5" x14ac:dyDescent="0.2">
      <c r="A115" s="61"/>
      <c r="B115" s="39" t="s">
        <v>51</v>
      </c>
      <c r="C115" s="39" t="s">
        <v>22</v>
      </c>
      <c r="D115" s="39" t="s">
        <v>54</v>
      </c>
      <c r="E115" s="39" t="s">
        <v>22</v>
      </c>
      <c r="F115" s="39" t="s">
        <v>45</v>
      </c>
      <c r="G115" s="39" t="s">
        <v>22</v>
      </c>
    </row>
    <row r="116" spans="1:9" x14ac:dyDescent="0.2">
      <c r="A116" s="40" t="s">
        <v>25</v>
      </c>
      <c r="B116" s="42">
        <v>7191</v>
      </c>
      <c r="C116" s="42">
        <v>5556268</v>
      </c>
      <c r="D116" s="42">
        <v>7215</v>
      </c>
      <c r="E116" s="42">
        <v>5569963.5700000003</v>
      </c>
      <c r="F116" s="42">
        <f t="shared" ref="F116:F121" si="11">B116-D116</f>
        <v>-24</v>
      </c>
      <c r="G116" s="43">
        <f>C116-E116</f>
        <v>-13695.570000000298</v>
      </c>
    </row>
    <row r="117" spans="1:9" x14ac:dyDescent="0.2">
      <c r="A117" s="40" t="s">
        <v>26</v>
      </c>
      <c r="B117" s="42">
        <v>368</v>
      </c>
      <c r="C117" s="42">
        <v>31933</v>
      </c>
      <c r="D117" s="42">
        <v>338</v>
      </c>
      <c r="E117" s="42">
        <v>17935.66</v>
      </c>
      <c r="F117" s="42">
        <f t="shared" si="11"/>
        <v>30</v>
      </c>
      <c r="G117" s="43">
        <f>C117-E117</f>
        <v>13997.34</v>
      </c>
    </row>
    <row r="118" spans="1:9" x14ac:dyDescent="0.2">
      <c r="A118" s="40" t="s">
        <v>27</v>
      </c>
      <c r="B118" s="42">
        <v>27</v>
      </c>
      <c r="C118" s="42">
        <v>99</v>
      </c>
      <c r="D118" s="42">
        <v>27</v>
      </c>
      <c r="E118" s="48">
        <v>98.84</v>
      </c>
      <c r="F118" s="42">
        <f t="shared" si="11"/>
        <v>0</v>
      </c>
      <c r="G118" s="43">
        <f>C118-E118</f>
        <v>0.15999999999999659</v>
      </c>
    </row>
    <row r="119" spans="1:9" x14ac:dyDescent="0.2">
      <c r="A119" s="40" t="s">
        <v>28</v>
      </c>
      <c r="B119" s="42">
        <v>35</v>
      </c>
      <c r="C119" s="42">
        <v>3</v>
      </c>
      <c r="D119" s="42">
        <v>35</v>
      </c>
      <c r="E119" s="48"/>
      <c r="F119" s="42">
        <f t="shared" si="11"/>
        <v>0</v>
      </c>
      <c r="G119" s="43">
        <f>+C119-E119</f>
        <v>3</v>
      </c>
    </row>
    <row r="120" spans="1:9" x14ac:dyDescent="0.2">
      <c r="A120" s="40" t="s">
        <v>30</v>
      </c>
      <c r="B120" s="42">
        <v>96</v>
      </c>
      <c r="C120" s="45"/>
      <c r="D120" s="42">
        <v>96</v>
      </c>
      <c r="E120" s="45"/>
      <c r="F120" s="42">
        <f t="shared" si="11"/>
        <v>0</v>
      </c>
      <c r="G120" s="43">
        <v>0</v>
      </c>
    </row>
    <row r="121" spans="1:9" x14ac:dyDescent="0.2">
      <c r="A121" s="40" t="s">
        <v>32</v>
      </c>
      <c r="B121" s="47">
        <f>SUM(B116:B120)</f>
        <v>7717</v>
      </c>
      <c r="C121" s="47">
        <f>SUM(C116:C120)</f>
        <v>5588303</v>
      </c>
      <c r="D121" s="47">
        <f>SUM(D116:D120)</f>
        <v>7711</v>
      </c>
      <c r="E121" s="47">
        <f>SUM(E116:E120)</f>
        <v>5587998.0700000003</v>
      </c>
      <c r="F121" s="42">
        <f t="shared" si="11"/>
        <v>6</v>
      </c>
      <c r="G121" s="43">
        <f>C121-E121</f>
        <v>304.92999999970198</v>
      </c>
    </row>
    <row r="123" spans="1:9" x14ac:dyDescent="0.2">
      <c r="A123" s="38" t="s">
        <v>55</v>
      </c>
    </row>
    <row r="124" spans="1:9" x14ac:dyDescent="0.2">
      <c r="A124" s="61" t="s">
        <v>19</v>
      </c>
      <c r="B124" s="62">
        <v>2011</v>
      </c>
      <c r="C124" s="62"/>
      <c r="D124" s="62">
        <v>2010</v>
      </c>
      <c r="E124" s="62"/>
      <c r="F124" s="62" t="s">
        <v>56</v>
      </c>
      <c r="G124" s="62"/>
      <c r="I124" s="51"/>
    </row>
    <row r="125" spans="1:9" ht="25.5" x14ac:dyDescent="0.2">
      <c r="A125" s="61"/>
      <c r="B125" s="39" t="s">
        <v>54</v>
      </c>
      <c r="C125" s="39" t="s">
        <v>22</v>
      </c>
      <c r="D125" s="39" t="s">
        <v>57</v>
      </c>
      <c r="E125" s="39" t="s">
        <v>22</v>
      </c>
      <c r="F125" s="39" t="s">
        <v>45</v>
      </c>
      <c r="G125" s="39" t="s">
        <v>22</v>
      </c>
      <c r="H125" s="56" t="s">
        <v>58</v>
      </c>
    </row>
    <row r="126" spans="1:9" x14ac:dyDescent="0.2">
      <c r="A126" s="40" t="s">
        <v>25</v>
      </c>
      <c r="B126" s="42">
        <v>7215</v>
      </c>
      <c r="C126" s="42">
        <v>5569963.5700000003</v>
      </c>
      <c r="D126" s="42">
        <v>6803</v>
      </c>
      <c r="E126" s="42">
        <v>5183888.41</v>
      </c>
      <c r="F126" s="42">
        <f t="shared" ref="F126:F131" si="12">B126-D126</f>
        <v>412</v>
      </c>
      <c r="G126" s="43">
        <f>C126-E126</f>
        <v>386075.16000000015</v>
      </c>
    </row>
    <row r="127" spans="1:9" x14ac:dyDescent="0.2">
      <c r="A127" s="40" t="s">
        <v>26</v>
      </c>
      <c r="B127" s="42">
        <v>338</v>
      </c>
      <c r="C127" s="42">
        <v>17935.66</v>
      </c>
      <c r="D127" s="42">
        <v>324</v>
      </c>
      <c r="E127" s="42">
        <v>17879.48</v>
      </c>
      <c r="F127" s="42">
        <f t="shared" si="12"/>
        <v>14</v>
      </c>
      <c r="G127" s="43">
        <f>C127-E127</f>
        <v>56.180000000000291</v>
      </c>
    </row>
    <row r="128" spans="1:9" x14ac:dyDescent="0.2">
      <c r="A128" s="40" t="s">
        <v>27</v>
      </c>
      <c r="B128" s="42">
        <v>27</v>
      </c>
      <c r="C128" s="48">
        <v>98.84</v>
      </c>
      <c r="D128" s="42">
        <v>23</v>
      </c>
      <c r="E128" s="48">
        <v>95.65</v>
      </c>
      <c r="F128" s="42">
        <f t="shared" si="12"/>
        <v>4</v>
      </c>
      <c r="G128" s="43">
        <f>C128-E128</f>
        <v>3.1899999999999977</v>
      </c>
    </row>
    <row r="129" spans="1:9" x14ac:dyDescent="0.2">
      <c r="A129" s="40" t="s">
        <v>28</v>
      </c>
      <c r="B129" s="42">
        <v>35</v>
      </c>
      <c r="C129" s="48"/>
      <c r="D129" s="42">
        <v>31</v>
      </c>
      <c r="E129" s="48"/>
      <c r="F129" s="42">
        <f t="shared" si="12"/>
        <v>4</v>
      </c>
      <c r="G129" s="43">
        <f>+C129-E129</f>
        <v>0</v>
      </c>
    </row>
    <row r="130" spans="1:9" x14ac:dyDescent="0.2">
      <c r="A130" s="40" t="s">
        <v>30</v>
      </c>
      <c r="B130" s="42">
        <v>96</v>
      </c>
      <c r="C130" s="45"/>
      <c r="D130" s="42">
        <v>99</v>
      </c>
      <c r="E130" s="45"/>
      <c r="F130" s="42">
        <f t="shared" si="12"/>
        <v>-3</v>
      </c>
      <c r="G130" s="43">
        <v>0</v>
      </c>
    </row>
    <row r="131" spans="1:9" x14ac:dyDescent="0.2">
      <c r="A131" s="40" t="s">
        <v>32</v>
      </c>
      <c r="B131" s="47">
        <f>SUM(B126:B130)</f>
        <v>7711</v>
      </c>
      <c r="C131" s="47">
        <f>SUM(C126:C130)</f>
        <v>5587998.0700000003</v>
      </c>
      <c r="D131" s="47">
        <f>SUM(D126:D130)</f>
        <v>7280</v>
      </c>
      <c r="E131" s="47">
        <f>SUM(E126:E130)</f>
        <v>5201863.540000001</v>
      </c>
      <c r="F131" s="46">
        <f t="shared" si="12"/>
        <v>431</v>
      </c>
      <c r="G131" s="57">
        <f>C131-E131</f>
        <v>386134.52999999933</v>
      </c>
    </row>
    <row r="132" spans="1:9" x14ac:dyDescent="0.2">
      <c r="B132" s="58"/>
      <c r="D132" s="59" t="s">
        <v>59</v>
      </c>
    </row>
    <row r="133" spans="1:9" x14ac:dyDescent="0.2">
      <c r="A133" s="38" t="s">
        <v>60</v>
      </c>
    </row>
    <row r="134" spans="1:9" x14ac:dyDescent="0.2">
      <c r="A134" s="61" t="s">
        <v>19</v>
      </c>
      <c r="B134" s="62">
        <v>2010</v>
      </c>
      <c r="C134" s="62"/>
      <c r="D134" s="62">
        <v>2009</v>
      </c>
      <c r="E134" s="62"/>
      <c r="F134" s="62" t="s">
        <v>61</v>
      </c>
      <c r="G134" s="62"/>
      <c r="I134" s="51"/>
    </row>
    <row r="135" spans="1:9" ht="25.5" x14ac:dyDescent="0.2">
      <c r="A135" s="61"/>
      <c r="B135" s="39" t="s">
        <v>57</v>
      </c>
      <c r="C135" s="39" t="s">
        <v>22</v>
      </c>
      <c r="D135" s="39" t="s">
        <v>62</v>
      </c>
      <c r="E135" s="39" t="s">
        <v>22</v>
      </c>
      <c r="F135" s="39" t="s">
        <v>45</v>
      </c>
      <c r="G135" s="39" t="s">
        <v>22</v>
      </c>
    </row>
    <row r="136" spans="1:9" x14ac:dyDescent="0.2">
      <c r="A136" s="40" t="s">
        <v>25</v>
      </c>
      <c r="B136" s="42">
        <v>6803</v>
      </c>
      <c r="C136" s="42">
        <v>5183888.41</v>
      </c>
      <c r="D136" s="42">
        <v>6730</v>
      </c>
      <c r="E136" s="42">
        <v>5121640.88</v>
      </c>
      <c r="F136" s="42">
        <f t="shared" ref="F136:F141" si="13">B136-D136</f>
        <v>73</v>
      </c>
      <c r="G136" s="43">
        <f>C136-E136</f>
        <v>62247.530000000261</v>
      </c>
    </row>
    <row r="137" spans="1:9" x14ac:dyDescent="0.2">
      <c r="A137" s="40" t="s">
        <v>26</v>
      </c>
      <c r="B137" s="42">
        <v>324</v>
      </c>
      <c r="C137" s="42">
        <v>17879.48</v>
      </c>
      <c r="D137" s="42">
        <v>358</v>
      </c>
      <c r="E137" s="42">
        <v>17886.43</v>
      </c>
      <c r="F137" s="42">
        <f t="shared" si="13"/>
        <v>-34</v>
      </c>
      <c r="G137" s="43">
        <f>C137-E137</f>
        <v>-6.9500000000007276</v>
      </c>
    </row>
    <row r="138" spans="1:9" x14ac:dyDescent="0.2">
      <c r="A138" s="40" t="s">
        <v>27</v>
      </c>
      <c r="B138" s="42">
        <v>23</v>
      </c>
      <c r="C138" s="48">
        <v>95.65</v>
      </c>
      <c r="D138" s="42">
        <v>18</v>
      </c>
      <c r="E138" s="48">
        <v>76.209999999999994</v>
      </c>
      <c r="F138" s="42">
        <f t="shared" si="13"/>
        <v>5</v>
      </c>
      <c r="G138" s="43">
        <f>C138-E138</f>
        <v>19.440000000000012</v>
      </c>
    </row>
    <row r="139" spans="1:9" x14ac:dyDescent="0.2">
      <c r="A139" s="40" t="s">
        <v>28</v>
      </c>
      <c r="B139" s="42">
        <v>31</v>
      </c>
      <c r="C139" s="48"/>
      <c r="D139" s="42">
        <v>31</v>
      </c>
      <c r="E139" s="48"/>
      <c r="F139" s="42">
        <f t="shared" si="13"/>
        <v>0</v>
      </c>
      <c r="G139" s="43">
        <f>+C139-E139</f>
        <v>0</v>
      </c>
    </row>
    <row r="140" spans="1:9" x14ac:dyDescent="0.2">
      <c r="A140" s="40" t="s">
        <v>30</v>
      </c>
      <c r="B140" s="42">
        <v>99</v>
      </c>
      <c r="C140" s="45"/>
      <c r="D140" s="42">
        <v>95</v>
      </c>
      <c r="E140" s="45"/>
      <c r="F140" s="42">
        <f t="shared" si="13"/>
        <v>4</v>
      </c>
      <c r="G140" s="43">
        <v>0</v>
      </c>
    </row>
    <row r="141" spans="1:9" x14ac:dyDescent="0.2">
      <c r="A141" s="40" t="s">
        <v>32</v>
      </c>
      <c r="B141" s="47">
        <f>SUM(B136:B140)</f>
        <v>7280</v>
      </c>
      <c r="C141" s="47">
        <v>5201863.54</v>
      </c>
      <c r="D141" s="47">
        <f>SUM(D136:D140)</f>
        <v>7232</v>
      </c>
      <c r="E141" s="47">
        <f>SUM(E136:E140)</f>
        <v>5139603.5199999996</v>
      </c>
      <c r="F141" s="42">
        <f t="shared" si="13"/>
        <v>48</v>
      </c>
      <c r="G141" s="43">
        <f>C141-E141</f>
        <v>62260.020000000484</v>
      </c>
    </row>
    <row r="143" spans="1:9" x14ac:dyDescent="0.2">
      <c r="A143" s="63" t="s">
        <v>63</v>
      </c>
      <c r="B143" s="63"/>
      <c r="C143" s="63"/>
      <c r="D143" s="63"/>
      <c r="E143" s="63"/>
      <c r="F143" s="63"/>
      <c r="G143" s="63"/>
    </row>
    <row r="144" spans="1:9" x14ac:dyDescent="0.2">
      <c r="A144" s="63"/>
      <c r="B144" s="63"/>
      <c r="C144" s="63"/>
      <c r="D144" s="63"/>
      <c r="E144" s="63"/>
      <c r="F144" s="63"/>
      <c r="G144" s="63"/>
    </row>
    <row r="145" spans="1:7" x14ac:dyDescent="0.2">
      <c r="A145" s="63"/>
      <c r="B145" s="63"/>
      <c r="C145" s="63"/>
      <c r="D145" s="63"/>
      <c r="E145" s="63"/>
      <c r="F145" s="63"/>
      <c r="G145" s="63"/>
    </row>
    <row r="146" spans="1:7" x14ac:dyDescent="0.2">
      <c r="A146" s="63"/>
      <c r="B146" s="63"/>
      <c r="C146" s="63"/>
      <c r="D146" s="63"/>
      <c r="E146" s="63"/>
      <c r="F146" s="63"/>
      <c r="G146" s="63"/>
    </row>
    <row r="147" spans="1:7" x14ac:dyDescent="0.2">
      <c r="A147" s="63"/>
      <c r="B147" s="63"/>
      <c r="C147" s="63"/>
      <c r="D147" s="63"/>
      <c r="E147" s="63"/>
      <c r="F147" s="63"/>
      <c r="G147" s="63"/>
    </row>
  </sheetData>
  <sheetProtection selectLockedCells="1" selectUnlockedCells="1"/>
  <mergeCells count="57">
    <mergeCell ref="A4:A5"/>
    <mergeCell ref="B4:C4"/>
    <mergeCell ref="D4:E4"/>
    <mergeCell ref="F4:G4"/>
    <mergeCell ref="A24:A25"/>
    <mergeCell ref="B24:C24"/>
    <mergeCell ref="D24:E24"/>
    <mergeCell ref="F24:G24"/>
    <mergeCell ref="A44:A45"/>
    <mergeCell ref="B44:C44"/>
    <mergeCell ref="D44:E44"/>
    <mergeCell ref="F44:G44"/>
    <mergeCell ref="A54:A55"/>
    <mergeCell ref="B54:C54"/>
    <mergeCell ref="D54:E54"/>
    <mergeCell ref="F54:G54"/>
    <mergeCell ref="A64:A65"/>
    <mergeCell ref="B64:C64"/>
    <mergeCell ref="D64:E64"/>
    <mergeCell ref="F64:G64"/>
    <mergeCell ref="A74:A75"/>
    <mergeCell ref="B74:C74"/>
    <mergeCell ref="D74:E74"/>
    <mergeCell ref="F74:G74"/>
    <mergeCell ref="F114:G114"/>
    <mergeCell ref="A84:A85"/>
    <mergeCell ref="B84:C84"/>
    <mergeCell ref="D84:E84"/>
    <mergeCell ref="F84:G84"/>
    <mergeCell ref="A94:A95"/>
    <mergeCell ref="B134:C134"/>
    <mergeCell ref="D134:E134"/>
    <mergeCell ref="F134:G134"/>
    <mergeCell ref="B124:C124"/>
    <mergeCell ref="D124:E124"/>
    <mergeCell ref="F124:G124"/>
    <mergeCell ref="B114:C114"/>
    <mergeCell ref="D114:E114"/>
    <mergeCell ref="B94:C94"/>
    <mergeCell ref="D94:E94"/>
    <mergeCell ref="F94:G94"/>
    <mergeCell ref="A14:A15"/>
    <mergeCell ref="B14:C14"/>
    <mergeCell ref="D14:E14"/>
    <mergeCell ref="F14:G14"/>
    <mergeCell ref="A143:G147"/>
    <mergeCell ref="A34:A35"/>
    <mergeCell ref="B34:C34"/>
    <mergeCell ref="D34:E34"/>
    <mergeCell ref="F34:G34"/>
    <mergeCell ref="A124:A125"/>
    <mergeCell ref="A134:A135"/>
    <mergeCell ref="A104:A105"/>
    <mergeCell ref="B104:C104"/>
    <mergeCell ref="D104:E104"/>
    <mergeCell ref="F104:G104"/>
    <mergeCell ref="A114:A115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showGridLines="0" zoomScaleNormal="100" workbookViewId="0">
      <selection activeCell="M26" sqref="M26"/>
    </sheetView>
  </sheetViews>
  <sheetFormatPr baseColWidth="10" defaultRowHeight="15" x14ac:dyDescent="0.25"/>
  <cols>
    <col min="1" max="1" width="7.28515625" style="17" customWidth="1"/>
    <col min="2" max="2" width="17.7109375" style="17" customWidth="1"/>
    <col min="3" max="3" width="18.28515625" style="17" customWidth="1"/>
    <col min="4" max="4" width="26.7109375" style="17" customWidth="1"/>
    <col min="5" max="16384" width="11.42578125" style="17"/>
  </cols>
  <sheetData>
    <row r="1" spans="1:3" ht="15.75" x14ac:dyDescent="0.25">
      <c r="A1" s="18" t="s">
        <v>87</v>
      </c>
    </row>
    <row r="2" spans="1:3" ht="45" x14ac:dyDescent="0.25">
      <c r="A2" s="9" t="s">
        <v>64</v>
      </c>
      <c r="B2" s="9" t="s">
        <v>65</v>
      </c>
      <c r="C2" s="9" t="s">
        <v>66</v>
      </c>
    </row>
    <row r="3" spans="1:3" x14ac:dyDescent="0.25">
      <c r="A3" s="9">
        <v>2001</v>
      </c>
      <c r="B3" s="19">
        <v>1885</v>
      </c>
      <c r="C3" s="19">
        <v>2011</v>
      </c>
    </row>
    <row r="4" spans="1:3" x14ac:dyDescent="0.25">
      <c r="A4" s="9">
        <v>2002</v>
      </c>
      <c r="B4" s="19">
        <v>225</v>
      </c>
      <c r="C4" s="19">
        <v>2231</v>
      </c>
    </row>
    <row r="5" spans="1:3" x14ac:dyDescent="0.25">
      <c r="A5" s="9">
        <v>2003</v>
      </c>
      <c r="B5" s="19">
        <v>157</v>
      </c>
      <c r="C5" s="19">
        <v>2377</v>
      </c>
    </row>
    <row r="6" spans="1:3" x14ac:dyDescent="0.25">
      <c r="A6" s="9">
        <v>2004</v>
      </c>
      <c r="B6" s="19">
        <v>2832</v>
      </c>
      <c r="C6" s="19">
        <v>5209</v>
      </c>
    </row>
    <row r="7" spans="1:3" x14ac:dyDescent="0.25">
      <c r="A7" s="9">
        <v>2005</v>
      </c>
      <c r="B7" s="19">
        <v>113</v>
      </c>
      <c r="C7" s="19">
        <v>5318</v>
      </c>
    </row>
    <row r="8" spans="1:3" x14ac:dyDescent="0.25">
      <c r="A8" s="9">
        <v>2006</v>
      </c>
      <c r="B8" s="19">
        <v>1132</v>
      </c>
      <c r="C8" s="19">
        <v>6277</v>
      </c>
    </row>
    <row r="9" spans="1:3" x14ac:dyDescent="0.25">
      <c r="A9" s="9">
        <v>2007</v>
      </c>
      <c r="B9" s="19">
        <v>520</v>
      </c>
      <c r="C9" s="19">
        <v>6708</v>
      </c>
    </row>
    <row r="10" spans="1:3" x14ac:dyDescent="0.25">
      <c r="A10" s="9">
        <v>2008</v>
      </c>
      <c r="B10" s="19">
        <v>385</v>
      </c>
      <c r="C10" s="19">
        <v>7039</v>
      </c>
    </row>
    <row r="11" spans="1:3" x14ac:dyDescent="0.25">
      <c r="A11" s="9">
        <v>2009</v>
      </c>
      <c r="B11" s="19">
        <v>212</v>
      </c>
      <c r="C11" s="19">
        <v>7232</v>
      </c>
    </row>
    <row r="12" spans="1:3" x14ac:dyDescent="0.25">
      <c r="A12" s="9">
        <v>2010</v>
      </c>
      <c r="B12" s="19">
        <v>111</v>
      </c>
      <c r="C12" s="19">
        <v>7280</v>
      </c>
    </row>
    <row r="13" spans="1:3" x14ac:dyDescent="0.25">
      <c r="A13" s="9">
        <v>2011</v>
      </c>
      <c r="B13" s="19">
        <v>509</v>
      </c>
      <c r="C13" s="19">
        <v>7711</v>
      </c>
    </row>
    <row r="14" spans="1:3" x14ac:dyDescent="0.25">
      <c r="A14" s="9">
        <v>2012</v>
      </c>
      <c r="B14" s="19">
        <v>10</v>
      </c>
      <c r="C14" s="19">
        <v>7717</v>
      </c>
    </row>
    <row r="15" spans="1:3" x14ac:dyDescent="0.25">
      <c r="A15" s="9">
        <v>2013</v>
      </c>
      <c r="B15" s="19">
        <v>202</v>
      </c>
      <c r="C15" s="19">
        <v>7893</v>
      </c>
    </row>
    <row r="16" spans="1:3" x14ac:dyDescent="0.25">
      <c r="A16" s="9">
        <v>2014</v>
      </c>
      <c r="B16" s="19">
        <v>48</v>
      </c>
      <c r="C16" s="19">
        <v>7938</v>
      </c>
    </row>
    <row r="17" spans="1:4" x14ac:dyDescent="0.25">
      <c r="A17" s="9">
        <v>2015</v>
      </c>
      <c r="B17" s="19">
        <v>49</v>
      </c>
      <c r="C17" s="19">
        <v>7981</v>
      </c>
      <c r="D17" s="20"/>
    </row>
    <row r="18" spans="1:4" x14ac:dyDescent="0.25">
      <c r="A18" s="9">
        <v>2016</v>
      </c>
      <c r="B18" s="19">
        <v>29</v>
      </c>
      <c r="C18" s="19">
        <v>7998</v>
      </c>
    </row>
    <row r="19" spans="1:4" x14ac:dyDescent="0.25">
      <c r="A19" s="9">
        <v>2017</v>
      </c>
      <c r="B19" s="19">
        <v>361</v>
      </c>
      <c r="C19" s="19">
        <v>8309</v>
      </c>
    </row>
    <row r="20" spans="1:4" x14ac:dyDescent="0.25">
      <c r="A20" s="9">
        <v>2018</v>
      </c>
      <c r="B20" s="19">
        <v>70</v>
      </c>
      <c r="C20" s="19">
        <v>8327</v>
      </c>
    </row>
    <row r="21" spans="1:4" x14ac:dyDescent="0.25">
      <c r="A21" s="9">
        <v>2019</v>
      </c>
      <c r="B21" s="19">
        <v>214</v>
      </c>
      <c r="C21" s="19">
        <v>8412</v>
      </c>
    </row>
    <row r="22" spans="1:4" x14ac:dyDescent="0.25">
      <c r="A22" s="9">
        <v>2020</v>
      </c>
      <c r="B22" s="19">
        <v>33</v>
      </c>
      <c r="C22" s="19">
        <v>8416</v>
      </c>
    </row>
    <row r="23" spans="1:4" x14ac:dyDescent="0.25">
      <c r="A23" s="9">
        <v>2021</v>
      </c>
      <c r="B23" s="19">
        <v>54</v>
      </c>
      <c r="C23" s="19">
        <v>8434</v>
      </c>
    </row>
    <row r="24" spans="1:4" x14ac:dyDescent="0.25">
      <c r="A24" s="9">
        <v>2022</v>
      </c>
      <c r="B24" s="19">
        <v>90</v>
      </c>
      <c r="C24" s="19">
        <v>8522</v>
      </c>
    </row>
    <row r="25" spans="1:4" x14ac:dyDescent="0.25">
      <c r="A25" s="9">
        <v>2023</v>
      </c>
      <c r="B25" s="19">
        <v>97</v>
      </c>
      <c r="C25" s="19">
        <v>8614</v>
      </c>
    </row>
    <row r="26" spans="1:4" x14ac:dyDescent="0.25">
      <c r="A26" s="21"/>
    </row>
    <row r="27" spans="1:4" x14ac:dyDescent="0.25">
      <c r="A27" s="21"/>
    </row>
    <row r="28" spans="1:4" x14ac:dyDescent="0.25">
      <c r="A28" s="21"/>
    </row>
    <row r="29" spans="1:4" x14ac:dyDescent="0.25">
      <c r="A29" s="21"/>
    </row>
    <row r="30" spans="1:4" x14ac:dyDescent="0.25">
      <c r="A30" s="21"/>
    </row>
    <row r="31" spans="1:4" x14ac:dyDescent="0.25">
      <c r="A31" s="21"/>
    </row>
    <row r="32" spans="1:4" x14ac:dyDescent="0.25">
      <c r="A32" s="21"/>
    </row>
    <row r="33" spans="1:1" x14ac:dyDescent="0.25">
      <c r="A33" s="21"/>
    </row>
    <row r="34" spans="1:1" x14ac:dyDescent="0.25">
      <c r="A34" s="21"/>
    </row>
    <row r="35" spans="1:1" x14ac:dyDescent="0.25">
      <c r="A35" s="21"/>
    </row>
    <row r="36" spans="1:1" x14ac:dyDescent="0.25">
      <c r="A36" s="21"/>
    </row>
    <row r="37" spans="1:1" x14ac:dyDescent="0.25">
      <c r="A37" s="21"/>
    </row>
    <row r="38" spans="1:1" x14ac:dyDescent="0.25">
      <c r="A38" s="21"/>
    </row>
    <row r="39" spans="1:1" x14ac:dyDescent="0.25">
      <c r="A39" s="21"/>
    </row>
    <row r="40" spans="1:1" x14ac:dyDescent="0.25">
      <c r="A40" s="21"/>
    </row>
    <row r="41" spans="1:1" x14ac:dyDescent="0.25">
      <c r="A41" s="21"/>
    </row>
    <row r="42" spans="1:1" x14ac:dyDescent="0.25">
      <c r="A42" s="21"/>
    </row>
    <row r="43" spans="1:1" x14ac:dyDescent="0.25">
      <c r="A43" s="21"/>
    </row>
    <row r="44" spans="1:1" x14ac:dyDescent="0.25">
      <c r="A44" s="21"/>
    </row>
    <row r="45" spans="1:1" x14ac:dyDescent="0.25">
      <c r="A45" s="21"/>
    </row>
    <row r="46" spans="1:1" x14ac:dyDescent="0.25">
      <c r="A46" s="21"/>
    </row>
    <row r="47" spans="1:1" x14ac:dyDescent="0.25">
      <c r="A47" s="21"/>
    </row>
    <row r="48" spans="1:1" x14ac:dyDescent="0.25">
      <c r="A48" s="21"/>
    </row>
    <row r="49" spans="1:1" x14ac:dyDescent="0.25">
      <c r="A49" s="21"/>
    </row>
    <row r="50" spans="1:1" x14ac:dyDescent="0.25">
      <c r="A50" s="21"/>
    </row>
    <row r="51" spans="1:1" x14ac:dyDescent="0.25">
      <c r="A51" s="21"/>
    </row>
    <row r="52" spans="1:1" x14ac:dyDescent="0.25">
      <c r="A52" s="21"/>
    </row>
    <row r="53" spans="1:1" x14ac:dyDescent="0.25">
      <c r="A53" s="21"/>
    </row>
    <row r="54" spans="1:1" x14ac:dyDescent="0.25">
      <c r="A54" s="21"/>
    </row>
    <row r="55" spans="1:1" x14ac:dyDescent="0.25">
      <c r="A55" s="21"/>
    </row>
    <row r="56" spans="1:1" x14ac:dyDescent="0.25">
      <c r="A56" s="21"/>
    </row>
    <row r="57" spans="1:1" x14ac:dyDescent="0.25">
      <c r="A57" s="21"/>
    </row>
    <row r="58" spans="1:1" x14ac:dyDescent="0.25">
      <c r="A58" s="21"/>
    </row>
    <row r="59" spans="1:1" x14ac:dyDescent="0.25">
      <c r="A59" s="21"/>
    </row>
    <row r="60" spans="1:1" x14ac:dyDescent="0.25">
      <c r="A60" s="21"/>
    </row>
    <row r="61" spans="1:1" x14ac:dyDescent="0.25">
      <c r="A61" s="21"/>
    </row>
    <row r="62" spans="1:1" x14ac:dyDescent="0.25">
      <c r="A62" s="21"/>
    </row>
    <row r="63" spans="1:1" x14ac:dyDescent="0.25">
      <c r="A63" s="21"/>
    </row>
    <row r="64" spans="1:1" x14ac:dyDescent="0.25">
      <c r="A64" s="21"/>
    </row>
    <row r="65" spans="1:1" x14ac:dyDescent="0.25">
      <c r="A65" s="21"/>
    </row>
    <row r="66" spans="1:1" x14ac:dyDescent="0.25">
      <c r="A66" s="21"/>
    </row>
    <row r="67" spans="1:1" x14ac:dyDescent="0.25">
      <c r="A67" s="21"/>
    </row>
    <row r="68" spans="1:1" x14ac:dyDescent="0.25">
      <c r="A68" s="21"/>
    </row>
    <row r="69" spans="1:1" x14ac:dyDescent="0.25">
      <c r="A69" s="21"/>
    </row>
    <row r="70" spans="1:1" x14ac:dyDescent="0.25">
      <c r="A70" s="21"/>
    </row>
    <row r="71" spans="1:1" x14ac:dyDescent="0.25">
      <c r="A71" s="21"/>
    </row>
    <row r="72" spans="1:1" x14ac:dyDescent="0.25">
      <c r="A72" s="21"/>
    </row>
    <row r="73" spans="1:1" x14ac:dyDescent="0.25">
      <c r="A73" s="21"/>
    </row>
    <row r="74" spans="1:1" x14ac:dyDescent="0.25">
      <c r="A74" s="21"/>
    </row>
    <row r="75" spans="1:1" x14ac:dyDescent="0.25">
      <c r="A75" s="21"/>
    </row>
    <row r="76" spans="1:1" x14ac:dyDescent="0.25">
      <c r="A76" s="21"/>
    </row>
    <row r="77" spans="1:1" x14ac:dyDescent="0.25">
      <c r="A77" s="21"/>
    </row>
    <row r="81" spans="1:1" x14ac:dyDescent="0.25">
      <c r="A81" s="22"/>
    </row>
    <row r="82" spans="1:1" x14ac:dyDescent="0.25">
      <c r="A82" s="23" t="e">
        <f>#REF!/5183888.40750976</f>
        <v>#REF!</v>
      </c>
    </row>
    <row r="83" spans="1:1" x14ac:dyDescent="0.25">
      <c r="A83" s="23" t="e">
        <f>#REF!/5183888.40750976</f>
        <v>#REF!</v>
      </c>
    </row>
    <row r="84" spans="1:1" x14ac:dyDescent="0.25">
      <c r="A84" s="23" t="e">
        <f>#REF!/5183888.40750976</f>
        <v>#REF!</v>
      </c>
    </row>
    <row r="85" spans="1:1" x14ac:dyDescent="0.25">
      <c r="A85" s="23" t="e">
        <f>#REF!/5183888.40750976</f>
        <v>#REF!</v>
      </c>
    </row>
    <row r="86" spans="1:1" x14ac:dyDescent="0.25">
      <c r="A86" s="23" t="e">
        <f>#REF!/5183888.40750976</f>
        <v>#REF!</v>
      </c>
    </row>
    <row r="87" spans="1:1" x14ac:dyDescent="0.25">
      <c r="A87" s="23" t="e">
        <f>#REF!/5183888.40750976</f>
        <v>#REF!</v>
      </c>
    </row>
    <row r="88" spans="1:1" x14ac:dyDescent="0.25">
      <c r="A88" s="23" t="e">
        <f>#REF!/5183888.40750976</f>
        <v>#REF!</v>
      </c>
    </row>
    <row r="89" spans="1:1" x14ac:dyDescent="0.25">
      <c r="A89" s="23" t="e">
        <f>#REF!/5183888.40750976</f>
        <v>#REF!</v>
      </c>
    </row>
    <row r="90" spans="1:1" x14ac:dyDescent="0.25">
      <c r="A90" s="23" t="e">
        <f>#REF!/5183888.40750976</f>
        <v>#REF!</v>
      </c>
    </row>
    <row r="91" spans="1:1" x14ac:dyDescent="0.25">
      <c r="A91" s="23" t="e">
        <f>#REF!/5183888.40750976</f>
        <v>#REF!</v>
      </c>
    </row>
    <row r="92" spans="1:1" x14ac:dyDescent="0.25">
      <c r="A92" s="23" t="e">
        <f>#REF!/5183888.40750976</f>
        <v>#REF!</v>
      </c>
    </row>
    <row r="93" spans="1:1" x14ac:dyDescent="0.25">
      <c r="A93" s="23" t="e">
        <f>#REF!/5183888.40750976</f>
        <v>#REF!</v>
      </c>
    </row>
    <row r="94" spans="1:1" x14ac:dyDescent="0.25">
      <c r="A94" s="23" t="e">
        <f>#REF!/5183888.40750976</f>
        <v>#REF!</v>
      </c>
    </row>
    <row r="95" spans="1:1" x14ac:dyDescent="0.25">
      <c r="A95" s="23" t="e">
        <f>#REF!/5183888.40750976</f>
        <v>#REF!</v>
      </c>
    </row>
    <row r="96" spans="1:1" x14ac:dyDescent="0.25">
      <c r="A96" s="23" t="e">
        <f>#REF!/5183888.40750976</f>
        <v>#REF!</v>
      </c>
    </row>
    <row r="97" spans="1:1" x14ac:dyDescent="0.25">
      <c r="A97" s="23" t="e">
        <f>#REF!/5183888.40750976</f>
        <v>#REF!</v>
      </c>
    </row>
    <row r="98" spans="1:1" x14ac:dyDescent="0.25">
      <c r="A98" s="23" t="e">
        <f>#REF!/5183888.40750976</f>
        <v>#REF!</v>
      </c>
    </row>
    <row r="99" spans="1:1" x14ac:dyDescent="0.25">
      <c r="A99" s="23" t="e">
        <f>#REF!/5183888.40750976</f>
        <v>#REF!</v>
      </c>
    </row>
    <row r="100" spans="1:1" x14ac:dyDescent="0.25">
      <c r="A100" s="23" t="e">
        <f>#REF!/5183888.40750976</f>
        <v>#REF!</v>
      </c>
    </row>
    <row r="101" spans="1:1" x14ac:dyDescent="0.25">
      <c r="A101" s="23" t="e">
        <f>#REF!/5183888.40750976</f>
        <v>#REF!</v>
      </c>
    </row>
    <row r="102" spans="1:1" x14ac:dyDescent="0.25">
      <c r="A102" s="23" t="e">
        <f>#REF!/5183888.40750976</f>
        <v>#REF!</v>
      </c>
    </row>
    <row r="103" spans="1:1" x14ac:dyDescent="0.25">
      <c r="A103" s="23"/>
    </row>
    <row r="104" spans="1:1" x14ac:dyDescent="0.25">
      <c r="A104" s="23" t="e">
        <f>#REF!/5183888.40750976</f>
        <v>#REF!</v>
      </c>
    </row>
    <row r="105" spans="1:1" x14ac:dyDescent="0.25">
      <c r="A105" s="23" t="e">
        <f>#REF!/5183888.40750976</f>
        <v>#REF!</v>
      </c>
    </row>
    <row r="106" spans="1:1" x14ac:dyDescent="0.25">
      <c r="A106" s="23" t="e">
        <f>#REF!/5183888.40750976</f>
        <v>#REF!</v>
      </c>
    </row>
    <row r="107" spans="1:1" x14ac:dyDescent="0.25">
      <c r="A107" s="23" t="e">
        <f>#REF!/5183888.40750976</f>
        <v>#REF!</v>
      </c>
    </row>
    <row r="108" spans="1:1" x14ac:dyDescent="0.25">
      <c r="A108" s="23" t="e">
        <f>#REF!/5183888.40750976</f>
        <v>#REF!</v>
      </c>
    </row>
    <row r="109" spans="1:1" x14ac:dyDescent="0.25">
      <c r="A109" s="23" t="e">
        <f>#REF!/5183888.40750976</f>
        <v>#REF!</v>
      </c>
    </row>
    <row r="110" spans="1:1" x14ac:dyDescent="0.25">
      <c r="A110" s="23" t="e">
        <f>#REF!/5183888.40750976</f>
        <v>#REF!</v>
      </c>
    </row>
    <row r="111" spans="1:1" x14ac:dyDescent="0.25">
      <c r="A111" s="23" t="e">
        <f>#REF!/5183888.40750976</f>
        <v>#REF!</v>
      </c>
    </row>
    <row r="112" spans="1:1" x14ac:dyDescent="0.25">
      <c r="A112" s="23" t="e">
        <f>#REF!/5183888.40750976</f>
        <v>#REF!</v>
      </c>
    </row>
    <row r="113" spans="1:1" x14ac:dyDescent="0.25">
      <c r="A113" s="23" t="e">
        <f>#REF!/5183888.40750976</f>
        <v>#REF!</v>
      </c>
    </row>
    <row r="114" spans="1:1" x14ac:dyDescent="0.25">
      <c r="A114" s="23" t="e">
        <f>#REF!/5183888.40750976</f>
        <v>#REF!</v>
      </c>
    </row>
    <row r="115" spans="1:1" x14ac:dyDescent="0.25">
      <c r="A115" s="23" t="e">
        <f>#REF!/5183888.40750976</f>
        <v>#REF!</v>
      </c>
    </row>
    <row r="116" spans="1:1" x14ac:dyDescent="0.25">
      <c r="A116" s="23" t="e">
        <f>#REF!/5183888.40750976</f>
        <v>#REF!</v>
      </c>
    </row>
    <row r="117" spans="1:1" x14ac:dyDescent="0.25">
      <c r="A117" s="23" t="e">
        <f>#REF!/5183888.40750976</f>
        <v>#REF!</v>
      </c>
    </row>
    <row r="118" spans="1:1" x14ac:dyDescent="0.25">
      <c r="A118" s="23" t="e">
        <f>#REF!/5183888.40750976</f>
        <v>#REF!</v>
      </c>
    </row>
    <row r="119" spans="1:1" x14ac:dyDescent="0.25">
      <c r="A119" s="23" t="e">
        <f>#REF!/5183888.40750976</f>
        <v>#REF!</v>
      </c>
    </row>
    <row r="120" spans="1:1" x14ac:dyDescent="0.25">
      <c r="A120" s="23" t="e">
        <f>#REF!/5183888.40750976</f>
        <v>#REF!</v>
      </c>
    </row>
    <row r="121" spans="1:1" x14ac:dyDescent="0.25">
      <c r="A121" s="23" t="e">
        <f>#REF!/5183888.40750976</f>
        <v>#REF!</v>
      </c>
    </row>
    <row r="122" spans="1:1" x14ac:dyDescent="0.25">
      <c r="A122" s="23" t="e">
        <f>#REF!/5183888.40750976</f>
        <v>#REF!</v>
      </c>
    </row>
    <row r="123" spans="1:1" x14ac:dyDescent="0.25">
      <c r="A123" s="23" t="e">
        <f>#REF!/5183888.40750976</f>
        <v>#REF!</v>
      </c>
    </row>
    <row r="124" spans="1:1" x14ac:dyDescent="0.25">
      <c r="A124" s="23" t="e">
        <f>#REF!/5183888.40750976</f>
        <v>#REF!</v>
      </c>
    </row>
    <row r="125" spans="1:1" ht="12.75" customHeight="1" x14ac:dyDescent="0.25">
      <c r="A125" s="23" t="e">
        <f>#REF!/5183888.40750976</f>
        <v>#REF!</v>
      </c>
    </row>
    <row r="126" spans="1:1" x14ac:dyDescent="0.25">
      <c r="A126" s="23" t="e">
        <f>#REF!/5183888.40750976</f>
        <v>#REF!</v>
      </c>
    </row>
    <row r="127" spans="1:1" x14ac:dyDescent="0.25">
      <c r="A127" s="23" t="e">
        <f>#REF!/5183888.40750976</f>
        <v>#REF!</v>
      </c>
    </row>
    <row r="128" spans="1:1" x14ac:dyDescent="0.25">
      <c r="A128" s="23" t="e">
        <f>#REF!/5183888.40750976</f>
        <v>#REF!</v>
      </c>
    </row>
    <row r="129" spans="1:1" x14ac:dyDescent="0.25">
      <c r="A129" s="23" t="e">
        <f>#REF!/5183888.40750976</f>
        <v>#REF!</v>
      </c>
    </row>
    <row r="130" spans="1:1" x14ac:dyDescent="0.25">
      <c r="A130" s="23" t="e">
        <f>#REF!/5183888.40750976</f>
        <v>#REF!</v>
      </c>
    </row>
    <row r="131" spans="1:1" x14ac:dyDescent="0.25">
      <c r="A131" s="23" t="e">
        <f>#REF!/5183888.40750976</f>
        <v>#REF!</v>
      </c>
    </row>
    <row r="132" spans="1:1" x14ac:dyDescent="0.25">
      <c r="A132" s="23" t="e">
        <f>#REF!/5183888.40750976</f>
        <v>#REF!</v>
      </c>
    </row>
    <row r="133" spans="1:1" x14ac:dyDescent="0.25">
      <c r="A133" s="23" t="e">
        <f>#REF!/5183888.40750976</f>
        <v>#REF!</v>
      </c>
    </row>
    <row r="134" spans="1:1" x14ac:dyDescent="0.25">
      <c r="A134" s="23" t="e">
        <f>#REF!/5183888.40750976</f>
        <v>#REF!</v>
      </c>
    </row>
    <row r="135" spans="1:1" x14ac:dyDescent="0.25">
      <c r="A135" s="23" t="e">
        <f>#REF!/5183888.40750976</f>
        <v>#REF!</v>
      </c>
    </row>
    <row r="136" spans="1:1" x14ac:dyDescent="0.25">
      <c r="A136" s="23" t="e">
        <f>#REF!/5183888.40750976</f>
        <v>#REF!</v>
      </c>
    </row>
    <row r="137" spans="1:1" x14ac:dyDescent="0.25">
      <c r="A137" s="23" t="e">
        <f>#REF!/5183888.40750976</f>
        <v>#REF!</v>
      </c>
    </row>
    <row r="138" spans="1:1" x14ac:dyDescent="0.25">
      <c r="A138" s="23" t="e">
        <f>#REF!/5183888.40750976</f>
        <v>#REF!</v>
      </c>
    </row>
    <row r="139" spans="1:1" x14ac:dyDescent="0.25">
      <c r="A139" s="23" t="e">
        <f>#REF!/5183888.40750976</f>
        <v>#REF!</v>
      </c>
    </row>
    <row r="140" spans="1:1" x14ac:dyDescent="0.25">
      <c r="A140" s="23" t="e">
        <f>#REF!/5183888.40750976</f>
        <v>#REF!</v>
      </c>
    </row>
    <row r="141" spans="1:1" x14ac:dyDescent="0.25">
      <c r="A141" s="23" t="e">
        <f>#REF!/5183888.40750976</f>
        <v>#REF!</v>
      </c>
    </row>
    <row r="142" spans="1:1" x14ac:dyDescent="0.25">
      <c r="A142" s="23" t="e">
        <f>#REF!/5183888.40750976</f>
        <v>#REF!</v>
      </c>
    </row>
    <row r="143" spans="1:1" x14ac:dyDescent="0.25">
      <c r="A143" s="23" t="e">
        <f>#REF!/5183888.40750976</f>
        <v>#REF!</v>
      </c>
    </row>
    <row r="144" spans="1:1" x14ac:dyDescent="0.25">
      <c r="A144" s="23" t="e">
        <f>#REF!/5183888.40750976</f>
        <v>#REF!</v>
      </c>
    </row>
    <row r="145" spans="1:3" x14ac:dyDescent="0.25">
      <c r="A145" s="23" t="e">
        <f>#REF!/5183888.40750976</f>
        <v>#REF!</v>
      </c>
    </row>
    <row r="146" spans="1:3" x14ac:dyDescent="0.25">
      <c r="A146" s="23" t="e">
        <f>#REF!/5183888.40750976</f>
        <v>#REF!</v>
      </c>
    </row>
    <row r="147" spans="1:3" x14ac:dyDescent="0.25">
      <c r="A147" s="23" t="e">
        <f>#REF!/5183888.40750976</f>
        <v>#REF!</v>
      </c>
    </row>
    <row r="148" spans="1:3" x14ac:dyDescent="0.25">
      <c r="A148" s="23" t="e">
        <f>#REF!/5183888.40750976</f>
        <v>#REF!</v>
      </c>
    </row>
    <row r="149" spans="1:3" x14ac:dyDescent="0.25">
      <c r="A149" s="23" t="e">
        <f>#REF!/5183888.40750976</f>
        <v>#REF!</v>
      </c>
    </row>
    <row r="150" spans="1:3" x14ac:dyDescent="0.25">
      <c r="A150" s="23" t="e">
        <f>#REF!/5183888.40750976</f>
        <v>#REF!</v>
      </c>
    </row>
    <row r="151" spans="1:3" x14ac:dyDescent="0.25">
      <c r="A151" s="23" t="e">
        <f>#REF!/5183888.40750976</f>
        <v>#REF!</v>
      </c>
    </row>
    <row r="157" spans="1:3" x14ac:dyDescent="0.25">
      <c r="A157" s="17" t="s">
        <v>67</v>
      </c>
      <c r="B157" s="17">
        <v>2010</v>
      </c>
    </row>
    <row r="158" spans="1:3" x14ac:dyDescent="0.25">
      <c r="A158" s="24">
        <v>7.7</v>
      </c>
      <c r="B158" s="25">
        <f>A158/A$162</f>
        <v>4.5595719923849227E-5</v>
      </c>
      <c r="C158" s="25"/>
    </row>
    <row r="159" spans="1:3" x14ac:dyDescent="0.25">
      <c r="A159" s="26">
        <v>303.8</v>
      </c>
      <c r="B159" s="25">
        <f>A159/A$162</f>
        <v>1.7989584042682333E-3</v>
      </c>
    </row>
    <row r="160" spans="1:3" x14ac:dyDescent="0.25">
      <c r="A160" s="26">
        <v>150765.29999999999</v>
      </c>
      <c r="B160" s="25">
        <f>A160/A$162</f>
        <v>0.89276005104352019</v>
      </c>
    </row>
    <row r="161" spans="1:2" x14ac:dyDescent="0.25">
      <c r="A161" s="27">
        <v>17798.7</v>
      </c>
      <c r="B161" s="25">
        <f>A161/A$162</f>
        <v>0.1053953948322877</v>
      </c>
    </row>
    <row r="162" spans="1:2" x14ac:dyDescent="0.25">
      <c r="A162" s="28">
        <f>SUM(A158:A161)</f>
        <v>168875.5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showGridLines="0" zoomScale="70" zoomScaleNormal="70" workbookViewId="0">
      <selection activeCell="D48" sqref="D48"/>
    </sheetView>
  </sheetViews>
  <sheetFormatPr baseColWidth="10" defaultRowHeight="15" x14ac:dyDescent="0.2"/>
  <cols>
    <col min="1" max="1" width="18.42578125" style="7" customWidth="1"/>
    <col min="2" max="25" width="15.140625" style="7" customWidth="1"/>
    <col min="26" max="26" width="15.42578125" style="7" customWidth="1"/>
    <col min="27" max="27" width="17.140625" style="7" customWidth="1"/>
    <col min="28" max="28" width="15.5703125" style="7" customWidth="1"/>
    <col min="29" max="29" width="17.5703125" style="7" customWidth="1"/>
    <col min="30" max="30" width="15.5703125" style="7" customWidth="1"/>
    <col min="31" max="31" width="17.5703125" style="7" customWidth="1"/>
    <col min="32" max="16384" width="11.42578125" style="7"/>
  </cols>
  <sheetData>
    <row r="1" spans="1:31" s="30" customFormat="1" ht="15.75" x14ac:dyDescent="0.2">
      <c r="A1" s="29" t="s">
        <v>68</v>
      </c>
    </row>
    <row r="2" spans="1:31" x14ac:dyDescent="0.2">
      <c r="N2" s="31"/>
    </row>
    <row r="3" spans="1:31" x14ac:dyDescent="0.2">
      <c r="B3" s="64">
        <v>2009</v>
      </c>
      <c r="C3" s="64"/>
      <c r="D3" s="64">
        <v>2010</v>
      </c>
      <c r="E3" s="64"/>
      <c r="F3" s="64">
        <v>2011</v>
      </c>
      <c r="G3" s="64"/>
      <c r="H3" s="64">
        <v>2012</v>
      </c>
      <c r="I3" s="64"/>
      <c r="J3" s="64">
        <v>2013</v>
      </c>
      <c r="K3" s="64"/>
      <c r="L3" s="64">
        <v>2014</v>
      </c>
      <c r="M3" s="64"/>
      <c r="N3" s="64">
        <v>2015</v>
      </c>
      <c r="O3" s="64"/>
      <c r="P3" s="64">
        <v>2016</v>
      </c>
      <c r="Q3" s="64"/>
      <c r="R3" s="64">
        <v>2017</v>
      </c>
      <c r="S3" s="64"/>
      <c r="T3" s="64">
        <v>2018</v>
      </c>
      <c r="U3" s="64"/>
      <c r="V3" s="64">
        <v>2019</v>
      </c>
      <c r="W3" s="64"/>
      <c r="X3" s="64">
        <v>2020</v>
      </c>
      <c r="Y3" s="64"/>
      <c r="Z3" s="64">
        <v>2021</v>
      </c>
      <c r="AA3" s="64"/>
      <c r="AB3" s="64">
        <v>2022</v>
      </c>
      <c r="AC3" s="64"/>
      <c r="AD3" s="64">
        <v>2023</v>
      </c>
      <c r="AE3" s="64"/>
    </row>
    <row r="4" spans="1:31" ht="45" x14ac:dyDescent="0.2">
      <c r="A4" s="9" t="s">
        <v>19</v>
      </c>
      <c r="B4" s="9" t="s">
        <v>69</v>
      </c>
      <c r="C4" s="9" t="s">
        <v>22</v>
      </c>
      <c r="D4" s="9" t="s">
        <v>70</v>
      </c>
      <c r="E4" s="9" t="s">
        <v>22</v>
      </c>
      <c r="F4" s="9" t="s">
        <v>71</v>
      </c>
      <c r="G4" s="9" t="s">
        <v>22</v>
      </c>
      <c r="H4" s="9" t="s">
        <v>51</v>
      </c>
      <c r="I4" s="9" t="s">
        <v>22</v>
      </c>
      <c r="J4" s="9" t="s">
        <v>72</v>
      </c>
      <c r="K4" s="9" t="s">
        <v>22</v>
      </c>
      <c r="L4" s="9" t="s">
        <v>73</v>
      </c>
      <c r="M4" s="9" t="s">
        <v>22</v>
      </c>
      <c r="N4" s="9" t="s">
        <v>41</v>
      </c>
      <c r="O4" s="9" t="s">
        <v>22</v>
      </c>
      <c r="P4" s="9" t="s">
        <v>38</v>
      </c>
      <c r="Q4" s="9" t="s">
        <v>22</v>
      </c>
      <c r="R4" s="9" t="s">
        <v>35</v>
      </c>
      <c r="S4" s="9" t="s">
        <v>22</v>
      </c>
      <c r="T4" s="9" t="s">
        <v>23</v>
      </c>
      <c r="U4" s="9" t="s">
        <v>22</v>
      </c>
      <c r="V4" s="9" t="s">
        <v>21</v>
      </c>
      <c r="W4" s="9" t="s">
        <v>22</v>
      </c>
      <c r="X4" s="9" t="s">
        <v>75</v>
      </c>
      <c r="Y4" s="9" t="s">
        <v>22</v>
      </c>
      <c r="Z4" s="9" t="s">
        <v>82</v>
      </c>
      <c r="AA4" s="9" t="s">
        <v>22</v>
      </c>
      <c r="AB4" s="9" t="s">
        <v>86</v>
      </c>
      <c r="AC4" s="9" t="s">
        <v>22</v>
      </c>
      <c r="AD4" s="9" t="s">
        <v>90</v>
      </c>
      <c r="AE4" s="9" t="s">
        <v>22</v>
      </c>
    </row>
    <row r="5" spans="1:31" ht="30" x14ac:dyDescent="0.2">
      <c r="A5" s="34" t="s">
        <v>25</v>
      </c>
      <c r="B5" s="10">
        <v>6730</v>
      </c>
      <c r="C5" s="10">
        <v>5121640.88</v>
      </c>
      <c r="D5" s="10">
        <v>6803</v>
      </c>
      <c r="E5" s="10">
        <v>5183888.41</v>
      </c>
      <c r="F5" s="10">
        <v>7215</v>
      </c>
      <c r="G5" s="10">
        <v>5569963.5700000003</v>
      </c>
      <c r="H5" s="10">
        <v>7191</v>
      </c>
      <c r="I5" s="10">
        <v>5556268</v>
      </c>
      <c r="J5" s="10">
        <v>7355</v>
      </c>
      <c r="K5" s="10">
        <v>5837818</v>
      </c>
      <c r="L5" s="10">
        <v>7393</v>
      </c>
      <c r="M5" s="10">
        <v>5852975</v>
      </c>
      <c r="N5" s="10">
        <v>7400</v>
      </c>
      <c r="O5" s="10">
        <v>5853836.0999999996</v>
      </c>
      <c r="P5" s="10">
        <v>7415</v>
      </c>
      <c r="Q5" s="11">
        <v>5853017.9000000004</v>
      </c>
      <c r="R5" s="10">
        <v>7739</v>
      </c>
      <c r="S5" s="11">
        <v>5984881.6804801803</v>
      </c>
      <c r="T5" s="10">
        <v>7780</v>
      </c>
      <c r="U5" s="11">
        <v>6013317.7000000002</v>
      </c>
      <c r="V5" s="10">
        <v>7864</v>
      </c>
      <c r="W5" s="11">
        <v>5698099.397700347</v>
      </c>
      <c r="X5" s="10">
        <v>7867</v>
      </c>
      <c r="Y5" s="11">
        <v>5701105.8177571837</v>
      </c>
      <c r="Z5" s="10">
        <v>7884</v>
      </c>
      <c r="AA5" s="11">
        <v>5706628.5775298048</v>
      </c>
      <c r="AB5" s="10">
        <v>7972</v>
      </c>
      <c r="AC5" s="11">
        <v>5742872.6677109767</v>
      </c>
      <c r="AD5" s="10">
        <v>8051</v>
      </c>
      <c r="AE5" s="11">
        <v>5800790.4679129887</v>
      </c>
    </row>
    <row r="6" spans="1:31" x14ac:dyDescent="0.2">
      <c r="A6" s="34" t="s">
        <v>26</v>
      </c>
      <c r="B6" s="10">
        <v>358</v>
      </c>
      <c r="C6" s="10">
        <v>17886.43</v>
      </c>
      <c r="D6" s="10">
        <v>324</v>
      </c>
      <c r="E6" s="10">
        <v>17879.48</v>
      </c>
      <c r="F6" s="10">
        <v>338</v>
      </c>
      <c r="G6" s="10">
        <v>17935.66</v>
      </c>
      <c r="H6" s="10">
        <v>368</v>
      </c>
      <c r="I6" s="10">
        <v>31933</v>
      </c>
      <c r="J6" s="10">
        <v>367</v>
      </c>
      <c r="K6" s="10">
        <v>19006</v>
      </c>
      <c r="L6" s="10">
        <v>367</v>
      </c>
      <c r="M6" s="10">
        <v>19006</v>
      </c>
      <c r="N6" s="10">
        <v>387</v>
      </c>
      <c r="O6" s="10">
        <v>18953.5</v>
      </c>
      <c r="P6" s="10">
        <v>386</v>
      </c>
      <c r="Q6" s="11">
        <v>18936</v>
      </c>
      <c r="R6" s="10">
        <v>390</v>
      </c>
      <c r="S6" s="11">
        <v>19112.788514308599</v>
      </c>
      <c r="T6" s="10">
        <v>395</v>
      </c>
      <c r="U6" s="11">
        <v>19286.5</v>
      </c>
      <c r="V6" s="10">
        <v>395</v>
      </c>
      <c r="W6" s="11">
        <v>19282.858509980142</v>
      </c>
      <c r="X6" s="10">
        <v>397</v>
      </c>
      <c r="Y6" s="11">
        <v>19332.058509980143</v>
      </c>
      <c r="Z6" s="10">
        <v>398</v>
      </c>
      <c r="AA6" s="11">
        <v>19398.618507705629</v>
      </c>
      <c r="AB6" s="10">
        <v>398</v>
      </c>
      <c r="AC6" s="11">
        <v>19398.618507705629</v>
      </c>
      <c r="AD6" s="10">
        <v>412</v>
      </c>
      <c r="AE6" s="11">
        <v>19349.968507371843</v>
      </c>
    </row>
    <row r="7" spans="1:31" x14ac:dyDescent="0.2">
      <c r="A7" s="34" t="s">
        <v>27</v>
      </c>
      <c r="B7" s="10">
        <v>18</v>
      </c>
      <c r="C7" s="10">
        <v>76.209999999999994</v>
      </c>
      <c r="D7" s="10">
        <v>23</v>
      </c>
      <c r="E7" s="10">
        <v>95.65</v>
      </c>
      <c r="F7" s="10">
        <v>27</v>
      </c>
      <c r="G7" s="10">
        <v>98.84</v>
      </c>
      <c r="H7" s="10">
        <v>27</v>
      </c>
      <c r="I7" s="10">
        <v>99</v>
      </c>
      <c r="J7" s="10">
        <v>27</v>
      </c>
      <c r="K7" s="10">
        <v>99</v>
      </c>
      <c r="L7" s="10">
        <v>27</v>
      </c>
      <c r="M7" s="10">
        <v>99</v>
      </c>
      <c r="N7" s="10">
        <v>28</v>
      </c>
      <c r="O7" s="10">
        <v>104</v>
      </c>
      <c r="P7" s="10">
        <v>31</v>
      </c>
      <c r="Q7" s="16">
        <v>113.5</v>
      </c>
      <c r="R7" s="10">
        <v>31</v>
      </c>
      <c r="S7" s="12">
        <v>113.465000100434</v>
      </c>
      <c r="T7" s="10">
        <v>31</v>
      </c>
      <c r="U7" s="12">
        <v>89.9</v>
      </c>
      <c r="V7" s="10">
        <v>32</v>
      </c>
      <c r="W7" s="12">
        <v>94.497000731527805</v>
      </c>
      <c r="X7" s="10">
        <v>32</v>
      </c>
      <c r="Y7" s="12">
        <v>94.497000731527805</v>
      </c>
      <c r="Z7" s="10">
        <v>32</v>
      </c>
      <c r="AA7" s="12">
        <v>94.497000731527805</v>
      </c>
      <c r="AB7" s="10">
        <v>32</v>
      </c>
      <c r="AC7" s="12">
        <v>94.497000731527805</v>
      </c>
      <c r="AD7" s="10">
        <v>32</v>
      </c>
      <c r="AE7" s="12">
        <v>94.497000731527805</v>
      </c>
    </row>
    <row r="8" spans="1:31" ht="30" x14ac:dyDescent="0.2">
      <c r="A8" s="34" t="s">
        <v>28</v>
      </c>
      <c r="B8" s="10">
        <v>31</v>
      </c>
      <c r="C8" s="10"/>
      <c r="D8" s="10">
        <v>31</v>
      </c>
      <c r="E8" s="10"/>
      <c r="F8" s="10">
        <v>35</v>
      </c>
      <c r="G8" s="10"/>
      <c r="H8" s="10">
        <v>35</v>
      </c>
      <c r="I8" s="10">
        <v>3</v>
      </c>
      <c r="J8" s="10">
        <v>40</v>
      </c>
      <c r="K8" s="13" t="s">
        <v>29</v>
      </c>
      <c r="L8" s="10">
        <v>40</v>
      </c>
      <c r="M8" s="13" t="s">
        <v>29</v>
      </c>
      <c r="N8" s="10">
        <v>40</v>
      </c>
      <c r="O8" s="13" t="s">
        <v>29</v>
      </c>
      <c r="P8" s="10">
        <v>40</v>
      </c>
      <c r="Q8" s="13" t="s">
        <v>29</v>
      </c>
      <c r="R8" s="10">
        <v>40</v>
      </c>
      <c r="S8" s="13" t="s">
        <v>29</v>
      </c>
      <c r="T8" s="10">
        <v>9</v>
      </c>
      <c r="U8" s="13" t="s">
        <v>29</v>
      </c>
      <c r="V8" s="10">
        <v>9</v>
      </c>
      <c r="W8" s="13" t="s">
        <v>29</v>
      </c>
      <c r="X8" s="10">
        <v>15</v>
      </c>
      <c r="Y8" s="13" t="s">
        <v>29</v>
      </c>
      <c r="Z8" s="10">
        <v>15</v>
      </c>
      <c r="AA8" s="13" t="s">
        <v>29</v>
      </c>
      <c r="AB8" s="10">
        <v>15</v>
      </c>
      <c r="AC8" s="13" t="s">
        <v>29</v>
      </c>
      <c r="AD8" s="10">
        <v>12</v>
      </c>
      <c r="AE8" s="13" t="s">
        <v>29</v>
      </c>
    </row>
    <row r="9" spans="1:31" x14ac:dyDescent="0.2">
      <c r="A9" s="34" t="s">
        <v>30</v>
      </c>
      <c r="B9" s="10">
        <v>95</v>
      </c>
      <c r="C9" s="10"/>
      <c r="D9" s="10">
        <v>99</v>
      </c>
      <c r="E9" s="10"/>
      <c r="F9" s="10">
        <v>96</v>
      </c>
      <c r="G9" s="10"/>
      <c r="H9" s="10">
        <v>96</v>
      </c>
      <c r="I9" s="10"/>
      <c r="J9" s="10">
        <v>104</v>
      </c>
      <c r="K9" s="13" t="s">
        <v>31</v>
      </c>
      <c r="L9" s="10">
        <v>111</v>
      </c>
      <c r="M9" s="13" t="s">
        <v>31</v>
      </c>
      <c r="N9" s="10">
        <v>126</v>
      </c>
      <c r="O9" s="13" t="s">
        <v>31</v>
      </c>
      <c r="P9" s="10">
        <v>126</v>
      </c>
      <c r="Q9" s="13" t="s">
        <v>31</v>
      </c>
      <c r="R9" s="10">
        <v>109</v>
      </c>
      <c r="S9" s="13" t="s">
        <v>31</v>
      </c>
      <c r="T9" s="10">
        <v>112</v>
      </c>
      <c r="U9" s="13" t="s">
        <v>31</v>
      </c>
      <c r="V9" s="10">
        <v>112</v>
      </c>
      <c r="W9" s="13" t="s">
        <v>31</v>
      </c>
      <c r="X9" s="10">
        <v>105</v>
      </c>
      <c r="Y9" s="13" t="s">
        <v>31</v>
      </c>
      <c r="Z9" s="10">
        <v>105</v>
      </c>
      <c r="AA9" s="13" t="s">
        <v>31</v>
      </c>
      <c r="AB9" s="10">
        <v>105</v>
      </c>
      <c r="AC9" s="13" t="s">
        <v>31</v>
      </c>
      <c r="AD9" s="10">
        <v>107</v>
      </c>
      <c r="AE9" s="13" t="s">
        <v>31</v>
      </c>
    </row>
    <row r="10" spans="1:31" x14ac:dyDescent="0.2">
      <c r="A10" s="34" t="s">
        <v>32</v>
      </c>
      <c r="B10" s="14">
        <f t="shared" ref="B10:J10" si="0">SUM(B5:B9)</f>
        <v>7232</v>
      </c>
      <c r="C10" s="14">
        <f t="shared" si="0"/>
        <v>5139603.5199999996</v>
      </c>
      <c r="D10" s="14">
        <f t="shared" si="0"/>
        <v>7280</v>
      </c>
      <c r="E10" s="14">
        <f t="shared" si="0"/>
        <v>5201863.540000001</v>
      </c>
      <c r="F10" s="14">
        <f t="shared" si="0"/>
        <v>7711</v>
      </c>
      <c r="G10" s="14">
        <f t="shared" si="0"/>
        <v>5587998.0700000003</v>
      </c>
      <c r="H10" s="14">
        <f t="shared" si="0"/>
        <v>7717</v>
      </c>
      <c r="I10" s="14">
        <f t="shared" si="0"/>
        <v>5588303</v>
      </c>
      <c r="J10" s="14">
        <f t="shared" si="0"/>
        <v>7893</v>
      </c>
      <c r="K10" s="14">
        <f>+K5+K6+K7</f>
        <v>5856923</v>
      </c>
      <c r="L10" s="14">
        <f t="shared" ref="L10:Q10" si="1">SUM(L5:L9)</f>
        <v>7938</v>
      </c>
      <c r="M10" s="14">
        <f t="shared" si="1"/>
        <v>5872080</v>
      </c>
      <c r="N10" s="14">
        <f t="shared" si="1"/>
        <v>7981</v>
      </c>
      <c r="O10" s="14">
        <f t="shared" si="1"/>
        <v>5872893.5999999996</v>
      </c>
      <c r="P10" s="14">
        <f t="shared" si="1"/>
        <v>7998</v>
      </c>
      <c r="Q10" s="15">
        <f t="shared" si="1"/>
        <v>5872067.4000000004</v>
      </c>
      <c r="R10" s="14">
        <f t="shared" ref="R10:W10" si="2">SUM(R5:R9)</f>
        <v>8309</v>
      </c>
      <c r="S10" s="15">
        <f t="shared" si="2"/>
        <v>6004107.9339945894</v>
      </c>
      <c r="T10" s="14">
        <f t="shared" si="2"/>
        <v>8327</v>
      </c>
      <c r="U10" s="15">
        <f t="shared" si="2"/>
        <v>6032694.1000000006</v>
      </c>
      <c r="V10" s="14">
        <f t="shared" si="2"/>
        <v>8412</v>
      </c>
      <c r="W10" s="15">
        <f t="shared" si="2"/>
        <v>5717476.7532110587</v>
      </c>
      <c r="X10" s="14">
        <f t="shared" ref="X10:AC10" si="3">SUM(X5:X9)</f>
        <v>8416</v>
      </c>
      <c r="Y10" s="15">
        <f t="shared" si="3"/>
        <v>5720532.3732678955</v>
      </c>
      <c r="Z10" s="14">
        <f t="shared" si="3"/>
        <v>8434</v>
      </c>
      <c r="AA10" s="15">
        <f t="shared" si="3"/>
        <v>5726121.6930382419</v>
      </c>
      <c r="AB10" s="14">
        <f t="shared" si="3"/>
        <v>8522</v>
      </c>
      <c r="AC10" s="15">
        <f t="shared" si="3"/>
        <v>5762365.7832194138</v>
      </c>
      <c r="AD10" s="14">
        <f t="shared" ref="AD10:AE10" si="4">SUM(AD5:AD9)</f>
        <v>8614</v>
      </c>
      <c r="AE10" s="15">
        <f t="shared" si="4"/>
        <v>5820234.9334210921</v>
      </c>
    </row>
  </sheetData>
  <sheetProtection selectLockedCells="1" selectUnlockedCells="1"/>
  <mergeCells count="15">
    <mergeCell ref="AD3:AE3"/>
    <mergeCell ref="R3:S3"/>
    <mergeCell ref="T3:U3"/>
    <mergeCell ref="V3:W3"/>
    <mergeCell ref="X3:Y3"/>
    <mergeCell ref="AB3:AC3"/>
    <mergeCell ref="Z3:AA3"/>
    <mergeCell ref="N3:O3"/>
    <mergeCell ref="P3:Q3"/>
    <mergeCell ref="B3:C3"/>
    <mergeCell ref="D3:E3"/>
    <mergeCell ref="F3:G3"/>
    <mergeCell ref="H3:I3"/>
    <mergeCell ref="J3:K3"/>
    <mergeCell ref="L3:M3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Metadatos</vt:lpstr>
      <vt:lpstr>Indicador 17</vt:lpstr>
      <vt:lpstr>Figura1</vt:lpstr>
      <vt:lpstr>Figura2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at_cnmb1</cp:lastModifiedBy>
  <dcterms:created xsi:type="dcterms:W3CDTF">2023-11-06T11:06:13Z</dcterms:created>
  <dcterms:modified xsi:type="dcterms:W3CDTF">2024-05-07T07:44:18Z</dcterms:modified>
</cp:coreProperties>
</file>