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teco.sharepoint.com/sites/DGCEA-SGALSI/BiblioSharepoint/Reglamento Metano/Correos 2025/20250804 BBG/Informe de BBG para OGMP_MA-IF-0008-25_ImplentationPlan_May 2025/"/>
    </mc:Choice>
  </mc:AlternateContent>
  <xr:revisionPtr revIDLastSave="214" documentId="8_{B75DF06C-877F-4309-80D0-95EDBEA00F27}" xr6:coauthVersionLast="47" xr6:coauthVersionMax="47" xr10:uidLastSave="{57695484-5EBA-4806-9AF9-E953083BBBFF}"/>
  <bookViews>
    <workbookView xWindow="-120" yWindow="-120" windowWidth="29040" windowHeight="15720" xr2:uid="{286D5D60-0E9E-46BA-BCE0-B7E3B5D7A634}"/>
  </bookViews>
  <sheets>
    <sheet name="LNG Regasification" sheetId="7" r:id="rId1"/>
    <sheet name="List of Excluded Entities" sheetId="13" r:id="rId2"/>
    <sheet name="version" sheetId="14" r:id="rId3"/>
    <sheet name="ListofCountries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7" l="1"/>
  <c r="H19" i="7" l="1"/>
  <c r="H14" i="7"/>
  <c r="H39" i="7"/>
  <c r="H21" i="7"/>
  <c r="H41" i="7"/>
  <c r="H40" i="7"/>
  <c r="H35" i="7" s="1"/>
  <c r="H34" i="7" s="1"/>
  <c r="H13" i="7" l="1"/>
  <c r="H15" i="7" l="1"/>
  <c r="H20" i="7"/>
  <c r="H17" i="7"/>
  <c r="H16" i="7"/>
  <c r="H28" i="7" l="1"/>
  <c r="H38" i="7" l="1"/>
  <c r="H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Marta Bajos</author>
  </authors>
  <commentList>
    <comment ref="B17" authorId="0" shapeId="0" xr:uid="{170CE3BA-B26B-4D39-BDA9-BC2EF66DCA20}">
      <text>
        <r>
          <rPr>
            <b/>
            <sz val="9"/>
            <color indexed="81"/>
            <rFont val="Tahoma"/>
            <family val="2"/>
          </rPr>
          <t>PSV Pressure Safety Valve</t>
        </r>
      </text>
    </comment>
    <comment ref="B19" authorId="0" shapeId="0" xr:uid="{3D487380-82DE-48C9-8DE6-887E012658B2}">
      <text>
        <r>
          <rPr>
            <b/>
            <sz val="9"/>
            <color indexed="81"/>
            <rFont val="Tahoma"/>
            <family val="2"/>
          </rPr>
          <t xml:space="preserve">OPEN EXIT
</t>
        </r>
        <r>
          <rPr>
            <sz val="9"/>
            <color indexed="81"/>
            <rFont val="Tahoma"/>
            <family val="2"/>
          </rPr>
          <t>subtracting the emission of the chromatographs that is included in "Gas analyzers"</t>
        </r>
      </text>
    </comment>
    <comment ref="B20" authorId="0" shapeId="0" xr:uid="{A3FB198B-7940-4055-9269-43032C123A0E}">
      <text>
        <r>
          <rPr>
            <b/>
            <sz val="9"/>
            <color indexed="81"/>
            <rFont val="Tahoma"/>
            <family val="2"/>
          </rPr>
          <t>FLANGES
SEAL PUMPS</t>
        </r>
      </text>
    </comment>
    <comment ref="B33" authorId="1" shapeId="0" xr:uid="{7334D6E8-48DC-4188-9B46-F08002D93AE2}">
      <text>
        <r>
          <rPr>
            <b/>
            <sz val="9"/>
            <color indexed="81"/>
            <rFont val="Tahoma"/>
            <family val="2"/>
          </rPr>
          <t>Marta Bajos:</t>
        </r>
        <r>
          <rPr>
            <sz val="9"/>
            <color indexed="81"/>
            <rFont val="Tahoma"/>
            <family val="2"/>
          </rPr>
          <t xml:space="preserve">
tank loading station
</t>
        </r>
      </text>
    </comment>
    <comment ref="B40" authorId="0" shapeId="0" xr:uid="{7F237BA6-FF72-4537-AC06-124FA21E2B25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PILOT BURNERS</t>
        </r>
      </text>
    </comment>
    <comment ref="H42" authorId="1" shapeId="0" xr:uid="{9DA9EA78-6FB7-4247-8180-8768494CFA47}">
      <text>
        <r>
          <rPr>
            <b/>
            <sz val="9"/>
            <color indexed="81"/>
            <rFont val="Tahoma"/>
            <family val="2"/>
          </rPr>
          <t>Marta Bajos:</t>
        </r>
        <r>
          <rPr>
            <sz val="9"/>
            <color indexed="81"/>
            <rFont val="Tahoma"/>
            <family val="2"/>
          </rPr>
          <t xml:space="preserve">
DISCOVER   2025
     +    
domes emissions = 13,250 tCH4/year</t>
        </r>
      </text>
    </comment>
  </commentList>
</comments>
</file>

<file path=xl/sharedStrings.xml><?xml version="1.0" encoding="utf-8"?>
<sst xmlns="http://schemas.openxmlformats.org/spreadsheetml/2006/main" count="608" uniqueCount="490">
  <si>
    <t>Asset Name</t>
  </si>
  <si>
    <t>Asset id</t>
  </si>
  <si>
    <t>Asset Type</t>
  </si>
  <si>
    <t>Country</t>
  </si>
  <si>
    <t>Latitude</t>
  </si>
  <si>
    <t>Longitude</t>
  </si>
  <si>
    <t>Operated?</t>
  </si>
  <si>
    <t>Operator</t>
  </si>
  <si>
    <t>% Equity</t>
  </si>
  <si>
    <t>Description of the Asset</t>
  </si>
  <si>
    <t>Activity Factors</t>
  </si>
  <si>
    <t>Emission Factors</t>
  </si>
  <si>
    <t>Levels 1, 2, 3, 4</t>
  </si>
  <si>
    <t>Methane</t>
  </si>
  <si>
    <t>Uncertainty</t>
  </si>
  <si>
    <t>Level</t>
  </si>
  <si>
    <t>Comments</t>
  </si>
  <si>
    <t>Source for own data (please include one or more "X")</t>
  </si>
  <si>
    <t xml:space="preserve">Data </t>
  </si>
  <si>
    <t>Unit</t>
  </si>
  <si>
    <t>Data</t>
  </si>
  <si>
    <t>Please indicate the Level of the data: 
1 / 2 /3 / 4</t>
  </si>
  <si>
    <t>L4 method</t>
  </si>
  <si>
    <t>Please feel free to provide any additional information (e.g.- Investments/divestments of facilities in the asset)</t>
  </si>
  <si>
    <t>Measurements</t>
  </si>
  <si>
    <t>EF Measurements</t>
  </si>
  <si>
    <t>EF Literature</t>
  </si>
  <si>
    <t>Calculation</t>
  </si>
  <si>
    <t>Modelling</t>
  </si>
  <si>
    <t>Estimation</t>
  </si>
  <si>
    <t xml:space="preserve">ASSET - TOTAL EMISSIONS </t>
  </si>
  <si>
    <t>Fugitive Emissions</t>
  </si>
  <si>
    <t xml:space="preserve">Connections (flanges, seals, joints) </t>
  </si>
  <si>
    <t>Valves and control valves</t>
  </si>
  <si>
    <t>Pressure relief valves</t>
  </si>
  <si>
    <t>BD-OEL (blow-down open ended line)</t>
  </si>
  <si>
    <t>OEL</t>
  </si>
  <si>
    <t>Others</t>
  </si>
  <si>
    <t>Vents</t>
  </si>
  <si>
    <t>Purging &amp; venting (maintenance, process, commissioning&amp;decommissioning)</t>
  </si>
  <si>
    <t>Pneumatic devices</t>
  </si>
  <si>
    <t>Gas analysers</t>
  </si>
  <si>
    <t>Seals of the compressor units</t>
  </si>
  <si>
    <t>Reciprocating compressor rod packing</t>
  </si>
  <si>
    <t>Incident / Emergency vents</t>
  </si>
  <si>
    <t>Start/stop vents</t>
  </si>
  <si>
    <t>Total emission caused by starts</t>
  </si>
  <si>
    <t>Total emission caused by stops</t>
  </si>
  <si>
    <t>Vents associated to additional services</t>
  </si>
  <si>
    <t>Incomplete combustion</t>
  </si>
  <si>
    <t>Gas combustion devices</t>
  </si>
  <si>
    <t>Turbines</t>
  </si>
  <si>
    <t>Engines</t>
  </si>
  <si>
    <t>Heaters/pre-heating system/boilers, gas dehydration unit/etc</t>
  </si>
  <si>
    <t>SCV</t>
  </si>
  <si>
    <t>Flaring</t>
  </si>
  <si>
    <t>Level5</t>
  </si>
  <si>
    <t>ASSET - TOTAL EMISSIONS L5</t>
  </si>
  <si>
    <t>Level 5</t>
  </si>
  <si>
    <t>LNG Regasification</t>
  </si>
  <si>
    <t>3.1.a</t>
  </si>
  <si>
    <t>3.1.a.1</t>
  </si>
  <si>
    <t>3.1.a.2</t>
  </si>
  <si>
    <t>3.1.a.3</t>
  </si>
  <si>
    <t>3.1.a.4</t>
  </si>
  <si>
    <t>3.1.a.5</t>
  </si>
  <si>
    <t>3.1.a.6</t>
  </si>
  <si>
    <t>3.1.b</t>
  </si>
  <si>
    <t>3.1.b.1</t>
  </si>
  <si>
    <t>3.1.b.2.a</t>
  </si>
  <si>
    <t>3.1.b.2.b</t>
  </si>
  <si>
    <t>3.1.b.2.c</t>
  </si>
  <si>
    <t>3.1.b.2.d</t>
  </si>
  <si>
    <t>3.1.b.2.e</t>
  </si>
  <si>
    <t>3.1.b.3</t>
  </si>
  <si>
    <t>3.1.b.4</t>
  </si>
  <si>
    <t>3.1.b.5</t>
  </si>
  <si>
    <t>3.1.b.5.a</t>
  </si>
  <si>
    <t>3.1.b.5.b</t>
  </si>
  <si>
    <t>3.1.b.6</t>
  </si>
  <si>
    <t>3.1.c</t>
  </si>
  <si>
    <t>3.1.c.1</t>
  </si>
  <si>
    <t>3.1.c.1.a</t>
  </si>
  <si>
    <t>3.1.c.1.b</t>
  </si>
  <si>
    <t>3.1.c.1.c</t>
  </si>
  <si>
    <t>3.1.c.1.d</t>
  </si>
  <si>
    <t>3.1.c.1.e</t>
  </si>
  <si>
    <t>3.1.c.2</t>
  </si>
  <si>
    <r>
      <t xml:space="preserve">LIST ASSETS/ VENTURES </t>
    </r>
    <r>
      <rPr>
        <b/>
        <sz val="14"/>
        <color rgb="FFFF0000"/>
        <rFont val="Calibri"/>
        <family val="2"/>
        <scheme val="minor"/>
      </rPr>
      <t xml:space="preserve">EXCLUDED </t>
    </r>
    <r>
      <rPr>
        <b/>
        <sz val="14"/>
        <rFont val="Calibri"/>
        <family val="2"/>
        <scheme val="minor"/>
      </rPr>
      <t>FROM THE SUBMISSION</t>
    </r>
  </si>
  <si>
    <t>Asset/ Venture  Name</t>
  </si>
  <si>
    <t>Reason for exclusion</t>
  </si>
  <si>
    <t>Reported by another OGMP 2.0 Member?</t>
  </si>
  <si>
    <r>
      <t xml:space="preserve">% Equity </t>
    </r>
    <r>
      <rPr>
        <b/>
        <sz val="8"/>
        <color theme="0"/>
        <rFont val="Calibri"/>
        <family val="2"/>
        <scheme val="minor"/>
      </rPr>
      <t>(Note- Ownership of emissions)</t>
    </r>
  </si>
  <si>
    <t>(Divested assets) Please indicate month/year when the asset was divested</t>
  </si>
  <si>
    <t>(Divested assets) Was the asset divested to an OGMP2.0 member? (Y/N)</t>
  </si>
  <si>
    <t>Bahia de Bizkaia Gas, S.L. (BBG)</t>
  </si>
  <si>
    <t>Spain</t>
  </si>
  <si>
    <t>BBG</t>
  </si>
  <si>
    <t>f9df9a40-9177-4962-8c39-d8ccc483f8d4</t>
  </si>
  <si>
    <t>Yes</t>
  </si>
  <si>
    <t>BAHÍA DE BIZKAIA GAS (BBG) is the owner of a Liquefied Natural Gas (LNG) Regasification Plant in the port of Bilbao. Our storage capacity amounts to 450,000m3 in three tanks (150,000m3 each), while our send out rate is 800,000Nm3/h.</t>
  </si>
  <si>
    <t>N/A</t>
  </si>
  <si>
    <t>kg/y</t>
  </si>
  <si>
    <t>kWh</t>
  </si>
  <si>
    <t>kg CH4/kWh</t>
  </si>
  <si>
    <t>Measurement based emission factor</t>
  </si>
  <si>
    <t>Detailed engineering calculations</t>
  </si>
  <si>
    <t>Level 4</t>
  </si>
  <si>
    <t>Level 3</t>
  </si>
  <si>
    <t>Carbon Footprint Report - IPCC EF
MA-MM-0002-24 Resultados HdC BBG 2023 (UNE-EN ISO 14064-1_2019) 
https://www.gov.uk/government/collections/government-conversion-factors-for-company-reporting
https://www.miteco.gob.es/es/cambio-climatico/temas/mitigacion-politicas-y-medidas/factoresemision_tcm30-479095.pdf</t>
  </si>
  <si>
    <t>Technical specifications of BOG compressors sent to OGMP (T. Meixus)</t>
  </si>
  <si>
    <t>Technical specifications of chromatographs sent to OGMP (T. Meixus)</t>
  </si>
  <si>
    <t xml:space="preserve">Emissions calculations using historical leaks from the tanker loading arms - ANNEX </t>
  </si>
  <si>
    <t xml:space="preserve">EHS Report  241718 LDAR Type 2 (flange and connector leaks) - ANNEX </t>
  </si>
  <si>
    <t xml:space="preserve">EHS Report  241718 LDAR Type 2 - ANNEX </t>
  </si>
  <si>
    <t xml:space="preserve">EHS Report  241718 LDAR Type 2 (VSV leaks) - ANNEX </t>
  </si>
  <si>
    <t xml:space="preserve">EHS Report  241718 LDAR Type 2 (OEL subtracting chromatographs leaks) - ANNEX </t>
  </si>
  <si>
    <t xml:space="preserve">EHS Report  241718 LDAR Type 2 ("Others" leaks) - ANNEX </t>
  </si>
  <si>
    <t xml:space="preserve">leak nº1 Report SENSIA - ANNEX </t>
  </si>
  <si>
    <t xml:space="preserve">Incident statements issued by BBG in its management system - ANNEX XX and Report SENSIA leaks no. 2, 3, 4 and 5 - ANNEX </t>
  </si>
  <si>
    <t>Measurement of unburned equipment carried out in 2023</t>
  </si>
  <si>
    <t>41 // 48</t>
  </si>
  <si>
    <t>unknowed</t>
  </si>
  <si>
    <t>Leak Analytics Report DISCOVER EHS - BBG LNG - 20250116-151524_25-0196e”</t>
  </si>
  <si>
    <t>X</t>
  </si>
  <si>
    <t>version</t>
  </si>
  <si>
    <t>MidandDownstream_ReportingTemplate_2025_v2</t>
  </si>
  <si>
    <t>Côte d'Ivoire</t>
  </si>
  <si>
    <t>2iRete</t>
  </si>
  <si>
    <t>Distribution-Compressors</t>
  </si>
  <si>
    <t>Democratic People's Republic of Korea</t>
  </si>
  <si>
    <t>Abu Dhabi National Oil Company (ADNOC)</t>
  </si>
  <si>
    <t>Distribution Grid</t>
  </si>
  <si>
    <t>Lao People's Democratic Republic</t>
  </si>
  <si>
    <t>Adrigas SpA</t>
  </si>
  <si>
    <t>Distribution LNG Satellite</t>
  </si>
  <si>
    <t>Afghanistan</t>
  </si>
  <si>
    <t>Aker BP</t>
  </si>
  <si>
    <t>LNG Liquefaction</t>
  </si>
  <si>
    <t>Albania</t>
  </si>
  <si>
    <t>Amber Grid</t>
  </si>
  <si>
    <t>Algeria</t>
  </si>
  <si>
    <t>APA Corporation</t>
  </si>
  <si>
    <t>LNG Transport</t>
  </si>
  <si>
    <t>Andorra</t>
  </si>
  <si>
    <t>AS GASO</t>
  </si>
  <si>
    <t>Shipping</t>
  </si>
  <si>
    <t>Angola</t>
  </si>
  <si>
    <t>Asharami Energy</t>
  </si>
  <si>
    <t>Transmission Compressor Station</t>
  </si>
  <si>
    <t>Antigua and Barbuda</t>
  </si>
  <si>
    <t>Atlantic LNG</t>
  </si>
  <si>
    <t>Transmission LNG Peak Shaving</t>
  </si>
  <si>
    <t>Argentina</t>
  </si>
  <si>
    <t>Azule Energy Angola</t>
  </si>
  <si>
    <t>Transmission Pipelines</t>
  </si>
  <si>
    <t>Armenia</t>
  </si>
  <si>
    <t>Transmission Stations</t>
  </si>
  <si>
    <t>Australia</t>
  </si>
  <si>
    <t>Bapco Energies</t>
  </si>
  <si>
    <t>UGS</t>
  </si>
  <si>
    <t>Austria</t>
  </si>
  <si>
    <t>bp</t>
  </si>
  <si>
    <t>Gathering and boosting facilities</t>
  </si>
  <si>
    <t>Azerbaijan</t>
  </si>
  <si>
    <t>Cairn Oil &amp; Gas Vedanta Limited</t>
  </si>
  <si>
    <t>Abandoned wells</t>
  </si>
  <si>
    <t>Bahamas</t>
  </si>
  <si>
    <t>Cheniere</t>
  </si>
  <si>
    <t>Exploration</t>
  </si>
  <si>
    <t>Bahrain</t>
  </si>
  <si>
    <t>Chesapeake</t>
  </si>
  <si>
    <t>Gas Processing Unit</t>
  </si>
  <si>
    <t>Bangladesh</t>
  </si>
  <si>
    <t>Chevron Corporation</t>
  </si>
  <si>
    <t>Production Offshore</t>
  </si>
  <si>
    <t>Barbados</t>
  </si>
  <si>
    <t>China Gas Holdings Limited</t>
  </si>
  <si>
    <t>Production per region/basin: Onshore – Conventional</t>
  </si>
  <si>
    <t>Belarus</t>
  </si>
  <si>
    <t>Civitas Resources</t>
  </si>
  <si>
    <t>Production per region/basin: Onshore – Unconventional</t>
  </si>
  <si>
    <t>Belgium</t>
  </si>
  <si>
    <t>Conoco Phillips</t>
  </si>
  <si>
    <t>Tank batteries</t>
  </si>
  <si>
    <t>Belize</t>
  </si>
  <si>
    <t>Coteq Netbeheer B.V.</t>
  </si>
  <si>
    <t>Benin</t>
  </si>
  <si>
    <t>Coterra</t>
  </si>
  <si>
    <t>Bhutan</t>
  </si>
  <si>
    <t>Crescent Energy</t>
  </si>
  <si>
    <t>Bolivia (Plurinational State of)</t>
  </si>
  <si>
    <t>Depomures</t>
  </si>
  <si>
    <t>Bosnia and Herzegovina</t>
  </si>
  <si>
    <t>Devon Energy</t>
  </si>
  <si>
    <t>Botswana</t>
  </si>
  <si>
    <t>Diamondback Energy</t>
  </si>
  <si>
    <t>Brazil</t>
  </si>
  <si>
    <t>Distrigaz Sud Retele</t>
  </si>
  <si>
    <t>Brunei Darussalam</t>
  </si>
  <si>
    <t>Diversified Energy</t>
  </si>
  <si>
    <t>Bulgaria</t>
  </si>
  <si>
    <t>Dugan Production Corporation</t>
  </si>
  <si>
    <t>Burkina Faso</t>
  </si>
  <si>
    <t>Ecopetrol</t>
  </si>
  <si>
    <t>Burundi</t>
  </si>
  <si>
    <t>Enagás</t>
  </si>
  <si>
    <t>Cabo Verde</t>
  </si>
  <si>
    <t>Enaon</t>
  </si>
  <si>
    <t>Cambodia</t>
  </si>
  <si>
    <t>Encino Energy</t>
  </si>
  <si>
    <t>Cameroon</t>
  </si>
  <si>
    <t>Energienetze Bayern GmbH &amp; Co.KG</t>
  </si>
  <si>
    <t>Canada</t>
  </si>
  <si>
    <t>Energinet</t>
  </si>
  <si>
    <t>Central African Republic</t>
  </si>
  <si>
    <t>Enexis</t>
  </si>
  <si>
    <t>Chad</t>
  </si>
  <si>
    <t>Engie Mexico</t>
  </si>
  <si>
    <t>Chile</t>
  </si>
  <si>
    <t>Engie Stream Solutions Chile</t>
  </si>
  <si>
    <t>China</t>
  </si>
  <si>
    <t>Eni</t>
  </si>
  <si>
    <t>Colombia</t>
  </si>
  <si>
    <t>EOG Resources</t>
  </si>
  <si>
    <t>Comoros</t>
  </si>
  <si>
    <t>EP Petroecuador</t>
  </si>
  <si>
    <t>Congo</t>
  </si>
  <si>
    <t>EQT Corporation</t>
  </si>
  <si>
    <t>Costa Rica</t>
  </si>
  <si>
    <t>Equinor</t>
  </si>
  <si>
    <t>Croatia</t>
  </si>
  <si>
    <t>Eustream, a.s.</t>
  </si>
  <si>
    <t>Cuba</t>
  </si>
  <si>
    <t>EWE GASSPEICHER GmbH</t>
  </si>
  <si>
    <t>Cyprus</t>
  </si>
  <si>
    <t>EWE NETZ GmbH</t>
  </si>
  <si>
    <t>Czechia</t>
  </si>
  <si>
    <t>Expert Petroleum</t>
  </si>
  <si>
    <t>Democratic Republic of the Congo</t>
  </si>
  <si>
    <t>ExxonMobil</t>
  </si>
  <si>
    <t>Denmark</t>
  </si>
  <si>
    <t>FGSZ Hungary</t>
  </si>
  <si>
    <t>Djibouti</t>
  </si>
  <si>
    <t>Floene</t>
  </si>
  <si>
    <t>Dominica</t>
  </si>
  <si>
    <t>Fluvius</t>
  </si>
  <si>
    <t>Dominican Republic</t>
  </si>
  <si>
    <t>Fluxys Belgium</t>
  </si>
  <si>
    <t>Ecuador</t>
  </si>
  <si>
    <t>Gas Connect Austria</t>
  </si>
  <si>
    <t>Egypt</t>
  </si>
  <si>
    <t>Gas Storage Denmark</t>
  </si>
  <si>
    <t>El Salvador</t>
  </si>
  <si>
    <t>GASCADE Gastransport GmbH</t>
  </si>
  <si>
    <t>Equatorial Guinea</t>
  </si>
  <si>
    <t>GasNet</t>
  </si>
  <si>
    <t>Eritrea</t>
  </si>
  <si>
    <t>Gasunie Deutschland Transport Services GmbH</t>
  </si>
  <si>
    <t>Estonia</t>
  </si>
  <si>
    <t>Gate Terminal</t>
  </si>
  <si>
    <t>Eswatini</t>
  </si>
  <si>
    <t>Gaz System S.A</t>
  </si>
  <si>
    <t>Ethiopia</t>
  </si>
  <si>
    <t>GEI SPA</t>
  </si>
  <si>
    <t>Fiji</t>
  </si>
  <si>
    <t>GNL Mejillones</t>
  </si>
  <si>
    <t>Finland</t>
  </si>
  <si>
    <t>GNL Quintero</t>
  </si>
  <si>
    <t>France</t>
  </si>
  <si>
    <t>GRDF</t>
  </si>
  <si>
    <t>Gabon</t>
  </si>
  <si>
    <t>GRTgaz</t>
  </si>
  <si>
    <t>Gambia</t>
  </si>
  <si>
    <t>GRTgaz Deutschland GmbH</t>
  </si>
  <si>
    <t>Georgia</t>
  </si>
  <si>
    <t>Harbour Energy</t>
  </si>
  <si>
    <t>Germany</t>
  </si>
  <si>
    <t>Hellenic Gas Transmission System Operator (DESFA) S.A.</t>
  </si>
  <si>
    <t>Ghana</t>
  </si>
  <si>
    <t>Heritage Petroleum</t>
  </si>
  <si>
    <t>Greece</t>
  </si>
  <si>
    <t>Inpex Corporation</t>
  </si>
  <si>
    <t>Grenada</t>
  </si>
  <si>
    <t>Italgas</t>
  </si>
  <si>
    <t>Guatemala</t>
  </si>
  <si>
    <t>Ithaca Energy</t>
  </si>
  <si>
    <t>Guinea</t>
  </si>
  <si>
    <t>Jonah Energy LLC</t>
  </si>
  <si>
    <t>Guinea-Bissau</t>
  </si>
  <si>
    <t>KazMunayGas</t>
  </si>
  <si>
    <t>Guyana</t>
  </si>
  <si>
    <t>Kiwetinohk</t>
  </si>
  <si>
    <t>Haiti</t>
  </si>
  <si>
    <t>KPO - Karachaganak Petroleum Operating</t>
  </si>
  <si>
    <t>Honduras</t>
  </si>
  <si>
    <t>LD RETI</t>
  </si>
  <si>
    <t>Hungary</t>
  </si>
  <si>
    <t>Liander N.V.</t>
  </si>
  <si>
    <t>Iceland</t>
  </si>
  <si>
    <t>Madrilena Red de Gas</t>
  </si>
  <si>
    <t>India</t>
  </si>
  <si>
    <t>MEDGAZ, S.A.</t>
  </si>
  <si>
    <t>Indonesia</t>
  </si>
  <si>
    <t>Metrogas</t>
  </si>
  <si>
    <t>Iran (Islamic Republic of)</t>
  </si>
  <si>
    <t>Moldovagaz</t>
  </si>
  <si>
    <t>Iraq</t>
  </si>
  <si>
    <t>N.V. RENDO</t>
  </si>
  <si>
    <t>Ireland</t>
  </si>
  <si>
    <t>Nafta</t>
  </si>
  <si>
    <t>Israel</t>
  </si>
  <si>
    <t>Naftogaz</t>
  </si>
  <si>
    <t>Italy</t>
  </si>
  <si>
    <t>NEDGIA (Naturgy Group)</t>
  </si>
  <si>
    <t>Jamaica</t>
  </si>
  <si>
    <t>NEL GasTransport GmbH</t>
  </si>
  <si>
    <t>Japan</t>
  </si>
  <si>
    <t>Neptune Energy</t>
  </si>
  <si>
    <t>Jordan</t>
  </si>
  <si>
    <t>Netze-Gesellschaft Sudwest mbH (NGS)</t>
  </si>
  <si>
    <t>Kazakhstan</t>
  </si>
  <si>
    <t>Nigeria LNG</t>
  </si>
  <si>
    <t>Kenya</t>
  </si>
  <si>
    <t>NNPC</t>
  </si>
  <si>
    <t>Kiribati</t>
  </si>
  <si>
    <t>North Caspian Operating Company (NCOC)</t>
  </si>
  <si>
    <t>Kuwait</t>
  </si>
  <si>
    <t>Nowega GmbH</t>
  </si>
  <si>
    <t>Kyrgyzstan</t>
  </si>
  <si>
    <t>NTS Brazil</t>
  </si>
  <si>
    <t>Latvia</t>
  </si>
  <si>
    <t>NV Nederlandse Gasunie</t>
  </si>
  <si>
    <t>Lebanon</t>
  </si>
  <si>
    <t>Oman LNG</t>
  </si>
  <si>
    <t>Lesotho</t>
  </si>
  <si>
    <t>OMV AG</t>
  </si>
  <si>
    <t>Liberia</t>
  </si>
  <si>
    <t>ONE-Dyas</t>
  </si>
  <si>
    <t>Libya</t>
  </si>
  <si>
    <t>ONTRAS Gastransport GmbH</t>
  </si>
  <si>
    <t>Liechtenstein</t>
  </si>
  <si>
    <t>Open Grid Europe (OGE)</t>
  </si>
  <si>
    <t>Lithuania</t>
  </si>
  <si>
    <t>Oxy</t>
  </si>
  <si>
    <t>Luxembourg</t>
  </si>
  <si>
    <t>Pertamina</t>
  </si>
  <si>
    <t>Madagascar</t>
  </si>
  <si>
    <t>Petrobras</t>
  </si>
  <si>
    <t>Malawi</t>
  </si>
  <si>
    <t>Petroleum Development Oman (PDO)</t>
  </si>
  <si>
    <t>Malaysia</t>
  </si>
  <si>
    <t>Petronas</t>
  </si>
  <si>
    <t>Maldives</t>
  </si>
  <si>
    <t>Pioneer Natural Resources</t>
  </si>
  <si>
    <t>Mali</t>
  </si>
  <si>
    <t>PLANTA DE REGASIFICACIÓN DE SAGUNTO, S.A. (Saggas)</t>
  </si>
  <si>
    <t>Malta</t>
  </si>
  <si>
    <t>Presidio Petroleum</t>
  </si>
  <si>
    <t>Marshall Islands</t>
  </si>
  <si>
    <t>PTTEP</t>
  </si>
  <si>
    <t>Mauritania</t>
  </si>
  <si>
    <t>PureWest</t>
  </si>
  <si>
    <t>Mauritius</t>
  </si>
  <si>
    <t>Qatar Energy</t>
  </si>
  <si>
    <t>Mexico</t>
  </si>
  <si>
    <t>QB Energy</t>
  </si>
  <si>
    <t>Micronesia (Federated States of)</t>
  </si>
  <si>
    <t>REN</t>
  </si>
  <si>
    <t>Moldova</t>
  </si>
  <si>
    <t>REN Portgás</t>
  </si>
  <si>
    <t>Monaco</t>
  </si>
  <si>
    <t>Repsol</t>
  </si>
  <si>
    <t>Mongolia</t>
  </si>
  <si>
    <t>RetiPiu</t>
  </si>
  <si>
    <t>Montenegro</t>
  </si>
  <si>
    <t>Retragas</t>
  </si>
  <si>
    <t>Morocco</t>
  </si>
  <si>
    <t>Rheinische NETZGesellschaft mbH</t>
  </si>
  <si>
    <t>Mozambique</t>
  </si>
  <si>
    <t>Romgaz</t>
  </si>
  <si>
    <t>Myanmar</t>
  </si>
  <si>
    <t>schwaben netz gmbh</t>
  </si>
  <si>
    <t>Namibia</t>
  </si>
  <si>
    <t>Seapeak</t>
  </si>
  <si>
    <t>Nauru</t>
  </si>
  <si>
    <t>Serica Energy</t>
  </si>
  <si>
    <t>Nepal</t>
  </si>
  <si>
    <t>Shell</t>
  </si>
  <si>
    <t>Netherlands</t>
  </si>
  <si>
    <t>SierraCol</t>
  </si>
  <si>
    <t>New Zealand</t>
  </si>
  <si>
    <t>SNAM S.p.A.</t>
  </si>
  <si>
    <t>Nicaragua</t>
  </si>
  <si>
    <t>SOCAR</t>
  </si>
  <si>
    <t>Niger</t>
  </si>
  <si>
    <t>Stedin Netbeheer B.V.</t>
  </si>
  <si>
    <t>Nigeria</t>
  </si>
  <si>
    <t>Storengy Deutschland GmbH</t>
  </si>
  <si>
    <t>North Macedonia</t>
  </si>
  <si>
    <t>Storengy France</t>
  </si>
  <si>
    <t>Norway</t>
  </si>
  <si>
    <t>Storengy UK</t>
  </si>
  <si>
    <t>Oman</t>
  </si>
  <si>
    <t>TAG Brazil</t>
  </si>
  <si>
    <t>Other</t>
  </si>
  <si>
    <t>TeReGa</t>
  </si>
  <si>
    <t>Pakistan</t>
  </si>
  <si>
    <t>Terminal de LNG de Altamira</t>
  </si>
  <si>
    <t>Palau</t>
  </si>
  <si>
    <t>Terminale GNL Adriatico</t>
  </si>
  <si>
    <t>Panama</t>
  </si>
  <si>
    <t>terranets bw</t>
  </si>
  <si>
    <t>Papua New Guinea</t>
  </si>
  <si>
    <t>The National Gas Company of Trinidad and Tobago Limited (NGC)</t>
  </si>
  <si>
    <t>Paraguay</t>
  </si>
  <si>
    <t>Thüga Energienetze GmbH</t>
  </si>
  <si>
    <t>Peru</t>
  </si>
  <si>
    <t>Thyssengas</t>
  </si>
  <si>
    <t>Philippines</t>
  </si>
  <si>
    <t>TotalEnergies</t>
  </si>
  <si>
    <t>Poland</t>
  </si>
  <si>
    <t>Trans Adriatic Pipeline (TAP)</t>
  </si>
  <si>
    <t>Portugal</t>
  </si>
  <si>
    <t>Trans Austria Gasleitung GmbH (TAG)</t>
  </si>
  <si>
    <t>Qatar</t>
  </si>
  <si>
    <t>Triple Crown Resources</t>
  </si>
  <si>
    <t>Republic of Korea</t>
  </si>
  <si>
    <t>TRP Energy</t>
  </si>
  <si>
    <t>Romania</t>
  </si>
  <si>
    <t>Unareti</t>
  </si>
  <si>
    <t>Russian Federation</t>
  </si>
  <si>
    <t>Uniper Energy Storage GmbH</t>
  </si>
  <si>
    <t>Rwanda</t>
  </si>
  <si>
    <t>Var Energi</t>
  </si>
  <si>
    <t>Saint Kitts and Nevis</t>
  </si>
  <si>
    <t>Vital Energy</t>
  </si>
  <si>
    <t>Saint Lucia</t>
  </si>
  <si>
    <t>VNG Gasspeicher GmbH</t>
  </si>
  <si>
    <t>Saint Vincent and the Grenadines</t>
  </si>
  <si>
    <t>Wapiti Energy</t>
  </si>
  <si>
    <t>Samoa</t>
  </si>
  <si>
    <t>Westland Infra Netbeheer B.V.</t>
  </si>
  <si>
    <t>San Marino</t>
  </si>
  <si>
    <t>Williams</t>
  </si>
  <si>
    <t>Sao Tome and Principe</t>
  </si>
  <si>
    <t>Wintershall Dea</t>
  </si>
  <si>
    <t>Saudi Arabia</t>
  </si>
  <si>
    <t>Woodside Energy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</si>
  <si>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</si>
  <si>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</si>
  <si>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</si>
  <si>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</si>
  <si>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</si>
  <si>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</si>
  <si>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</si>
  <si>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</si>
  <si>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</si>
  <si>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</si>
  <si>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</si>
  <si>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</si>
  <si>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</si>
  <si>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</si>
  <si>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</si>
  <si>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</si>
  <si>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</si>
  <si>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</si>
  <si>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</si>
  <si>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</si>
  <si>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</si>
  <si>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</si>
  <si>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</si>
  <si>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</si>
  <si>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Turkmenistan</t>
  </si>
  <si>
    <t>Tuvalu</t>
  </si>
  <si>
    <t>Türkiye</t>
  </si>
  <si>
    <t>Uganda</t>
  </si>
  <si>
    <t>Ukraine</t>
  </si>
  <si>
    <t>United Arab Emirates</t>
  </si>
  <si>
    <t>United Kingdom of Great Britain &amp; Northern Ireland</t>
  </si>
  <si>
    <t>United Republic of Tanzania</t>
  </si>
  <si>
    <t>United States of America</t>
  </si>
  <si>
    <t>Uruguay</t>
  </si>
  <si>
    <t>Uzbekistan</t>
  </si>
  <si>
    <t>Vanuatu</t>
  </si>
  <si>
    <t>Venezuela</t>
  </si>
  <si>
    <t>Viet 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</si>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</sst>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%"/>
    <numFmt numFmtId="165" formatCode="#,##0.0000"/>
    <numFmt numFmtId="166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color rgb="FFFFFFFF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b/>
      <u/>
      <sz val="10"/>
      <name val="Arial"/>
      <family val="2"/>
    </font>
    <font>
      <b/>
      <sz val="10"/>
      <color rgb="FFFFFFFF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1"/>
      <name val="Arial"/>
      <family val="2"/>
    </font>
    <font>
      <b/>
      <sz val="11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6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8E4BC"/>
      </patternFill>
    </fill>
    <fill>
      <patternFill patternType="solid">
        <fgColor rgb="FFD9D9D9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ck">
        <color rgb="FF00B050"/>
      </left>
      <right style="thick">
        <color rgb="FF00B050"/>
      </right>
      <top style="thin">
        <color theme="0"/>
      </top>
      <bottom style="thick">
        <color rgb="FF00B05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theme="0"/>
      </bottom>
      <diagonal/>
    </border>
    <border>
      <left/>
      <right/>
      <top style="medium">
        <color rgb="FF000000"/>
      </top>
      <bottom style="thin">
        <color theme="0"/>
      </bottom>
      <diagonal/>
    </border>
    <border>
      <left/>
      <right style="medium">
        <color rgb="FF000000"/>
      </right>
      <top style="medium">
        <color rgb="FF000000"/>
      </top>
      <bottom style="thin">
        <color theme="0"/>
      </bottom>
      <diagonal/>
    </border>
    <border>
      <left style="medium">
        <color rgb="FF000000"/>
      </left>
      <right/>
      <top style="thin">
        <color theme="0"/>
      </top>
      <bottom/>
      <diagonal/>
    </border>
    <border>
      <left/>
      <right style="medium">
        <color rgb="FF000000"/>
      </right>
      <top style="thin">
        <color theme="0"/>
      </top>
      <bottom/>
      <diagonal/>
    </border>
    <border>
      <left style="medium">
        <color rgb="FF000000"/>
      </left>
      <right style="thin">
        <color theme="0"/>
      </right>
      <top/>
      <bottom style="medium">
        <color rgb="FF000000"/>
      </bottom>
      <diagonal/>
    </border>
    <border>
      <left/>
      <right style="thin">
        <color theme="0"/>
      </right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/>
      <bottom style="medium">
        <color rgb="FF000000"/>
      </bottom>
      <diagonal/>
    </border>
    <border>
      <left style="thin">
        <color theme="0"/>
      </left>
      <right style="medium">
        <color rgb="FF000000"/>
      </right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000000"/>
      </left>
      <right style="thin">
        <color theme="0"/>
      </right>
      <top style="medium">
        <color rgb="FF000000"/>
      </top>
      <bottom style="thin">
        <color theme="0"/>
      </bottom>
      <diagonal/>
    </border>
    <border>
      <left style="thin">
        <color theme="0"/>
      </left>
      <right style="medium">
        <color rgb="FF000000"/>
      </right>
      <top style="medium">
        <color rgb="FF000000"/>
      </top>
      <bottom style="thin">
        <color theme="0"/>
      </bottom>
      <diagonal/>
    </border>
    <border>
      <left style="medium">
        <color rgb="FF00000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000000"/>
      </right>
      <top/>
      <bottom style="thin">
        <color theme="0"/>
      </bottom>
      <diagonal/>
    </border>
    <border>
      <left style="medium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00000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 style="thin">
        <color theme="0"/>
      </right>
      <top style="thin">
        <color theme="0"/>
      </top>
      <bottom style="medium">
        <color rgb="FF000000"/>
      </bottom>
      <diagonal/>
    </border>
    <border>
      <left style="thin">
        <color theme="0"/>
      </left>
      <right style="medium">
        <color rgb="FF000000"/>
      </right>
      <top style="thin">
        <color theme="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theme="4" tint="0.39997558519241921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6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1" fillId="0" borderId="3" xfId="3" applyBorder="1"/>
    <xf numFmtId="0" fontId="5" fillId="3" borderId="3" xfId="2" applyFont="1" applyFill="1" applyBorder="1"/>
    <xf numFmtId="0" fontId="8" fillId="6" borderId="13" xfId="7" applyFont="1" applyFill="1" applyBorder="1" applyAlignment="1">
      <alignment horizontal="left" vertical="center" wrapText="1"/>
    </xf>
    <xf numFmtId="0" fontId="2" fillId="7" borderId="13" xfId="7" applyFont="1" applyFill="1" applyBorder="1" applyAlignment="1">
      <alignment horizontal="left" vertical="center" wrapText="1"/>
    </xf>
    <xf numFmtId="0" fontId="9" fillId="7" borderId="13" xfId="7" applyFont="1" applyFill="1" applyBorder="1" applyAlignment="1">
      <alignment horizontal="left" vertical="center" wrapText="1"/>
    </xf>
    <xf numFmtId="0" fontId="10" fillId="0" borderId="3" xfId="3" applyFont="1" applyBorder="1"/>
    <xf numFmtId="0" fontId="12" fillId="8" borderId="3" xfId="7" applyFont="1" applyFill="1" applyBorder="1" applyAlignment="1">
      <alignment horizontal="left" vertical="center" wrapText="1"/>
    </xf>
    <xf numFmtId="0" fontId="13" fillId="9" borderId="3" xfId="7" applyFont="1" applyFill="1" applyBorder="1" applyAlignment="1">
      <alignment horizontal="left" vertical="center" wrapText="1"/>
    </xf>
    <xf numFmtId="0" fontId="12" fillId="10" borderId="3" xfId="7" applyFont="1" applyFill="1" applyBorder="1" applyAlignment="1">
      <alignment horizontal="left" vertical="center" wrapText="1"/>
    </xf>
    <xf numFmtId="0" fontId="14" fillId="12" borderId="3" xfId="7" applyFont="1" applyFill="1" applyBorder="1" applyAlignment="1">
      <alignment horizontal="left" vertical="center" wrapText="1"/>
    </xf>
    <xf numFmtId="0" fontId="4" fillId="11" borderId="17" xfId="6" applyFill="1" applyBorder="1" applyAlignment="1">
      <alignment horizontal="center" vertical="top"/>
    </xf>
    <xf numFmtId="0" fontId="15" fillId="13" borderId="1" xfId="6" quotePrefix="1" applyFont="1" applyFill="1" applyBorder="1" applyAlignment="1">
      <alignment horizontal="left" vertical="top" wrapText="1"/>
    </xf>
    <xf numFmtId="0" fontId="16" fillId="13" borderId="13" xfId="7" applyFont="1" applyFill="1" applyBorder="1" applyAlignment="1">
      <alignment horizontal="left" vertical="center" wrapText="1"/>
    </xf>
    <xf numFmtId="0" fontId="2" fillId="4" borderId="13" xfId="7" applyFont="1" applyFill="1" applyBorder="1" applyAlignment="1">
      <alignment horizontal="left" vertical="center" wrapText="1"/>
    </xf>
    <xf numFmtId="3" fontId="2" fillId="9" borderId="16" xfId="0" applyNumberFormat="1" applyFont="1" applyFill="1" applyBorder="1" applyAlignment="1">
      <alignment horizontal="center"/>
    </xf>
    <xf numFmtId="0" fontId="2" fillId="5" borderId="5" xfId="0" quotePrefix="1" applyFont="1" applyFill="1" applyBorder="1"/>
    <xf numFmtId="0" fontId="2" fillId="5" borderId="5" xfId="0" quotePrefix="1" applyFont="1" applyFill="1" applyBorder="1" applyAlignment="1">
      <alignment vertical="top" wrapText="1"/>
    </xf>
    <xf numFmtId="0" fontId="2" fillId="6" borderId="1" xfId="0" quotePrefix="1" applyFont="1" applyFill="1" applyBorder="1" applyAlignment="1">
      <alignment horizontal="left" vertical="top" wrapText="1"/>
    </xf>
    <xf numFmtId="0" fontId="1" fillId="0" borderId="0" xfId="10"/>
    <xf numFmtId="0" fontId="1" fillId="0" borderId="0" xfId="10" applyAlignment="1">
      <alignment horizontal="center" vertical="center" wrapText="1"/>
    </xf>
    <xf numFmtId="2" fontId="1" fillId="0" borderId="0" xfId="10" applyNumberFormat="1" applyAlignment="1">
      <alignment horizontal="center" vertical="center" wrapText="1"/>
    </xf>
    <xf numFmtId="0" fontId="1" fillId="0" borderId="0" xfId="10" applyAlignment="1">
      <alignment horizontal="center"/>
    </xf>
    <xf numFmtId="0" fontId="1" fillId="0" borderId="0" xfId="10" applyAlignment="1">
      <alignment horizontal="left" wrapText="1"/>
    </xf>
    <xf numFmtId="9" fontId="1" fillId="0" borderId="0" xfId="10" applyNumberFormat="1" applyAlignment="1">
      <alignment horizontal="center"/>
    </xf>
    <xf numFmtId="0" fontId="1" fillId="0" borderId="17" xfId="3" applyBorder="1"/>
    <xf numFmtId="3" fontId="3" fillId="0" borderId="2" xfId="2" applyNumberFormat="1" applyBorder="1"/>
    <xf numFmtId="3" fontId="3" fillId="0" borderId="3" xfId="2" applyNumberFormat="1" applyBorder="1"/>
    <xf numFmtId="3" fontId="3" fillId="0" borderId="4" xfId="2" applyNumberFormat="1" applyBorder="1"/>
    <xf numFmtId="3" fontId="3" fillId="0" borderId="2" xfId="0" applyNumberFormat="1" applyFont="1" applyBorder="1"/>
    <xf numFmtId="3" fontId="3" fillId="0" borderId="3" xfId="0" applyNumberFormat="1" applyFont="1" applyBorder="1"/>
    <xf numFmtId="3" fontId="3" fillId="0" borderId="4" xfId="0" applyNumberFormat="1" applyFont="1" applyBorder="1"/>
    <xf numFmtId="3" fontId="3" fillId="0" borderId="8" xfId="0" applyNumberFormat="1" applyFont="1" applyBorder="1"/>
    <xf numFmtId="3" fontId="3" fillId="0" borderId="41" xfId="0" applyNumberFormat="1" applyFont="1" applyBorder="1"/>
    <xf numFmtId="3" fontId="3" fillId="4" borderId="35" xfId="0" applyNumberFormat="1" applyFont="1" applyFill="1" applyBorder="1" applyAlignment="1">
      <alignment horizontal="center" vertical="center"/>
    </xf>
    <xf numFmtId="3" fontId="3" fillId="4" borderId="6" xfId="0" applyNumberFormat="1" applyFont="1" applyFill="1" applyBorder="1" applyAlignment="1">
      <alignment horizontal="center" vertical="center"/>
    </xf>
    <xf numFmtId="3" fontId="3" fillId="4" borderId="7" xfId="0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textRotation="90"/>
    </xf>
    <xf numFmtId="0" fontId="3" fillId="0" borderId="40" xfId="0" applyFont="1" applyBorder="1" applyAlignment="1">
      <alignment horizontal="center" textRotation="90"/>
    </xf>
    <xf numFmtId="0" fontId="3" fillId="11" borderId="17" xfId="0" applyFont="1" applyFill="1" applyBorder="1" applyAlignment="1">
      <alignment horizontal="center" vertical="top"/>
    </xf>
    <xf numFmtId="0" fontId="2" fillId="2" borderId="44" xfId="1" applyFont="1" applyFill="1" applyBorder="1" applyAlignment="1">
      <alignment horizontal="left"/>
    </xf>
    <xf numFmtId="0" fontId="2" fillId="2" borderId="45" xfId="1" applyFont="1" applyFill="1" applyBorder="1"/>
    <xf numFmtId="0" fontId="2" fillId="2" borderId="46" xfId="1" applyFont="1" applyFill="1" applyBorder="1" applyAlignment="1">
      <alignment horizontal="left"/>
    </xf>
    <xf numFmtId="0" fontId="2" fillId="2" borderId="47" xfId="1" applyFont="1" applyFill="1" applyBorder="1"/>
    <xf numFmtId="0" fontId="2" fillId="2" borderId="47" xfId="4" applyFont="1" applyFill="1" applyBorder="1"/>
    <xf numFmtId="0" fontId="2" fillId="2" borderId="48" xfId="1" applyFont="1" applyFill="1" applyBorder="1" applyAlignment="1">
      <alignment horizontal="left"/>
    </xf>
    <xf numFmtId="0" fontId="2" fillId="2" borderId="49" xfId="1" applyFont="1" applyFill="1" applyBorder="1"/>
    <xf numFmtId="0" fontId="2" fillId="2" borderId="49" xfId="5" applyFont="1" applyFill="1" applyBorder="1"/>
    <xf numFmtId="0" fontId="2" fillId="2" borderId="50" xfId="1" applyFont="1" applyFill="1" applyBorder="1" applyAlignment="1">
      <alignment horizontal="left"/>
    </xf>
    <xf numFmtId="0" fontId="2" fillId="2" borderId="51" xfId="1" applyFont="1" applyFill="1" applyBorder="1"/>
    <xf numFmtId="0" fontId="2" fillId="2" borderId="49" xfId="4" applyFont="1" applyFill="1" applyBorder="1"/>
    <xf numFmtId="164" fontId="2" fillId="2" borderId="49" xfId="11" applyNumberFormat="1" applyFont="1" applyFill="1" applyBorder="1"/>
    <xf numFmtId="9" fontId="1" fillId="0" borderId="0" xfId="11" applyAlignment="1">
      <alignment horizontal="center"/>
    </xf>
    <xf numFmtId="9" fontId="1" fillId="0" borderId="0" xfId="11"/>
    <xf numFmtId="0" fontId="21" fillId="14" borderId="52" xfId="0" applyFont="1" applyFill="1" applyBorder="1" applyAlignment="1">
      <alignment horizontal="center" vertical="center" wrapText="1"/>
    </xf>
    <xf numFmtId="0" fontId="0" fillId="15" borderId="54" xfId="0" applyFill="1" applyBorder="1" applyAlignment="1">
      <alignment horizontal="center"/>
    </xf>
    <xf numFmtId="0" fontId="0" fillId="0" borderId="54" xfId="0" applyBorder="1" applyAlignment="1">
      <alignment horizontal="center"/>
    </xf>
    <xf numFmtId="165" fontId="2" fillId="9" borderId="16" xfId="0" applyNumberFormat="1" applyFont="1" applyFill="1" applyBorder="1" applyAlignment="1">
      <alignment horizontal="center"/>
    </xf>
    <xf numFmtId="0" fontId="14" fillId="12" borderId="3" xfId="14" applyFont="1" applyFill="1" applyBorder="1" applyAlignment="1">
      <alignment horizontal="left" vertical="center" wrapText="1"/>
    </xf>
    <xf numFmtId="165" fontId="11" fillId="7" borderId="26" xfId="0" applyNumberFormat="1" applyFont="1" applyFill="1" applyBorder="1" applyAlignment="1">
      <alignment horizontal="center"/>
    </xf>
    <xf numFmtId="3" fontId="11" fillId="7" borderId="26" xfId="0" applyNumberFormat="1" applyFont="1" applyFill="1" applyBorder="1" applyAlignment="1">
      <alignment horizontal="center"/>
    </xf>
    <xf numFmtId="3" fontId="11" fillId="7" borderId="42" xfId="5" applyNumberFormat="1" applyFont="1" applyFill="1" applyBorder="1" applyAlignment="1">
      <alignment horizontal="center"/>
    </xf>
    <xf numFmtId="0" fontId="3" fillId="7" borderId="43" xfId="0" applyFont="1" applyFill="1" applyBorder="1"/>
    <xf numFmtId="0" fontId="3" fillId="7" borderId="4" xfId="0" applyFont="1" applyFill="1" applyBorder="1"/>
    <xf numFmtId="3" fontId="11" fillId="7" borderId="15" xfId="5" applyNumberFormat="1" applyFont="1" applyFill="1" applyBorder="1" applyAlignment="1">
      <alignment horizontal="center"/>
    </xf>
    <xf numFmtId="0" fontId="3" fillId="5" borderId="2" xfId="0" applyFont="1" applyFill="1" applyBorder="1"/>
    <xf numFmtId="3" fontId="3" fillId="11" borderId="18" xfId="0" applyNumberFormat="1" applyFont="1" applyFill="1" applyBorder="1" applyAlignment="1">
      <alignment horizontal="center"/>
    </xf>
    <xf numFmtId="165" fontId="3" fillId="11" borderId="18" xfId="0" applyNumberFormat="1" applyFont="1" applyFill="1" applyBorder="1" applyAlignment="1">
      <alignment horizontal="left"/>
    </xf>
    <xf numFmtId="3" fontId="11" fillId="7" borderId="14" xfId="6" applyNumberFormat="1" applyFont="1" applyFill="1" applyBorder="1" applyAlignment="1">
      <alignment horizontal="center"/>
    </xf>
    <xf numFmtId="3" fontId="11" fillId="13" borderId="15" xfId="6" applyNumberFormat="1" applyFont="1" applyFill="1" applyBorder="1" applyAlignment="1">
      <alignment horizontal="center"/>
    </xf>
    <xf numFmtId="0" fontId="4" fillId="7" borderId="2" xfId="6" applyFill="1" applyBorder="1"/>
    <xf numFmtId="165" fontId="4" fillId="11" borderId="18" xfId="6" applyNumberFormat="1" applyFill="1" applyBorder="1" applyAlignment="1">
      <alignment horizontal="left"/>
    </xf>
    <xf numFmtId="165" fontId="11" fillId="7" borderId="14" xfId="6" applyNumberFormat="1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 vertical="center"/>
    </xf>
    <xf numFmtId="0" fontId="24" fillId="16" borderId="55" xfId="0" applyFont="1" applyFill="1" applyBorder="1"/>
    <xf numFmtId="165" fontId="3" fillId="11" borderId="18" xfId="0" applyNumberFormat="1" applyFont="1" applyFill="1" applyBorder="1" applyAlignment="1">
      <alignment horizontal="center"/>
    </xf>
    <xf numFmtId="43" fontId="3" fillId="11" borderId="17" xfId="15" applyFont="1" applyFill="1" applyBorder="1" applyAlignment="1">
      <alignment horizontal="right" vertical="center"/>
    </xf>
    <xf numFmtId="0" fontId="3" fillId="11" borderId="17" xfId="0" applyFont="1" applyFill="1" applyBorder="1" applyAlignment="1">
      <alignment horizontal="right" vertical="center"/>
    </xf>
    <xf numFmtId="165" fontId="3" fillId="11" borderId="53" xfId="6" applyNumberFormat="1" applyFont="1" applyFill="1" applyBorder="1" applyAlignment="1">
      <alignment horizontal="center"/>
    </xf>
    <xf numFmtId="165" fontId="3" fillId="11" borderId="18" xfId="6" applyNumberFormat="1" applyFont="1" applyFill="1" applyBorder="1" applyAlignment="1">
      <alignment horizontal="center"/>
    </xf>
    <xf numFmtId="0" fontId="26" fillId="7" borderId="43" xfId="0" applyFont="1" applyFill="1" applyBorder="1"/>
    <xf numFmtId="0" fontId="26" fillId="5" borderId="2" xfId="0" applyFont="1" applyFill="1" applyBorder="1"/>
    <xf numFmtId="0" fontId="26" fillId="5" borderId="2" xfId="6" applyFont="1" applyFill="1" applyBorder="1"/>
    <xf numFmtId="0" fontId="26" fillId="7" borderId="2" xfId="6" applyFont="1" applyFill="1" applyBorder="1"/>
    <xf numFmtId="0" fontId="28" fillId="4" borderId="56" xfId="0" applyFont="1" applyFill="1" applyBorder="1" applyAlignment="1">
      <alignment wrapText="1"/>
    </xf>
    <xf numFmtId="166" fontId="25" fillId="0" borderId="3" xfId="11" applyNumberFormat="1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3" xfId="6" applyFont="1" applyFill="1" applyBorder="1" applyAlignment="1">
      <alignment horizontal="center"/>
    </xf>
    <xf numFmtId="0" fontId="4" fillId="5" borderId="3" xfId="6" applyFill="1" applyBorder="1" applyAlignment="1">
      <alignment horizontal="center"/>
    </xf>
    <xf numFmtId="0" fontId="3" fillId="5" borderId="2" xfId="6" applyFont="1" applyFill="1" applyBorder="1" applyAlignment="1">
      <alignment horizontal="center"/>
    </xf>
    <xf numFmtId="0" fontId="4" fillId="5" borderId="2" xfId="6" applyFill="1" applyBorder="1" applyAlignment="1">
      <alignment horizontal="center"/>
    </xf>
    <xf numFmtId="0" fontId="4" fillId="7" borderId="2" xfId="6" applyFill="1" applyBorder="1" applyAlignment="1">
      <alignment horizontal="center"/>
    </xf>
    <xf numFmtId="0" fontId="4" fillId="7" borderId="3" xfId="6" applyFill="1" applyBorder="1" applyAlignment="1">
      <alignment horizontal="center"/>
    </xf>
    <xf numFmtId="0" fontId="29" fillId="17" borderId="0" xfId="0" applyFont="1" applyFill="1"/>
    <xf numFmtId="0" fontId="24" fillId="0" borderId="0" xfId="0" applyFont="1"/>
    <xf numFmtId="0" fontId="2" fillId="4" borderId="3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3" fontId="6" fillId="5" borderId="32" xfId="0" applyNumberFormat="1" applyFont="1" applyFill="1" applyBorder="1" applyAlignment="1">
      <alignment horizontal="center" vertical="center"/>
    </xf>
    <xf numFmtId="3" fontId="6" fillId="5" borderId="33" xfId="0" applyNumberFormat="1" applyFont="1" applyFill="1" applyBorder="1" applyAlignment="1">
      <alignment horizontal="center" vertical="center"/>
    </xf>
    <xf numFmtId="3" fontId="6" fillId="5" borderId="34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17" fillId="0" borderId="19" xfId="10" applyFont="1" applyBorder="1" applyAlignment="1">
      <alignment horizontal="center" vertical="center"/>
    </xf>
    <xf numFmtId="0" fontId="17" fillId="0" borderId="30" xfId="10" applyFont="1" applyBorder="1" applyAlignment="1">
      <alignment horizontal="center" vertical="center"/>
    </xf>
    <xf numFmtId="0" fontId="17" fillId="0" borderId="20" xfId="10" applyFont="1" applyBorder="1" applyAlignment="1">
      <alignment horizontal="center" vertical="center"/>
    </xf>
    <xf numFmtId="0" fontId="17" fillId="0" borderId="24" xfId="10" applyFont="1" applyBorder="1" applyAlignment="1">
      <alignment horizontal="center" vertical="center"/>
    </xf>
    <xf numFmtId="0" fontId="17" fillId="0" borderId="31" xfId="10" applyFont="1" applyBorder="1" applyAlignment="1">
      <alignment horizontal="center" vertical="center"/>
    </xf>
    <xf numFmtId="0" fontId="17" fillId="0" borderId="25" xfId="10" applyFont="1" applyBorder="1" applyAlignment="1">
      <alignment horizontal="center" vertical="center"/>
    </xf>
  </cellXfs>
  <cellStyles count="16">
    <cellStyle name="Millares" xfId="15" builtinId="3"/>
    <cellStyle name="Normal" xfId="0" builtinId="0"/>
    <cellStyle name="Normal 2" xfId="2" xr:uid="{DCB9FDC5-A707-40A1-AB6B-4281433AE36D}"/>
    <cellStyle name="Normal 2 2" xfId="5" xr:uid="{D9C60776-757D-4D7E-B5CF-BEBEBF0B7088}"/>
    <cellStyle name="Normal 2 2 2" xfId="13" xr:uid="{F0D2B368-AF08-48A4-B6EB-53132D31DAE3}"/>
    <cellStyle name="Normal 3" xfId="3" xr:uid="{CF4DAF1F-915A-4951-9611-F341EDB4FA29}"/>
    <cellStyle name="Normal 3 3" xfId="8" xr:uid="{82D8A1F4-6F08-47A7-9E33-C9D99F358EBA}"/>
    <cellStyle name="Normal 3 4" xfId="9" xr:uid="{A82B24CF-7E02-4E92-BB53-48D4FE76B66C}"/>
    <cellStyle name="Normal 7" xfId="6" xr:uid="{87DFD3F1-3796-4E3B-AA06-AD451D7A64AC}"/>
    <cellStyle name="Normal 7 2" xfId="12" xr:uid="{C209A821-F73E-4897-B7D9-1457FB7429F9}"/>
    <cellStyle name="Normal 8" xfId="1" xr:uid="{114FCA1A-B3C7-4E70-B65C-DA21F908BD75}"/>
    <cellStyle name="Normal 8 2" xfId="4" xr:uid="{A823FCAF-D499-45DA-9467-7D7A5FE50548}"/>
    <cellStyle name="Normal 9" xfId="10" xr:uid="{E1D12F48-5166-4E5B-BFCE-DAD24CCB620B}"/>
    <cellStyle name="Normale 2" xfId="7" xr:uid="{51480B5F-B056-4296-A516-F3315CE1527A}"/>
    <cellStyle name="Normale 2 2" xfId="14" xr:uid="{A24F2FEB-B7B9-436F-B6F8-D9E88C380BE5}"/>
    <cellStyle name="Porcentaje" xfId="11" builtinId="5"/>
  </cellStyles>
  <dxfs count="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border outline="0">
        <top style="medium">
          <color rgb="FF000000"/>
        </top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C02BA6-8D10-4939-9A5D-913D2D9D808F}" name="Table13" displayName="Table13" ref="A3:N49" totalsRowShown="0" headerRowDxfId="6" tableBorderDxfId="5">
  <autoFilter ref="A3:N49" xr:uid="{00000000-0009-0000-0100-000002000000}"/>
  <tableColumns count="14">
    <tableColumn id="1" xr3:uid="{15E14FD3-5B6C-46D8-A578-958737DD23C5}" name="Asset/ Venture  Name"/>
    <tableColumn id="6" xr3:uid="{124E8E7D-AC78-43C2-953D-E9E45371CDD0}" name="Asset id" dataCellStyle="Normal 9"/>
    <tableColumn id="11" xr3:uid="{854A9B13-D7A7-48CC-942C-618F6FF36218}" name="Asset Type" dataDxfId="4" dataCellStyle="Normal 9"/>
    <tableColumn id="10" xr3:uid="{05C813F5-3FDA-4A10-A26F-152497ABFC8A}" name="Reason for exclusion" dataDxfId="3"/>
    <tableColumn id="2" xr3:uid="{C7BBF6EE-C81D-400B-BF74-359EE803CECF}" name="Country"/>
    <tableColumn id="8" xr3:uid="{511A1055-73F4-4E99-ACF3-8B50A4C32683}" name="Latitude" dataDxfId="2" dataCellStyle="Normal 9"/>
    <tableColumn id="9" xr3:uid="{7CDC5B0E-22F8-423F-BF00-3D85A87462A2}" name="Longitude" dataDxfId="1" dataCellStyle="Normal 9"/>
    <tableColumn id="7" xr3:uid="{057F0D4A-466B-45F4-ACA3-5CB61E151667}" name="Operated?" dataDxfId="0" dataCellStyle="Normal 9"/>
    <tableColumn id="3" xr3:uid="{2529CD18-D9D3-45E0-9C4A-C5AD2CF76126}" name="Operator"/>
    <tableColumn id="12" xr3:uid="{9C03990C-FBD4-42C1-BD85-971CEC39769A}" name="Reported by another OGMP 2.0 Member?"/>
    <tableColumn id="4" xr3:uid="{36C63AC6-771B-4818-8EF9-0E021E3E56FD}" name="% Equity (Note- Ownership of emissions)"/>
    <tableColumn id="14" xr3:uid="{D10F4C80-3C38-4E21-AE00-C8A06C23DF09}" name="(Divested assets) Please indicate month/year when the asset was divested" dataCellStyle="Normal 9"/>
    <tableColumn id="13" xr3:uid="{F9CF7784-638A-4039-8441-7F28CAD43F04}" name="(Divested assets) Was the asset divested to an OGMP2.0 member? (Y/N)" dataCellStyle="Normal 9"/>
    <tableColumn id="5" xr3:uid="{22D7D9AA-9567-443A-8CB4-6FD99A9D0D64}" name="Comm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C3EC-6829-45AA-ACB4-3C5B04F9259B}">
  <sheetPr>
    <pageSetUpPr fitToPage="1"/>
  </sheetPr>
  <dimension ref="A1:R45"/>
  <sheetViews>
    <sheetView showGridLines="0" tabSelected="1" topLeftCell="A12" zoomScale="85" zoomScaleNormal="85" workbookViewId="0">
      <selection activeCell="B17" sqref="B17"/>
    </sheetView>
  </sheetViews>
  <sheetFormatPr baseColWidth="10" defaultColWidth="8.7109375" defaultRowHeight="15" outlineLevelRow="2" outlineLevelCol="1" x14ac:dyDescent="0.25"/>
  <cols>
    <col min="1" max="1" width="24.28515625" customWidth="1"/>
    <col min="2" max="2" width="66.7109375" customWidth="1"/>
    <col min="3" max="3" width="13.7109375" customWidth="1" outlineLevel="1"/>
    <col min="4" max="4" width="9.85546875" customWidth="1" outlineLevel="1"/>
    <col min="5" max="6" width="11.85546875" customWidth="1" outlineLevel="1"/>
    <col min="7" max="7" width="3.5703125" customWidth="1" outlineLevel="1"/>
    <col min="8" max="9" width="19.85546875" customWidth="1"/>
    <col min="10" max="10" width="17.42578125" customWidth="1"/>
    <col min="11" max="11" width="33" bestFit="1" customWidth="1"/>
    <col min="12" max="12" width="64.85546875" bestFit="1" customWidth="1"/>
    <col min="13" max="14" width="3.140625" customWidth="1"/>
    <col min="15" max="18" width="2.42578125" customWidth="1"/>
  </cols>
  <sheetData>
    <row r="1" spans="1:18" x14ac:dyDescent="0.25">
      <c r="A1" s="48" t="s">
        <v>0</v>
      </c>
      <c r="B1" s="49" t="s">
        <v>97</v>
      </c>
      <c r="C1" s="29"/>
      <c r="D1" s="30"/>
      <c r="E1" s="30"/>
      <c r="F1" s="30"/>
      <c r="G1" s="1"/>
      <c r="H1" s="30"/>
      <c r="I1" s="31"/>
      <c r="J1" s="31"/>
      <c r="K1" s="31"/>
      <c r="L1" s="31"/>
      <c r="M1" s="30"/>
      <c r="N1" s="30"/>
      <c r="O1" s="30"/>
      <c r="P1" s="30"/>
      <c r="Q1" s="30"/>
      <c r="R1" s="30"/>
    </row>
    <row r="2" spans="1:18" x14ac:dyDescent="0.25">
      <c r="A2" s="50" t="s">
        <v>1</v>
      </c>
      <c r="B2" s="51" t="s">
        <v>98</v>
      </c>
      <c r="C2" s="26"/>
      <c r="D2" s="27"/>
      <c r="E2" s="27"/>
      <c r="F2" s="27"/>
      <c r="G2" s="1"/>
      <c r="H2" s="27"/>
      <c r="I2" s="28"/>
      <c r="J2" s="28"/>
      <c r="K2" s="28"/>
      <c r="L2" s="2"/>
      <c r="M2" s="27"/>
      <c r="N2" s="27"/>
      <c r="O2" s="27"/>
      <c r="P2" s="27"/>
      <c r="Q2" s="27"/>
      <c r="R2" s="27"/>
    </row>
    <row r="3" spans="1:18" x14ac:dyDescent="0.25">
      <c r="A3" s="50" t="s">
        <v>2</v>
      </c>
      <c r="B3" s="52" t="s">
        <v>59</v>
      </c>
      <c r="C3" s="29"/>
      <c r="D3" s="30"/>
      <c r="E3" s="30"/>
      <c r="F3" s="30"/>
      <c r="G3" s="1"/>
      <c r="H3" s="30"/>
      <c r="I3" s="31"/>
      <c r="J3" s="31"/>
      <c r="K3" s="31"/>
      <c r="L3" s="31"/>
      <c r="M3" s="30"/>
      <c r="N3" s="30"/>
      <c r="O3" s="30"/>
      <c r="P3" s="30"/>
      <c r="Q3" s="30"/>
      <c r="R3" s="30"/>
    </row>
    <row r="4" spans="1:18" x14ac:dyDescent="0.25">
      <c r="A4" s="53" t="s">
        <v>3</v>
      </c>
      <c r="B4" s="54" t="s">
        <v>96</v>
      </c>
      <c r="C4" s="29"/>
      <c r="D4" s="30"/>
      <c r="E4" s="30"/>
      <c r="F4" s="30"/>
      <c r="G4" s="1"/>
      <c r="H4" s="30"/>
      <c r="I4" s="31"/>
      <c r="J4" s="31"/>
      <c r="K4" s="31"/>
      <c r="L4" s="31"/>
      <c r="M4" s="30"/>
      <c r="N4" s="30"/>
      <c r="O4" s="30"/>
      <c r="P4" s="30"/>
      <c r="Q4" s="30"/>
      <c r="R4" s="30"/>
    </row>
    <row r="5" spans="1:18" x14ac:dyDescent="0.25">
      <c r="A5" s="53" t="s">
        <v>4</v>
      </c>
      <c r="B5" s="54">
        <v>43.361350999999999</v>
      </c>
      <c r="C5" s="29"/>
      <c r="D5" s="30"/>
      <c r="E5" s="30"/>
      <c r="F5" s="30"/>
      <c r="G5" s="1"/>
      <c r="H5" s="30"/>
      <c r="I5" s="31"/>
      <c r="J5" s="31"/>
      <c r="K5" s="31"/>
      <c r="L5" s="31"/>
      <c r="M5" s="30"/>
      <c r="N5" s="30"/>
      <c r="O5" s="30"/>
      <c r="P5" s="30"/>
      <c r="Q5" s="30"/>
      <c r="R5" s="30"/>
    </row>
    <row r="6" spans="1:18" x14ac:dyDescent="0.25">
      <c r="A6" s="53" t="s">
        <v>5</v>
      </c>
      <c r="B6" s="54">
        <v>3.098767</v>
      </c>
      <c r="C6" s="29"/>
      <c r="D6" s="30"/>
      <c r="E6" s="30"/>
      <c r="F6" s="30"/>
      <c r="G6" s="1"/>
      <c r="H6" s="30"/>
      <c r="I6" s="31"/>
      <c r="J6" s="31"/>
      <c r="K6" s="31"/>
      <c r="L6" s="31"/>
      <c r="M6" s="30"/>
      <c r="N6" s="30"/>
      <c r="O6" s="30"/>
      <c r="P6" s="30"/>
      <c r="Q6" s="30"/>
      <c r="R6" s="30"/>
    </row>
    <row r="7" spans="1:18" x14ac:dyDescent="0.25">
      <c r="A7" s="53" t="s">
        <v>6</v>
      </c>
      <c r="B7" s="55" t="s">
        <v>99</v>
      </c>
      <c r="C7" s="29"/>
      <c r="D7" s="30"/>
      <c r="E7" s="30"/>
      <c r="F7" s="30"/>
      <c r="G7" s="1"/>
      <c r="H7" s="30"/>
      <c r="I7" s="31"/>
      <c r="J7" s="31"/>
      <c r="K7" s="31"/>
      <c r="L7" s="31"/>
      <c r="M7" s="30"/>
      <c r="N7" s="30"/>
      <c r="O7" s="30"/>
      <c r="P7" s="30"/>
      <c r="Q7" s="30"/>
      <c r="R7" s="30"/>
    </row>
    <row r="8" spans="1:18" x14ac:dyDescent="0.25">
      <c r="A8" s="53" t="s">
        <v>7</v>
      </c>
      <c r="B8" s="58" t="s">
        <v>95</v>
      </c>
      <c r="C8" s="29"/>
      <c r="D8" s="30"/>
      <c r="E8" s="30"/>
      <c r="F8" s="30"/>
      <c r="G8" s="1"/>
      <c r="H8" s="30"/>
      <c r="I8" s="31"/>
      <c r="J8" s="31"/>
      <c r="K8" s="31"/>
      <c r="L8" s="31"/>
      <c r="M8" s="30"/>
      <c r="N8" s="30"/>
      <c r="O8" s="30"/>
      <c r="P8" s="30"/>
      <c r="Q8" s="30"/>
      <c r="R8" s="30"/>
    </row>
    <row r="9" spans="1:18" ht="15.75" thickBot="1" x14ac:dyDescent="0.3">
      <c r="A9" s="53" t="s">
        <v>8</v>
      </c>
      <c r="B9" s="59">
        <v>1</v>
      </c>
      <c r="C9" s="29"/>
      <c r="D9" s="30"/>
      <c r="E9" s="30"/>
      <c r="F9" s="30"/>
      <c r="G9" s="1"/>
      <c r="H9" s="32"/>
      <c r="I9" s="33"/>
      <c r="J9" s="33"/>
      <c r="K9" s="33"/>
      <c r="L9" s="33"/>
      <c r="M9" s="32"/>
      <c r="N9" s="32"/>
      <c r="O9" s="32"/>
      <c r="P9" s="32"/>
      <c r="Q9" s="32"/>
      <c r="R9" s="32"/>
    </row>
    <row r="10" spans="1:18" ht="16.5" thickBot="1" x14ac:dyDescent="0.3">
      <c r="A10" s="56" t="s">
        <v>9</v>
      </c>
      <c r="B10" s="57" t="s">
        <v>100</v>
      </c>
      <c r="C10" s="104" t="s">
        <v>10</v>
      </c>
      <c r="D10" s="105"/>
      <c r="E10" s="108" t="s">
        <v>11</v>
      </c>
      <c r="F10" s="109"/>
      <c r="G10" s="25"/>
      <c r="H10" s="112" t="s">
        <v>12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4"/>
    </row>
    <row r="11" spans="1:18" ht="39" customHeight="1" x14ac:dyDescent="0.25">
      <c r="A11" s="31"/>
      <c r="B11" s="31"/>
      <c r="C11" s="106"/>
      <c r="D11" s="107"/>
      <c r="E11" s="110"/>
      <c r="F11" s="111"/>
      <c r="G11" s="25"/>
      <c r="H11" s="34" t="s">
        <v>13</v>
      </c>
      <c r="I11" s="35" t="s">
        <v>14</v>
      </c>
      <c r="J11" s="36" t="s">
        <v>15</v>
      </c>
      <c r="K11" s="37" t="s">
        <v>16</v>
      </c>
      <c r="L11" s="37" t="s">
        <v>16</v>
      </c>
      <c r="M11" s="115" t="s">
        <v>17</v>
      </c>
      <c r="N11" s="116"/>
      <c r="O11" s="116"/>
      <c r="P11" s="116"/>
      <c r="Q11" s="116"/>
      <c r="R11" s="117"/>
    </row>
    <row r="12" spans="1:18" ht="87" thickBot="1" x14ac:dyDescent="0.3">
      <c r="A12" s="30"/>
      <c r="B12" s="30"/>
      <c r="C12" s="38" t="s">
        <v>18</v>
      </c>
      <c r="D12" s="39" t="s">
        <v>19</v>
      </c>
      <c r="E12" s="40" t="s">
        <v>20</v>
      </c>
      <c r="F12" s="41" t="s">
        <v>19</v>
      </c>
      <c r="G12" s="25"/>
      <c r="H12" s="42" t="s">
        <v>102</v>
      </c>
      <c r="I12" s="43"/>
      <c r="J12" s="44" t="s">
        <v>21</v>
      </c>
      <c r="K12" s="44" t="s">
        <v>22</v>
      </c>
      <c r="L12" s="44" t="s">
        <v>23</v>
      </c>
      <c r="M12" s="45" t="s">
        <v>24</v>
      </c>
      <c r="N12" s="45" t="s">
        <v>25</v>
      </c>
      <c r="O12" s="45" t="s">
        <v>26</v>
      </c>
      <c r="P12" s="45" t="s">
        <v>27</v>
      </c>
      <c r="Q12" s="45" t="s">
        <v>28</v>
      </c>
      <c r="R12" s="46" t="s">
        <v>29</v>
      </c>
    </row>
    <row r="13" spans="1:18" ht="15.75" thickBot="1" x14ac:dyDescent="0.3">
      <c r="A13" s="18">
        <v>3</v>
      </c>
      <c r="B13" s="3" t="s">
        <v>30</v>
      </c>
      <c r="C13" s="4"/>
      <c r="D13" s="4"/>
      <c r="E13" s="5"/>
      <c r="F13" s="5"/>
      <c r="G13" s="6"/>
      <c r="H13" s="67">
        <f>H14+H21+H34</f>
        <v>22440.147906609582</v>
      </c>
      <c r="I13" s="68"/>
      <c r="J13" s="69" t="s">
        <v>107</v>
      </c>
      <c r="K13" s="70" t="s">
        <v>105</v>
      </c>
      <c r="L13" s="88"/>
      <c r="M13" s="70"/>
      <c r="N13" s="70"/>
      <c r="O13" s="71"/>
      <c r="P13" s="71"/>
      <c r="Q13" s="71"/>
      <c r="R13" s="71"/>
    </row>
    <row r="14" spans="1:18" ht="16.5" outlineLevel="1" thickTop="1" thickBot="1" x14ac:dyDescent="0.3">
      <c r="A14" s="16" t="s">
        <v>60</v>
      </c>
      <c r="B14" s="7" t="s">
        <v>31</v>
      </c>
      <c r="C14" s="8"/>
      <c r="D14" s="8"/>
      <c r="E14" s="8"/>
      <c r="F14" s="8"/>
      <c r="G14" s="6"/>
      <c r="H14" s="65">
        <f>SUM(H15:H20)</f>
        <v>21215.4</v>
      </c>
      <c r="I14" s="15"/>
      <c r="J14" s="72" t="s">
        <v>107</v>
      </c>
      <c r="K14" s="73" t="s">
        <v>105</v>
      </c>
      <c r="L14" s="89"/>
      <c r="M14" s="94" t="s">
        <v>124</v>
      </c>
      <c r="N14" s="94"/>
      <c r="O14" s="95" t="s">
        <v>124</v>
      </c>
      <c r="P14" s="95"/>
      <c r="Q14" s="95"/>
      <c r="R14" s="95"/>
    </row>
    <row r="15" spans="1:18" ht="16.5" outlineLevel="2" thickTop="1" thickBot="1" x14ac:dyDescent="0.3">
      <c r="A15" s="16" t="s">
        <v>61</v>
      </c>
      <c r="B15" s="10" t="s">
        <v>32</v>
      </c>
      <c r="C15" s="47"/>
      <c r="D15" s="47"/>
      <c r="E15" s="47"/>
      <c r="F15" s="47"/>
      <c r="G15" s="6"/>
      <c r="H15" s="83">
        <f>(3.04+0.02)*1000*95%</f>
        <v>2907</v>
      </c>
      <c r="I15" s="74">
        <v>41.4</v>
      </c>
      <c r="J15" s="72" t="s">
        <v>107</v>
      </c>
      <c r="K15" s="73" t="s">
        <v>105</v>
      </c>
      <c r="L15" s="89" t="s">
        <v>113</v>
      </c>
      <c r="M15" s="94" t="s">
        <v>124</v>
      </c>
      <c r="N15" s="94"/>
      <c r="O15" s="95" t="s">
        <v>124</v>
      </c>
      <c r="P15" s="95"/>
      <c r="Q15" s="95"/>
      <c r="R15" s="95"/>
    </row>
    <row r="16" spans="1:18" ht="16.5" outlineLevel="2" thickTop="1" thickBot="1" x14ac:dyDescent="0.3">
      <c r="A16" s="16" t="s">
        <v>62</v>
      </c>
      <c r="B16" s="10" t="s">
        <v>33</v>
      </c>
      <c r="C16" s="47"/>
      <c r="D16" s="47"/>
      <c r="E16" s="47"/>
      <c r="F16" s="47"/>
      <c r="G16" s="6"/>
      <c r="H16" s="83">
        <f>1.1*1000*95%</f>
        <v>1045</v>
      </c>
      <c r="I16" s="74">
        <v>41.4</v>
      </c>
      <c r="J16" s="72" t="s">
        <v>107</v>
      </c>
      <c r="K16" s="73" t="s">
        <v>105</v>
      </c>
      <c r="L16" s="89" t="s">
        <v>114</v>
      </c>
      <c r="M16" s="94" t="s">
        <v>124</v>
      </c>
      <c r="N16" s="94"/>
      <c r="O16" s="95" t="s">
        <v>124</v>
      </c>
      <c r="P16" s="95"/>
      <c r="Q16" s="95"/>
      <c r="R16" s="95"/>
    </row>
    <row r="17" spans="1:18" ht="16.5" outlineLevel="2" thickTop="1" thickBot="1" x14ac:dyDescent="0.3">
      <c r="A17" s="16" t="s">
        <v>63</v>
      </c>
      <c r="B17" s="66" t="s">
        <v>34</v>
      </c>
      <c r="C17" s="47"/>
      <c r="D17" s="47"/>
      <c r="E17" s="47"/>
      <c r="F17" s="47"/>
      <c r="G17" s="6"/>
      <c r="H17" s="83">
        <f>12.34*1000*95%</f>
        <v>11723</v>
      </c>
      <c r="I17" s="74" t="s">
        <v>121</v>
      </c>
      <c r="J17" s="72" t="s">
        <v>107</v>
      </c>
      <c r="K17" s="73" t="s">
        <v>105</v>
      </c>
      <c r="L17" s="89" t="s">
        <v>115</v>
      </c>
      <c r="M17" s="94" t="s">
        <v>124</v>
      </c>
      <c r="N17" s="94"/>
      <c r="O17" s="95" t="s">
        <v>124</v>
      </c>
      <c r="P17" s="95"/>
      <c r="Q17" s="95"/>
      <c r="R17" s="95"/>
    </row>
    <row r="18" spans="1:18" ht="16.5" outlineLevel="2" thickTop="1" thickBot="1" x14ac:dyDescent="0.3">
      <c r="A18" s="16" t="s">
        <v>64</v>
      </c>
      <c r="B18" s="66" t="s">
        <v>35</v>
      </c>
      <c r="C18" s="47"/>
      <c r="D18" s="47"/>
      <c r="E18" s="47"/>
      <c r="F18" s="47"/>
      <c r="G18" s="6"/>
      <c r="H18" s="75" t="s">
        <v>101</v>
      </c>
      <c r="I18" s="74" t="s">
        <v>101</v>
      </c>
      <c r="J18" s="72"/>
      <c r="K18" s="73"/>
      <c r="L18" s="89"/>
      <c r="M18" s="94"/>
      <c r="N18" s="94"/>
      <c r="O18" s="95"/>
      <c r="P18" s="95"/>
      <c r="Q18" s="95"/>
      <c r="R18" s="95"/>
    </row>
    <row r="19" spans="1:18" ht="16.5" outlineLevel="2" thickTop="1" thickBot="1" x14ac:dyDescent="0.3">
      <c r="A19" s="16" t="s">
        <v>65</v>
      </c>
      <c r="B19" s="66" t="s">
        <v>36</v>
      </c>
      <c r="C19" s="47"/>
      <c r="D19" s="47"/>
      <c r="E19" s="47"/>
      <c r="F19" s="47"/>
      <c r="G19" s="6"/>
      <c r="H19" s="83">
        <f>((5.5-(4*0.057))*1000*95%)</f>
        <v>5008.3999999999996</v>
      </c>
      <c r="I19" s="74">
        <v>41</v>
      </c>
      <c r="J19" s="72" t="s">
        <v>107</v>
      </c>
      <c r="K19" s="73" t="s">
        <v>105</v>
      </c>
      <c r="L19" s="89" t="s">
        <v>116</v>
      </c>
      <c r="M19" s="94" t="s">
        <v>124</v>
      </c>
      <c r="N19" s="94"/>
      <c r="O19" s="95" t="s">
        <v>124</v>
      </c>
      <c r="P19" s="95"/>
      <c r="Q19" s="95"/>
      <c r="R19" s="95"/>
    </row>
    <row r="20" spans="1:18" ht="16.5" outlineLevel="2" thickTop="1" thickBot="1" x14ac:dyDescent="0.3">
      <c r="A20" s="16" t="s">
        <v>66</v>
      </c>
      <c r="B20" s="66" t="s">
        <v>37</v>
      </c>
      <c r="C20" s="47"/>
      <c r="D20" s="47"/>
      <c r="E20" s="47"/>
      <c r="F20" s="47"/>
      <c r="G20" s="6"/>
      <c r="H20" s="83">
        <f>0.56*1000*95%</f>
        <v>532</v>
      </c>
      <c r="I20" s="74">
        <v>41</v>
      </c>
      <c r="J20" s="72" t="s">
        <v>107</v>
      </c>
      <c r="K20" s="73" t="s">
        <v>105</v>
      </c>
      <c r="L20" s="89" t="s">
        <v>117</v>
      </c>
      <c r="M20" s="94" t="s">
        <v>124</v>
      </c>
      <c r="N20" s="94"/>
      <c r="O20" s="95" t="s">
        <v>124</v>
      </c>
      <c r="P20" s="95"/>
      <c r="Q20" s="95"/>
      <c r="R20" s="95"/>
    </row>
    <row r="21" spans="1:18" ht="16.5" outlineLevel="1" thickTop="1" thickBot="1" x14ac:dyDescent="0.3">
      <c r="A21" s="17" t="s">
        <v>67</v>
      </c>
      <c r="B21" s="7" t="s">
        <v>38</v>
      </c>
      <c r="C21" s="8"/>
      <c r="D21" s="8"/>
      <c r="E21" s="8"/>
      <c r="F21" s="8"/>
      <c r="G21" s="6"/>
      <c r="H21" s="65">
        <f>SUM(H22:H33)</f>
        <v>1108.3755938095833</v>
      </c>
      <c r="I21" s="15"/>
      <c r="J21" s="72" t="s">
        <v>107</v>
      </c>
      <c r="K21" s="73" t="s">
        <v>105</v>
      </c>
      <c r="L21" s="89"/>
      <c r="M21" s="94"/>
      <c r="N21" s="94"/>
      <c r="O21" s="95"/>
      <c r="P21" s="95"/>
      <c r="Q21" s="95"/>
      <c r="R21" s="95"/>
    </row>
    <row r="22" spans="1:18" ht="27" outlineLevel="2" thickTop="1" thickBot="1" x14ac:dyDescent="0.3">
      <c r="A22" s="17" t="s">
        <v>68</v>
      </c>
      <c r="B22" s="9" t="s">
        <v>39</v>
      </c>
      <c r="C22" s="47"/>
      <c r="D22" s="47"/>
      <c r="E22" s="47"/>
      <c r="F22" s="47"/>
      <c r="G22" s="6"/>
      <c r="H22" s="83">
        <v>87.6</v>
      </c>
      <c r="I22" s="74">
        <v>48</v>
      </c>
      <c r="J22" s="72" t="s">
        <v>107</v>
      </c>
      <c r="K22" s="73" t="s">
        <v>106</v>
      </c>
      <c r="L22" s="89" t="s">
        <v>118</v>
      </c>
      <c r="M22" s="94" t="s">
        <v>124</v>
      </c>
      <c r="N22" s="94"/>
      <c r="O22" s="95" t="s">
        <v>124</v>
      </c>
      <c r="P22" s="95"/>
      <c r="Q22" s="95"/>
      <c r="R22" s="95"/>
    </row>
    <row r="23" spans="1:18" ht="16.5" outlineLevel="2" thickTop="1" thickBot="1" x14ac:dyDescent="0.3">
      <c r="A23" s="17" t="s">
        <v>69</v>
      </c>
      <c r="B23" s="9" t="s">
        <v>40</v>
      </c>
      <c r="C23" s="47"/>
      <c r="D23" s="47"/>
      <c r="E23" s="47"/>
      <c r="F23" s="47"/>
      <c r="G23" s="6"/>
      <c r="H23" s="75" t="s">
        <v>101</v>
      </c>
      <c r="I23" s="74" t="s">
        <v>101</v>
      </c>
      <c r="J23" s="72"/>
      <c r="K23" s="73"/>
      <c r="L23" s="89"/>
      <c r="M23" s="94"/>
      <c r="N23" s="94"/>
      <c r="O23" s="95"/>
      <c r="P23" s="95"/>
      <c r="Q23" s="95"/>
      <c r="R23" s="95"/>
    </row>
    <row r="24" spans="1:18" ht="16.5" outlineLevel="2" thickTop="1" thickBot="1" x14ac:dyDescent="0.3">
      <c r="A24" s="17" t="s">
        <v>70</v>
      </c>
      <c r="B24" s="9" t="s">
        <v>41</v>
      </c>
      <c r="C24" s="47"/>
      <c r="D24" s="47"/>
      <c r="E24" s="47"/>
      <c r="F24" s="47"/>
      <c r="G24" s="6"/>
      <c r="H24" s="83">
        <v>321.13</v>
      </c>
      <c r="I24" s="74" t="s">
        <v>122</v>
      </c>
      <c r="J24" s="72" t="s">
        <v>107</v>
      </c>
      <c r="K24" s="73" t="s">
        <v>106</v>
      </c>
      <c r="L24" s="89" t="s">
        <v>111</v>
      </c>
      <c r="M24" s="94" t="s">
        <v>124</v>
      </c>
      <c r="N24" s="94"/>
      <c r="O24" s="95" t="s">
        <v>124</v>
      </c>
      <c r="P24" s="95"/>
      <c r="Q24" s="95"/>
      <c r="R24" s="95"/>
    </row>
    <row r="25" spans="1:18" ht="16.5" outlineLevel="2" thickTop="1" thickBot="1" x14ac:dyDescent="0.3">
      <c r="A25" s="17" t="s">
        <v>71</v>
      </c>
      <c r="B25" s="9" t="s">
        <v>42</v>
      </c>
      <c r="C25" s="11"/>
      <c r="D25" s="11"/>
      <c r="E25" s="47"/>
      <c r="F25" s="11"/>
      <c r="G25" s="6"/>
      <c r="H25" s="87">
        <v>0</v>
      </c>
      <c r="I25" s="74">
        <v>0</v>
      </c>
      <c r="J25" s="72" t="s">
        <v>107</v>
      </c>
      <c r="K25" s="73" t="s">
        <v>106</v>
      </c>
      <c r="L25" s="89" t="s">
        <v>110</v>
      </c>
      <c r="M25" s="96" t="s">
        <v>124</v>
      </c>
      <c r="N25" s="97"/>
      <c r="O25" s="96" t="s">
        <v>124</v>
      </c>
      <c r="P25" s="97"/>
      <c r="Q25" s="97"/>
      <c r="R25" s="97"/>
    </row>
    <row r="26" spans="1:18" ht="16.5" outlineLevel="2" thickTop="1" thickBot="1" x14ac:dyDescent="0.3">
      <c r="A26" s="17" t="s">
        <v>72</v>
      </c>
      <c r="B26" s="9" t="s">
        <v>37</v>
      </c>
      <c r="C26" s="47"/>
      <c r="D26" s="47"/>
      <c r="E26" s="47"/>
      <c r="F26" s="47"/>
      <c r="G26" s="6"/>
      <c r="H26" s="75" t="s">
        <v>101</v>
      </c>
      <c r="I26" s="74" t="s">
        <v>101</v>
      </c>
      <c r="J26" s="72"/>
      <c r="K26" s="73"/>
      <c r="L26" s="89"/>
      <c r="M26" s="94"/>
      <c r="N26" s="94"/>
      <c r="O26" s="95"/>
      <c r="P26" s="95"/>
      <c r="Q26" s="95"/>
      <c r="R26" s="95"/>
    </row>
    <row r="27" spans="1:18" ht="16.5" outlineLevel="2" thickTop="1" thickBot="1" x14ac:dyDescent="0.3">
      <c r="A27" s="17" t="s">
        <v>73</v>
      </c>
      <c r="B27" s="9" t="s">
        <v>43</v>
      </c>
      <c r="C27" s="47"/>
      <c r="D27" s="47"/>
      <c r="E27" s="47"/>
      <c r="F27" s="47"/>
      <c r="G27" s="6"/>
      <c r="H27" s="83">
        <v>0</v>
      </c>
      <c r="I27" s="74" t="s">
        <v>122</v>
      </c>
      <c r="J27" s="72" t="s">
        <v>107</v>
      </c>
      <c r="K27" s="73" t="s">
        <v>106</v>
      </c>
      <c r="L27" s="89" t="s">
        <v>110</v>
      </c>
      <c r="M27" s="94" t="s">
        <v>124</v>
      </c>
      <c r="N27" s="94"/>
      <c r="O27" s="95" t="s">
        <v>124</v>
      </c>
      <c r="P27" s="95"/>
      <c r="Q27" s="95"/>
      <c r="R27" s="95"/>
    </row>
    <row r="28" spans="1:18" ht="16.5" outlineLevel="2" thickTop="1" thickBot="1" x14ac:dyDescent="0.3">
      <c r="A28" s="17" t="s">
        <v>74</v>
      </c>
      <c r="B28" s="9" t="s">
        <v>44</v>
      </c>
      <c r="C28" s="47"/>
      <c r="D28" s="47"/>
      <c r="E28" s="47"/>
      <c r="F28" s="47"/>
      <c r="G28" s="6"/>
      <c r="H28" s="83">
        <f>10.8465938095833+29.72+33.12+33.97+33.97</f>
        <v>141.62659380958328</v>
      </c>
      <c r="I28" s="74">
        <v>48</v>
      </c>
      <c r="J28" s="72" t="s">
        <v>107</v>
      </c>
      <c r="K28" s="73" t="s">
        <v>105</v>
      </c>
      <c r="L28" s="89" t="s">
        <v>119</v>
      </c>
      <c r="M28" s="94" t="s">
        <v>124</v>
      </c>
      <c r="N28" s="94"/>
      <c r="O28" s="95" t="s">
        <v>124</v>
      </c>
      <c r="P28" s="95"/>
      <c r="Q28" s="95"/>
      <c r="R28" s="95"/>
    </row>
    <row r="29" spans="1:18" ht="16.5" outlineLevel="2" thickTop="1" thickBot="1" x14ac:dyDescent="0.3">
      <c r="A29" s="17" t="s">
        <v>75</v>
      </c>
      <c r="B29" s="9" t="s">
        <v>37</v>
      </c>
      <c r="C29" s="47"/>
      <c r="D29" s="47"/>
      <c r="E29" s="47"/>
      <c r="F29" s="47"/>
      <c r="G29" s="6"/>
      <c r="H29" s="75" t="s">
        <v>101</v>
      </c>
      <c r="I29" s="74" t="s">
        <v>101</v>
      </c>
      <c r="J29" s="72"/>
      <c r="K29" s="73"/>
      <c r="L29" s="89"/>
      <c r="M29" s="94"/>
      <c r="N29" s="94"/>
      <c r="O29" s="95"/>
      <c r="P29" s="95"/>
      <c r="Q29" s="95"/>
      <c r="R29" s="95"/>
    </row>
    <row r="30" spans="1:18" ht="16.5" outlineLevel="2" thickTop="1" thickBot="1" x14ac:dyDescent="0.3">
      <c r="A30" s="17" t="s">
        <v>76</v>
      </c>
      <c r="B30" s="9" t="s">
        <v>45</v>
      </c>
      <c r="C30" s="11"/>
      <c r="D30" s="11"/>
      <c r="E30" s="47"/>
      <c r="F30" s="11"/>
      <c r="G30" s="6"/>
      <c r="H30" s="79" t="s">
        <v>101</v>
      </c>
      <c r="I30" s="74" t="s">
        <v>101</v>
      </c>
      <c r="J30" s="72"/>
      <c r="K30" s="73"/>
      <c r="L30" s="90"/>
      <c r="M30" s="97"/>
      <c r="N30" s="97"/>
      <c r="O30" s="97"/>
      <c r="P30" s="97"/>
      <c r="Q30" s="97"/>
      <c r="R30" s="97"/>
    </row>
    <row r="31" spans="1:18" ht="16.5" outlineLevel="2" thickTop="1" thickBot="1" x14ac:dyDescent="0.3">
      <c r="A31" s="17" t="s">
        <v>77</v>
      </c>
      <c r="B31" s="10" t="s">
        <v>46</v>
      </c>
      <c r="C31" s="11"/>
      <c r="D31" s="11"/>
      <c r="E31" s="47"/>
      <c r="F31" s="11"/>
      <c r="G31" s="6"/>
      <c r="H31" s="79" t="s">
        <v>101</v>
      </c>
      <c r="I31" s="74" t="s">
        <v>101</v>
      </c>
      <c r="J31" s="72"/>
      <c r="K31" s="73"/>
      <c r="L31" s="90"/>
      <c r="M31" s="97"/>
      <c r="N31" s="97"/>
      <c r="O31" s="97"/>
      <c r="P31" s="97"/>
      <c r="Q31" s="97"/>
      <c r="R31" s="97"/>
    </row>
    <row r="32" spans="1:18" ht="16.5" outlineLevel="2" thickTop="1" thickBot="1" x14ac:dyDescent="0.3">
      <c r="A32" s="17" t="s">
        <v>78</v>
      </c>
      <c r="B32" s="10" t="s">
        <v>47</v>
      </c>
      <c r="C32" s="11"/>
      <c r="D32" s="11"/>
      <c r="E32" s="47"/>
      <c r="F32" s="11"/>
      <c r="G32" s="6"/>
      <c r="H32" s="79" t="s">
        <v>101</v>
      </c>
      <c r="I32" s="74" t="s">
        <v>101</v>
      </c>
      <c r="J32" s="72"/>
      <c r="K32" s="73"/>
      <c r="L32" s="90"/>
      <c r="M32" s="97"/>
      <c r="N32" s="97"/>
      <c r="O32" s="97"/>
      <c r="P32" s="97"/>
      <c r="Q32" s="97"/>
      <c r="R32" s="97"/>
    </row>
    <row r="33" spans="1:18" ht="16.5" outlineLevel="2" thickTop="1" thickBot="1" x14ac:dyDescent="0.3">
      <c r="A33" s="17" t="s">
        <v>79</v>
      </c>
      <c r="B33" s="9" t="s">
        <v>48</v>
      </c>
      <c r="C33" s="11"/>
      <c r="D33" s="11"/>
      <c r="E33" s="47"/>
      <c r="F33" s="11"/>
      <c r="G33" s="6"/>
      <c r="H33" s="86">
        <v>558.01900000000001</v>
      </c>
      <c r="I33" s="74" t="s">
        <v>122</v>
      </c>
      <c r="J33" s="72" t="s">
        <v>107</v>
      </c>
      <c r="K33" s="73" t="s">
        <v>105</v>
      </c>
      <c r="L33" s="90" t="s">
        <v>112</v>
      </c>
      <c r="M33" s="98" t="s">
        <v>124</v>
      </c>
      <c r="N33" s="99"/>
      <c r="O33" s="96" t="s">
        <v>124</v>
      </c>
      <c r="P33" s="97"/>
      <c r="Q33" s="97"/>
      <c r="R33" s="97"/>
    </row>
    <row r="34" spans="1:18" ht="16.5" outlineLevel="1" thickTop="1" thickBot="1" x14ac:dyDescent="0.3">
      <c r="A34" s="17" t="s">
        <v>80</v>
      </c>
      <c r="B34" s="7" t="s">
        <v>49</v>
      </c>
      <c r="C34" s="8"/>
      <c r="D34" s="8"/>
      <c r="E34" s="8"/>
      <c r="F34" s="8"/>
      <c r="G34" s="6"/>
      <c r="H34" s="65">
        <f>SUM(H35+H41)</f>
        <v>116.37231279999999</v>
      </c>
      <c r="I34" s="15"/>
      <c r="J34" s="72" t="s">
        <v>107</v>
      </c>
      <c r="K34" s="73" t="s">
        <v>105</v>
      </c>
      <c r="L34" s="90" t="s">
        <v>120</v>
      </c>
      <c r="M34" s="94" t="s">
        <v>124</v>
      </c>
      <c r="N34" s="94"/>
      <c r="O34" s="95" t="s">
        <v>124</v>
      </c>
      <c r="P34" s="95"/>
      <c r="Q34" s="95"/>
      <c r="R34" s="95"/>
    </row>
    <row r="35" spans="1:18" ht="16.5" outlineLevel="1" thickTop="1" thickBot="1" x14ac:dyDescent="0.3">
      <c r="A35" s="17" t="s">
        <v>81</v>
      </c>
      <c r="B35" s="9" t="s">
        <v>50</v>
      </c>
      <c r="C35" s="47"/>
      <c r="D35" s="47"/>
      <c r="E35" s="47"/>
      <c r="F35" s="47"/>
      <c r="G35" s="6"/>
      <c r="H35" s="83">
        <f>H37+H38+H39+H40</f>
        <v>116.36447087999998</v>
      </c>
      <c r="I35" s="74"/>
      <c r="J35" s="72" t="s">
        <v>107</v>
      </c>
      <c r="K35" s="73" t="s">
        <v>105</v>
      </c>
      <c r="L35" s="90" t="s">
        <v>120</v>
      </c>
      <c r="M35" s="94" t="s">
        <v>124</v>
      </c>
      <c r="N35" s="94"/>
      <c r="O35" s="95" t="s">
        <v>124</v>
      </c>
      <c r="P35" s="95"/>
      <c r="Q35" s="95"/>
      <c r="R35" s="95"/>
    </row>
    <row r="36" spans="1:18" ht="16.5" outlineLevel="1" thickTop="1" thickBot="1" x14ac:dyDescent="0.3">
      <c r="A36" s="17" t="s">
        <v>82</v>
      </c>
      <c r="B36" s="10" t="s">
        <v>51</v>
      </c>
      <c r="C36" s="47"/>
      <c r="D36" s="47"/>
      <c r="E36" s="47"/>
      <c r="F36" s="47"/>
      <c r="G36" s="6"/>
      <c r="H36" s="75" t="s">
        <v>101</v>
      </c>
      <c r="I36" s="74" t="s">
        <v>101</v>
      </c>
      <c r="J36" s="72"/>
      <c r="K36" s="73"/>
      <c r="L36" s="89"/>
      <c r="M36" s="94"/>
      <c r="N36" s="94"/>
      <c r="O36" s="95"/>
      <c r="P36" s="95"/>
      <c r="Q36" s="95"/>
      <c r="R36" s="95"/>
    </row>
    <row r="37" spans="1:18" ht="16.5" outlineLevel="1" thickTop="1" thickBot="1" x14ac:dyDescent="0.3">
      <c r="A37" s="17" t="s">
        <v>83</v>
      </c>
      <c r="B37" s="10" t="s">
        <v>52</v>
      </c>
      <c r="C37" s="47"/>
      <c r="D37" s="47"/>
      <c r="E37" s="47"/>
      <c r="F37" s="47"/>
      <c r="G37" s="6"/>
      <c r="H37" s="83">
        <f>(0.79+0.39+2.19)*95%</f>
        <v>3.2014999999999998</v>
      </c>
      <c r="I37" s="74"/>
      <c r="J37" s="72" t="s">
        <v>107</v>
      </c>
      <c r="K37" s="73" t="s">
        <v>105</v>
      </c>
      <c r="L37" s="90" t="s">
        <v>120</v>
      </c>
      <c r="M37" s="94" t="s">
        <v>124</v>
      </c>
      <c r="N37" s="94"/>
      <c r="O37" s="95" t="s">
        <v>124</v>
      </c>
      <c r="P37" s="95"/>
      <c r="Q37" s="95"/>
      <c r="R37" s="95"/>
    </row>
    <row r="38" spans="1:18" ht="16.5" customHeight="1" outlineLevel="1" thickTop="1" thickBot="1" x14ac:dyDescent="0.3">
      <c r="A38" s="17" t="s">
        <v>84</v>
      </c>
      <c r="B38" s="10" t="s">
        <v>53</v>
      </c>
      <c r="C38" s="47"/>
      <c r="D38" s="47"/>
      <c r="E38" s="47"/>
      <c r="F38" s="47"/>
      <c r="G38" s="6"/>
      <c r="H38" s="83">
        <f>(0.13+0.13)*95%</f>
        <v>0.247</v>
      </c>
      <c r="I38" s="74"/>
      <c r="J38" s="72" t="s">
        <v>107</v>
      </c>
      <c r="K38" s="73" t="s">
        <v>105</v>
      </c>
      <c r="L38" s="90" t="s">
        <v>120</v>
      </c>
      <c r="M38" s="94" t="s">
        <v>124</v>
      </c>
      <c r="N38" s="94"/>
      <c r="O38" s="95" t="s">
        <v>124</v>
      </c>
      <c r="P38" s="95"/>
      <c r="Q38" s="95"/>
      <c r="R38" s="95"/>
    </row>
    <row r="39" spans="1:18" ht="16.5" outlineLevel="1" thickTop="1" thickBot="1" x14ac:dyDescent="0.3">
      <c r="A39" s="17" t="s">
        <v>85</v>
      </c>
      <c r="B39" s="10" t="s">
        <v>54</v>
      </c>
      <c r="C39" s="47"/>
      <c r="D39" s="47"/>
      <c r="E39" s="47"/>
      <c r="F39" s="47"/>
      <c r="G39" s="6"/>
      <c r="H39" s="83">
        <f>(118.5)*95%</f>
        <v>112.57499999999999</v>
      </c>
      <c r="I39" s="74"/>
      <c r="J39" s="72" t="s">
        <v>107</v>
      </c>
      <c r="K39" s="73" t="s">
        <v>105</v>
      </c>
      <c r="L39" s="90" t="s">
        <v>120</v>
      </c>
      <c r="M39" s="94" t="s">
        <v>124</v>
      </c>
      <c r="N39" s="94"/>
      <c r="O39" s="95" t="s">
        <v>124</v>
      </c>
      <c r="P39" s="95"/>
      <c r="Q39" s="95"/>
      <c r="R39" s="95"/>
    </row>
    <row r="40" spans="1:18" ht="16.5" customHeight="1" outlineLevel="1" thickTop="1" thickBot="1" x14ac:dyDescent="0.3">
      <c r="A40" s="17" t="s">
        <v>86</v>
      </c>
      <c r="B40" s="82" t="s">
        <v>37</v>
      </c>
      <c r="C40" s="84">
        <v>1065534</v>
      </c>
      <c r="D40" s="81" t="s">
        <v>103</v>
      </c>
      <c r="E40" s="85">
        <v>1.5999999999999999E-5</v>
      </c>
      <c r="F40" s="81" t="s">
        <v>104</v>
      </c>
      <c r="G40" s="93"/>
      <c r="H40" s="83">
        <f>C40*E40*2%</f>
        <v>0.34097087999999998</v>
      </c>
      <c r="I40" s="74"/>
      <c r="J40" s="72" t="s">
        <v>108</v>
      </c>
      <c r="K40" s="73" t="s">
        <v>105</v>
      </c>
      <c r="L40" s="92" t="s">
        <v>109</v>
      </c>
      <c r="M40" s="94" t="s">
        <v>124</v>
      </c>
      <c r="N40" s="94"/>
      <c r="O40" s="95" t="s">
        <v>124</v>
      </c>
      <c r="P40" s="95" t="s">
        <v>124</v>
      </c>
      <c r="Q40" s="95"/>
      <c r="R40" s="95"/>
    </row>
    <row r="41" spans="1:18" ht="17.100000000000001" customHeight="1" outlineLevel="1" thickTop="1" thickBot="1" x14ac:dyDescent="0.3">
      <c r="A41" s="17" t="s">
        <v>87</v>
      </c>
      <c r="B41" s="9" t="s">
        <v>55</v>
      </c>
      <c r="C41" s="84">
        <v>24506</v>
      </c>
      <c r="D41" s="81" t="s">
        <v>103</v>
      </c>
      <c r="E41" s="85">
        <v>1.5999999999999999E-5</v>
      </c>
      <c r="F41" s="81" t="s">
        <v>104</v>
      </c>
      <c r="G41" s="93"/>
      <c r="H41" s="83">
        <f>C41*E41*2%</f>
        <v>7.8419200000000005E-3</v>
      </c>
      <c r="I41" s="74"/>
      <c r="J41" s="72" t="s">
        <v>107</v>
      </c>
      <c r="K41" s="73" t="s">
        <v>105</v>
      </c>
      <c r="L41" s="92" t="s">
        <v>109</v>
      </c>
      <c r="M41" s="94" t="s">
        <v>124</v>
      </c>
      <c r="N41" s="94"/>
      <c r="O41" s="95" t="s">
        <v>124</v>
      </c>
      <c r="P41" s="95" t="s">
        <v>124</v>
      </c>
      <c r="Q41" s="95"/>
      <c r="R41" s="95"/>
    </row>
    <row r="42" spans="1:18" ht="16.5" thickTop="1" thickBot="1" x14ac:dyDescent="0.3">
      <c r="A42" s="12" t="s">
        <v>56</v>
      </c>
      <c r="B42" s="13" t="s">
        <v>57</v>
      </c>
      <c r="C42" s="4"/>
      <c r="D42" s="4"/>
      <c r="E42" s="14"/>
      <c r="F42" s="5"/>
      <c r="G42" s="6"/>
      <c r="H42" s="80">
        <f>8247.54+13250</f>
        <v>21497.54</v>
      </c>
      <c r="I42" s="76"/>
      <c r="J42" s="77" t="s">
        <v>58</v>
      </c>
      <c r="K42" s="78"/>
      <c r="L42" s="91" t="s">
        <v>123</v>
      </c>
      <c r="M42" s="100"/>
      <c r="N42" s="100"/>
      <c r="O42" s="101"/>
      <c r="P42" s="101"/>
      <c r="Q42" s="101"/>
      <c r="R42" s="101"/>
    </row>
    <row r="43" spans="1:18" ht="15.75" thickTop="1" x14ac:dyDescent="0.25">
      <c r="G43" s="6"/>
    </row>
    <row r="44" spans="1:18" x14ac:dyDescent="0.25">
      <c r="G44" s="6"/>
    </row>
    <row r="45" spans="1:18" x14ac:dyDescent="0.25">
      <c r="G45" s="6"/>
    </row>
  </sheetData>
  <mergeCells count="4">
    <mergeCell ref="C10:D11"/>
    <mergeCell ref="E10:F11"/>
    <mergeCell ref="H10:R10"/>
    <mergeCell ref="M11:R11"/>
  </mergeCells>
  <phoneticPr fontId="27" type="noConversion"/>
  <dataValidations count="9">
    <dataValidation type="list" allowBlank="1" showInputMessage="1" showErrorMessage="1" sqref="B7" xr:uid="{3D57FB15-8A15-45C5-B439-66EFB1A226A8}">
      <formula1>"Yes,No"</formula1>
    </dataValidation>
    <dataValidation type="list" allowBlank="1" showInputMessage="1" showErrorMessage="1" sqref="B3" xr:uid="{6465F2B9-D527-4B4E-BC78-6283354BA6B3}">
      <formula1>"LNG Liquefaction, Shipping, LNG Regasification, LNG Transport, UGS, Distribution Grid, Distribution-Compressors, Distribution LNG Satellite, Transmission Pipelines, Transmission Compressor Station, Transmission Stations, Transmission LNG Peak Shaving"</formula1>
    </dataValidation>
    <dataValidation type="decimal" allowBlank="1" showInputMessage="1" showErrorMessage="1" sqref="B6" xr:uid="{C143C1A0-CAAE-4948-B628-29B6B2BE972F}">
      <formula1>-180</formula1>
      <formula2>180</formula2>
    </dataValidation>
    <dataValidation type="decimal" allowBlank="1" showInputMessage="1" showErrorMessage="1" sqref="B5" xr:uid="{CBE71707-CA4E-4BCB-93CA-62CA69C9C023}">
      <formula1>-90</formula1>
      <formula2>90</formula2>
    </dataValidation>
    <dataValidation type="list" showInputMessage="1" showErrorMessage="1" sqref="J13:J41" xr:uid="{65323672-BA6D-48DE-B3F4-8843FDFCDFE3}">
      <formula1>"Level 1, Level 2, Level 3, Level 4"</formula1>
    </dataValidation>
    <dataValidation type="list" allowBlank="1" showInputMessage="1" showErrorMessage="1" sqref="K14:K41" xr:uid="{EA7A3114-8444-4AF8-82FF-032DFE433D9B}">
      <formula1>"Measurement based emission factor, Detailed engineering calculations, Simulation tool, Continuous measurements, Others"</formula1>
    </dataValidation>
    <dataValidation type="decimal" allowBlank="1" showInputMessage="1" showErrorMessage="1" sqref="B9" xr:uid="{52603109-872C-4653-B9E5-62E65F5950F2}">
      <formula1>0</formula1>
      <formula2>1</formula2>
    </dataValidation>
    <dataValidation type="list" allowBlank="1" showInputMessage="1" showErrorMessage="1" sqref="B4" xr:uid="{EBB5986C-C302-441B-82B7-AAF4F1D326EC}">
      <formula1>#REF!</formula1>
    </dataValidation>
    <dataValidation type="list" allowBlank="1" showInputMessage="1" sqref="B8" xr:uid="{4EAD1179-E508-4D93-8216-00F28347378F}">
      <formula1>#REF!</formula1>
    </dataValidation>
  </dataValidations>
  <pageMargins left="0.25" right="0.25" top="0.75" bottom="0.75" header="0.3" footer="0.3"/>
  <pageSetup paperSize="9" scale="4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98F0-5429-4571-8E50-E0992F4D5499}">
  <dimension ref="A1:N49"/>
  <sheetViews>
    <sheetView zoomScaleNormal="100" workbookViewId="0">
      <selection activeCell="D4" sqref="D4"/>
    </sheetView>
  </sheetViews>
  <sheetFormatPr baseColWidth="10" defaultColWidth="8.42578125" defaultRowHeight="15" x14ac:dyDescent="0.25"/>
  <cols>
    <col min="1" max="4" width="23.140625" style="19" customWidth="1"/>
    <col min="5" max="8" width="15.140625" style="19" customWidth="1"/>
    <col min="9" max="9" width="17.7109375" style="19" customWidth="1"/>
    <col min="10" max="10" width="20.7109375" style="19" customWidth="1"/>
    <col min="11" max="11" width="20.140625" style="19" customWidth="1"/>
    <col min="12" max="12" width="40.85546875" style="19" customWidth="1"/>
    <col min="13" max="13" width="39.140625" style="19" customWidth="1"/>
    <col min="14" max="14" width="34.42578125" style="19" customWidth="1"/>
    <col min="15" max="16384" width="8.42578125" style="19"/>
  </cols>
  <sheetData>
    <row r="1" spans="1:14" ht="14.65" customHeight="1" x14ac:dyDescent="0.25">
      <c r="A1" s="118" t="s">
        <v>88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</row>
    <row r="2" spans="1:14" ht="14.65" customHeight="1" x14ac:dyDescent="0.25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3"/>
    </row>
    <row r="3" spans="1:14" s="20" customFormat="1" ht="47.1" customHeight="1" x14ac:dyDescent="0.25">
      <c r="A3" s="20" t="s">
        <v>89</v>
      </c>
      <c r="B3" s="20" t="s">
        <v>1</v>
      </c>
      <c r="C3" s="20" t="s">
        <v>2</v>
      </c>
      <c r="D3" s="62" t="s">
        <v>90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91</v>
      </c>
      <c r="K3" s="21" t="s">
        <v>92</v>
      </c>
      <c r="L3" s="20" t="s">
        <v>93</v>
      </c>
      <c r="M3" s="20" t="s">
        <v>94</v>
      </c>
      <c r="N3" s="20" t="s">
        <v>16</v>
      </c>
    </row>
    <row r="4" spans="1:14" x14ac:dyDescent="0.25">
      <c r="A4" s="22"/>
      <c r="B4" s="22"/>
      <c r="C4" s="22"/>
      <c r="D4" s="63"/>
      <c r="E4" s="22"/>
      <c r="F4" s="22"/>
      <c r="G4" s="22"/>
      <c r="H4" s="22"/>
      <c r="I4" s="22"/>
      <c r="J4" s="22"/>
      <c r="K4" s="60"/>
      <c r="L4" s="22"/>
      <c r="M4" s="22"/>
      <c r="N4" s="23"/>
    </row>
    <row r="5" spans="1:14" x14ac:dyDescent="0.25">
      <c r="A5" s="22"/>
      <c r="B5" s="22"/>
      <c r="C5" s="22"/>
      <c r="D5" s="64"/>
      <c r="E5" s="22"/>
      <c r="F5" s="22"/>
      <c r="G5" s="22"/>
      <c r="H5" s="22"/>
      <c r="I5" s="22"/>
      <c r="J5" s="22"/>
      <c r="K5" s="60"/>
      <c r="L5" s="24"/>
      <c r="M5" s="22"/>
      <c r="N5" s="23"/>
    </row>
    <row r="6" spans="1:14" x14ac:dyDescent="0.25">
      <c r="A6" s="22"/>
      <c r="B6" s="22"/>
      <c r="C6" s="22"/>
      <c r="D6" s="63"/>
      <c r="E6" s="22"/>
      <c r="F6" s="22"/>
      <c r="G6" s="22"/>
      <c r="H6" s="22"/>
      <c r="I6" s="22"/>
      <c r="J6" s="22"/>
      <c r="K6" s="60"/>
      <c r="L6" s="22"/>
      <c r="M6" s="22"/>
      <c r="N6" s="22"/>
    </row>
    <row r="7" spans="1:14" x14ac:dyDescent="0.25">
      <c r="A7" s="22"/>
      <c r="B7" s="22"/>
      <c r="C7" s="22"/>
      <c r="D7" s="64"/>
      <c r="E7" s="22"/>
      <c r="F7" s="22"/>
      <c r="G7" s="22"/>
      <c r="H7" s="22"/>
      <c r="I7" s="22"/>
      <c r="J7" s="22"/>
      <c r="K7" s="60"/>
      <c r="L7" s="22"/>
      <c r="M7" s="22"/>
      <c r="N7" s="22"/>
    </row>
    <row r="8" spans="1:14" x14ac:dyDescent="0.25">
      <c r="A8" s="22"/>
      <c r="B8" s="22"/>
      <c r="C8" s="22"/>
      <c r="D8" s="63"/>
      <c r="E8" s="22"/>
      <c r="F8" s="22"/>
      <c r="G8" s="22"/>
      <c r="H8" s="22"/>
      <c r="I8" s="22"/>
      <c r="J8" s="22"/>
      <c r="K8" s="60"/>
      <c r="L8" s="22"/>
      <c r="M8" s="22"/>
      <c r="N8" s="22"/>
    </row>
    <row r="9" spans="1:14" x14ac:dyDescent="0.25">
      <c r="A9" s="22"/>
      <c r="B9" s="22"/>
      <c r="C9" s="22"/>
      <c r="D9" s="64"/>
      <c r="E9" s="22"/>
      <c r="F9" s="22"/>
      <c r="G9" s="22"/>
      <c r="H9" s="22"/>
      <c r="I9" s="22"/>
      <c r="J9" s="22"/>
      <c r="K9" s="60"/>
      <c r="L9" s="22"/>
      <c r="M9" s="22"/>
      <c r="N9" s="22"/>
    </row>
    <row r="10" spans="1:14" x14ac:dyDescent="0.25">
      <c r="A10" s="22"/>
      <c r="B10" s="22"/>
      <c r="C10" s="22"/>
      <c r="D10" s="63"/>
      <c r="E10" s="22"/>
      <c r="F10" s="22"/>
      <c r="G10" s="22"/>
      <c r="H10" s="22"/>
      <c r="I10" s="22"/>
      <c r="J10" s="22"/>
      <c r="K10" s="60"/>
      <c r="L10" s="22"/>
      <c r="M10" s="22"/>
      <c r="N10" s="22"/>
    </row>
    <row r="11" spans="1:14" x14ac:dyDescent="0.25">
      <c r="A11" s="22"/>
      <c r="B11" s="22"/>
      <c r="C11" s="22"/>
      <c r="D11" s="64"/>
      <c r="E11" s="22"/>
      <c r="F11" s="22"/>
      <c r="G11" s="22"/>
      <c r="H11" s="22"/>
      <c r="I11" s="22"/>
      <c r="J11" s="22"/>
      <c r="K11" s="60"/>
      <c r="L11" s="22"/>
      <c r="M11" s="22"/>
      <c r="N11" s="22"/>
    </row>
    <row r="12" spans="1:14" x14ac:dyDescent="0.25">
      <c r="A12" s="22"/>
      <c r="B12" s="22"/>
      <c r="C12" s="22"/>
      <c r="D12" s="63"/>
      <c r="E12" s="22"/>
      <c r="F12" s="22"/>
      <c r="G12" s="22"/>
      <c r="H12" s="22"/>
      <c r="I12" s="22"/>
      <c r="J12" s="22"/>
      <c r="K12" s="60"/>
      <c r="L12" s="22"/>
      <c r="M12" s="22"/>
      <c r="N12" s="22"/>
    </row>
    <row r="13" spans="1:14" x14ac:dyDescent="0.25">
      <c r="A13" s="22"/>
      <c r="B13" s="22"/>
      <c r="C13" s="22"/>
      <c r="D13" s="64"/>
      <c r="E13" s="22"/>
      <c r="F13" s="22"/>
      <c r="G13" s="22"/>
      <c r="H13" s="22"/>
      <c r="I13" s="22"/>
      <c r="J13" s="22"/>
      <c r="K13" s="60"/>
      <c r="L13" s="22"/>
      <c r="M13" s="22"/>
      <c r="N13" s="22"/>
    </row>
    <row r="14" spans="1:14" x14ac:dyDescent="0.25">
      <c r="A14" s="22"/>
      <c r="B14" s="22"/>
      <c r="C14" s="22"/>
      <c r="D14" s="63"/>
      <c r="E14" s="22"/>
      <c r="F14" s="22"/>
      <c r="G14" s="22"/>
      <c r="H14" s="22"/>
      <c r="I14" s="22"/>
      <c r="J14" s="22"/>
      <c r="K14" s="60"/>
      <c r="L14" s="22"/>
      <c r="M14" s="22"/>
      <c r="N14" s="22"/>
    </row>
    <row r="15" spans="1:14" x14ac:dyDescent="0.25">
      <c r="A15" s="22"/>
      <c r="B15" s="22"/>
      <c r="C15" s="22"/>
      <c r="D15" s="64"/>
      <c r="E15" s="22"/>
      <c r="F15" s="22"/>
      <c r="G15" s="22"/>
      <c r="H15" s="22"/>
      <c r="I15" s="22"/>
      <c r="J15" s="22"/>
      <c r="K15" s="60"/>
      <c r="L15" s="22"/>
      <c r="M15" s="22"/>
      <c r="N15" s="22"/>
    </row>
    <row r="16" spans="1:14" x14ac:dyDescent="0.25">
      <c r="A16" s="22"/>
      <c r="B16" s="22"/>
      <c r="C16" s="22"/>
      <c r="D16" s="63"/>
      <c r="E16" s="22"/>
      <c r="F16" s="22"/>
      <c r="G16" s="22"/>
      <c r="H16" s="22"/>
      <c r="I16" s="22"/>
      <c r="J16" s="22"/>
      <c r="K16" s="60"/>
      <c r="L16" s="22"/>
      <c r="M16" s="22"/>
      <c r="N16" s="22"/>
    </row>
    <row r="17" spans="1:14" x14ac:dyDescent="0.25">
      <c r="A17" s="22"/>
      <c r="B17" s="22"/>
      <c r="C17" s="22"/>
      <c r="D17" s="64"/>
      <c r="E17" s="22"/>
      <c r="F17" s="22"/>
      <c r="G17" s="22"/>
      <c r="H17" s="22"/>
      <c r="I17" s="22"/>
      <c r="J17" s="22"/>
      <c r="K17" s="60"/>
      <c r="L17" s="22"/>
      <c r="M17" s="22"/>
      <c r="N17" s="22"/>
    </row>
    <row r="18" spans="1:14" x14ac:dyDescent="0.25">
      <c r="A18" s="22"/>
      <c r="B18" s="22"/>
      <c r="C18" s="22"/>
      <c r="D18" s="63"/>
      <c r="E18" s="22"/>
      <c r="F18" s="22"/>
      <c r="G18" s="22"/>
      <c r="H18" s="22"/>
      <c r="I18" s="22"/>
      <c r="J18" s="22"/>
      <c r="K18" s="60"/>
      <c r="L18" s="22"/>
      <c r="M18" s="22"/>
      <c r="N18" s="22"/>
    </row>
    <row r="19" spans="1:14" x14ac:dyDescent="0.25">
      <c r="A19" s="22"/>
      <c r="B19" s="22"/>
      <c r="C19" s="22"/>
      <c r="D19" s="64"/>
      <c r="E19" s="22"/>
      <c r="F19" s="22"/>
      <c r="G19" s="22"/>
      <c r="H19" s="22"/>
      <c r="I19" s="22"/>
      <c r="J19" s="22"/>
      <c r="K19" s="60"/>
      <c r="L19" s="22"/>
      <c r="M19" s="22"/>
      <c r="N19" s="22"/>
    </row>
    <row r="20" spans="1:14" x14ac:dyDescent="0.25">
      <c r="A20" s="22"/>
      <c r="B20" s="22"/>
      <c r="C20" s="22"/>
      <c r="D20" s="63"/>
      <c r="E20" s="22"/>
      <c r="F20" s="22"/>
      <c r="G20" s="22"/>
      <c r="H20" s="22"/>
      <c r="I20" s="22"/>
      <c r="J20" s="22"/>
      <c r="K20" s="60"/>
      <c r="L20" s="22"/>
      <c r="M20" s="22"/>
      <c r="N20" s="22"/>
    </row>
    <row r="21" spans="1:14" x14ac:dyDescent="0.25">
      <c r="A21" s="22"/>
      <c r="B21" s="22"/>
      <c r="C21" s="22"/>
      <c r="D21" s="64"/>
      <c r="E21" s="22"/>
      <c r="F21" s="22"/>
      <c r="G21" s="22"/>
      <c r="H21" s="22"/>
      <c r="I21" s="22"/>
      <c r="J21" s="22"/>
      <c r="K21" s="60"/>
      <c r="L21" s="22"/>
      <c r="M21" s="22"/>
      <c r="N21" s="22"/>
    </row>
    <row r="22" spans="1:14" x14ac:dyDescent="0.25">
      <c r="A22" s="22"/>
      <c r="B22" s="22"/>
      <c r="C22" s="22"/>
      <c r="D22" s="63"/>
      <c r="E22" s="22"/>
      <c r="F22" s="22"/>
      <c r="G22" s="22"/>
      <c r="H22" s="22"/>
      <c r="I22" s="22"/>
      <c r="J22" s="22"/>
      <c r="K22" s="60"/>
      <c r="L22" s="22"/>
      <c r="M22" s="22"/>
      <c r="N22" s="22"/>
    </row>
    <row r="23" spans="1:14" x14ac:dyDescent="0.25">
      <c r="A23" s="22"/>
      <c r="B23" s="22"/>
      <c r="C23" s="22"/>
      <c r="D23" s="64"/>
      <c r="E23" s="22"/>
      <c r="F23" s="22"/>
      <c r="G23" s="22"/>
      <c r="H23" s="22"/>
      <c r="I23" s="22"/>
      <c r="J23" s="22"/>
      <c r="K23" s="60"/>
      <c r="L23" s="22"/>
      <c r="M23" s="22"/>
      <c r="N23" s="22"/>
    </row>
    <row r="24" spans="1:14" x14ac:dyDescent="0.25">
      <c r="A24" s="22"/>
      <c r="B24" s="22"/>
      <c r="C24" s="22"/>
      <c r="D24" s="63"/>
      <c r="E24" s="22"/>
      <c r="F24" s="22"/>
      <c r="G24" s="22"/>
      <c r="H24" s="22"/>
      <c r="I24" s="22"/>
      <c r="J24" s="22"/>
      <c r="K24" s="60"/>
      <c r="L24" s="22"/>
      <c r="M24" s="22"/>
      <c r="N24" s="22"/>
    </row>
    <row r="25" spans="1:14" x14ac:dyDescent="0.25">
      <c r="A25" s="22"/>
      <c r="B25" s="22"/>
      <c r="C25" s="22"/>
      <c r="D25" s="64"/>
      <c r="E25" s="22"/>
      <c r="F25" s="22"/>
      <c r="G25" s="22"/>
      <c r="H25" s="22"/>
      <c r="I25" s="22"/>
      <c r="J25" s="22"/>
      <c r="K25" s="60"/>
      <c r="L25" s="22"/>
      <c r="M25" s="22"/>
      <c r="N25" s="22"/>
    </row>
    <row r="26" spans="1:14" x14ac:dyDescent="0.25">
      <c r="A26" s="22"/>
      <c r="B26" s="22"/>
      <c r="C26" s="22"/>
      <c r="D26" s="63"/>
      <c r="E26" s="22"/>
      <c r="F26" s="22"/>
      <c r="G26" s="22"/>
      <c r="H26" s="22"/>
      <c r="I26" s="22"/>
      <c r="J26" s="22"/>
      <c r="K26" s="60"/>
      <c r="L26" s="22"/>
      <c r="M26" s="22"/>
      <c r="N26" s="22"/>
    </row>
    <row r="27" spans="1:14" x14ac:dyDescent="0.25">
      <c r="A27" s="22"/>
      <c r="B27" s="22"/>
      <c r="C27" s="22"/>
      <c r="D27" s="64"/>
      <c r="E27" s="22"/>
      <c r="F27" s="22"/>
      <c r="G27" s="22"/>
      <c r="H27" s="22"/>
      <c r="I27" s="22"/>
      <c r="J27" s="22"/>
      <c r="K27" s="60"/>
      <c r="L27" s="22"/>
      <c r="M27" s="22"/>
      <c r="N27" s="22"/>
    </row>
    <row r="28" spans="1:14" x14ac:dyDescent="0.25">
      <c r="A28" s="22"/>
      <c r="B28" s="22"/>
      <c r="C28" s="22"/>
      <c r="D28" s="63"/>
      <c r="E28" s="22"/>
      <c r="F28" s="22"/>
      <c r="G28" s="22"/>
      <c r="H28" s="22"/>
      <c r="I28" s="22"/>
      <c r="J28" s="22"/>
      <c r="K28" s="60"/>
      <c r="L28" s="22"/>
      <c r="M28" s="22"/>
      <c r="N28" s="22"/>
    </row>
    <row r="29" spans="1:14" x14ac:dyDescent="0.25">
      <c r="A29" s="22"/>
      <c r="B29" s="22"/>
      <c r="C29" s="22"/>
      <c r="D29" s="64"/>
      <c r="E29" s="22"/>
      <c r="F29" s="22"/>
      <c r="G29" s="22"/>
      <c r="H29" s="22"/>
      <c r="I29" s="22"/>
      <c r="J29" s="22"/>
      <c r="K29" s="60"/>
      <c r="L29" s="22"/>
      <c r="M29" s="22"/>
      <c r="N29" s="22"/>
    </row>
    <row r="30" spans="1:14" x14ac:dyDescent="0.25">
      <c r="A30" s="22"/>
      <c r="B30" s="22"/>
      <c r="C30" s="22"/>
      <c r="D30" s="63"/>
      <c r="E30" s="22"/>
      <c r="F30" s="22"/>
      <c r="G30" s="22"/>
      <c r="H30" s="22"/>
      <c r="I30" s="22"/>
      <c r="J30" s="22"/>
      <c r="K30" s="60"/>
      <c r="L30" s="22"/>
      <c r="M30" s="22"/>
      <c r="N30" s="22"/>
    </row>
    <row r="31" spans="1:14" x14ac:dyDescent="0.25">
      <c r="A31" s="22"/>
      <c r="B31" s="22"/>
      <c r="C31" s="22"/>
      <c r="D31" s="64"/>
      <c r="E31" s="22"/>
      <c r="F31" s="22"/>
      <c r="G31" s="22"/>
      <c r="H31" s="22"/>
      <c r="I31" s="22"/>
      <c r="J31" s="22"/>
      <c r="K31" s="60"/>
      <c r="L31" s="22"/>
      <c r="M31" s="22"/>
      <c r="N31" s="22"/>
    </row>
    <row r="32" spans="1:14" x14ac:dyDescent="0.25">
      <c r="A32" s="22"/>
      <c r="B32" s="22"/>
      <c r="C32" s="22"/>
      <c r="D32" s="63"/>
      <c r="E32" s="22"/>
      <c r="F32" s="22"/>
      <c r="G32" s="22"/>
      <c r="H32" s="22"/>
      <c r="I32" s="22"/>
      <c r="J32" s="22"/>
      <c r="K32" s="60"/>
      <c r="L32" s="22"/>
      <c r="M32" s="22"/>
      <c r="N32" s="22"/>
    </row>
    <row r="33" spans="1:14" x14ac:dyDescent="0.25">
      <c r="A33" s="22"/>
      <c r="B33" s="22"/>
      <c r="C33" s="22"/>
      <c r="D33" s="64"/>
      <c r="E33" s="22"/>
      <c r="F33" s="22"/>
      <c r="G33" s="22"/>
      <c r="H33" s="22"/>
      <c r="I33" s="22"/>
      <c r="J33" s="22"/>
      <c r="K33" s="60"/>
      <c r="L33" s="22"/>
      <c r="M33" s="22"/>
      <c r="N33" s="22"/>
    </row>
    <row r="34" spans="1:14" x14ac:dyDescent="0.25">
      <c r="A34" s="22"/>
      <c r="B34" s="22"/>
      <c r="C34" s="22"/>
      <c r="D34" s="63"/>
      <c r="E34" s="22"/>
      <c r="F34" s="22"/>
      <c r="G34" s="22"/>
      <c r="H34" s="22"/>
      <c r="I34" s="22"/>
      <c r="J34" s="22"/>
      <c r="K34" s="60"/>
      <c r="L34" s="22"/>
      <c r="M34" s="22"/>
      <c r="N34" s="22"/>
    </row>
    <row r="35" spans="1:14" x14ac:dyDescent="0.25">
      <c r="C35" s="22"/>
      <c r="D35" s="64"/>
      <c r="E35" s="22"/>
      <c r="F35" s="22"/>
      <c r="G35" s="22"/>
      <c r="H35" s="22"/>
      <c r="I35" s="22"/>
      <c r="J35" s="22"/>
      <c r="K35" s="61"/>
      <c r="M35" s="22"/>
    </row>
    <row r="36" spans="1:14" x14ac:dyDescent="0.25">
      <c r="C36" s="22"/>
      <c r="D36" s="63"/>
      <c r="E36" s="22"/>
      <c r="F36" s="22"/>
      <c r="G36" s="22"/>
      <c r="H36" s="22"/>
      <c r="I36" s="22"/>
      <c r="J36" s="22"/>
      <c r="K36" s="61"/>
      <c r="M36" s="22"/>
    </row>
    <row r="37" spans="1:14" x14ac:dyDescent="0.25">
      <c r="C37" s="22"/>
      <c r="D37" s="64"/>
      <c r="E37" s="22"/>
      <c r="F37" s="22"/>
      <c r="G37" s="22"/>
      <c r="H37" s="22"/>
      <c r="I37" s="22"/>
      <c r="J37" s="22"/>
      <c r="K37" s="61"/>
      <c r="M37" s="22"/>
    </row>
    <row r="38" spans="1:14" x14ac:dyDescent="0.25">
      <c r="C38" s="22"/>
      <c r="D38" s="63"/>
      <c r="E38" s="22"/>
      <c r="F38" s="22"/>
      <c r="G38" s="22"/>
      <c r="H38" s="22"/>
      <c r="I38" s="22"/>
      <c r="J38" s="22"/>
      <c r="K38" s="61"/>
      <c r="M38" s="22"/>
    </row>
    <row r="39" spans="1:14" x14ac:dyDescent="0.25">
      <c r="C39" s="22"/>
      <c r="D39" s="64"/>
      <c r="E39" s="22"/>
      <c r="F39" s="22"/>
      <c r="G39" s="22"/>
      <c r="H39" s="22"/>
      <c r="I39" s="22"/>
      <c r="J39" s="22"/>
      <c r="K39" s="61"/>
      <c r="M39" s="22"/>
    </row>
    <row r="40" spans="1:14" x14ac:dyDescent="0.25">
      <c r="C40" s="22"/>
      <c r="D40" s="63"/>
      <c r="E40" s="22"/>
      <c r="F40" s="22"/>
      <c r="G40" s="22"/>
      <c r="H40" s="22"/>
      <c r="I40" s="22"/>
      <c r="J40" s="22"/>
      <c r="K40" s="61"/>
      <c r="M40" s="22"/>
    </row>
    <row r="41" spans="1:14" x14ac:dyDescent="0.25">
      <c r="C41" s="22"/>
      <c r="D41" s="64"/>
      <c r="E41" s="22"/>
      <c r="F41" s="22"/>
      <c r="G41" s="22"/>
      <c r="H41" s="22"/>
      <c r="I41" s="22"/>
      <c r="J41" s="22"/>
      <c r="K41" s="61"/>
      <c r="M41" s="22"/>
    </row>
    <row r="42" spans="1:14" x14ac:dyDescent="0.25">
      <c r="C42" s="22"/>
      <c r="D42" s="63"/>
      <c r="E42" s="22"/>
      <c r="F42" s="22"/>
      <c r="G42" s="22"/>
      <c r="H42" s="22"/>
      <c r="I42" s="22"/>
      <c r="J42" s="22"/>
      <c r="K42" s="61"/>
      <c r="M42" s="22"/>
    </row>
    <row r="43" spans="1:14" x14ac:dyDescent="0.25">
      <c r="C43" s="22"/>
      <c r="D43" s="64"/>
      <c r="E43" s="22"/>
      <c r="F43" s="22"/>
      <c r="G43" s="22"/>
      <c r="H43" s="22"/>
      <c r="I43" s="22"/>
      <c r="J43" s="22"/>
      <c r="K43" s="61"/>
      <c r="M43" s="22"/>
    </row>
    <row r="44" spans="1:14" x14ac:dyDescent="0.25">
      <c r="C44" s="22"/>
      <c r="D44" s="63"/>
      <c r="E44" s="22"/>
      <c r="F44" s="22"/>
      <c r="G44" s="22"/>
      <c r="H44" s="22"/>
      <c r="I44" s="22"/>
      <c r="J44" s="22"/>
      <c r="K44" s="61"/>
      <c r="M44" s="22"/>
    </row>
    <row r="45" spans="1:14" x14ac:dyDescent="0.25">
      <c r="C45" s="22"/>
      <c r="D45" s="64"/>
      <c r="E45" s="22"/>
      <c r="F45" s="22"/>
      <c r="G45" s="22"/>
      <c r="H45" s="22"/>
      <c r="I45" s="22"/>
      <c r="J45" s="22"/>
      <c r="K45" s="61"/>
      <c r="M45" s="22"/>
    </row>
    <row r="46" spans="1:14" x14ac:dyDescent="0.25">
      <c r="C46" s="22"/>
      <c r="D46" s="63"/>
      <c r="E46" s="22"/>
      <c r="F46" s="22"/>
      <c r="G46" s="22"/>
      <c r="H46" s="22"/>
      <c r="I46" s="22"/>
      <c r="J46" s="22"/>
      <c r="K46" s="61"/>
      <c r="M46" s="22"/>
    </row>
    <row r="47" spans="1:14" x14ac:dyDescent="0.25">
      <c r="C47" s="22"/>
      <c r="D47" s="64"/>
      <c r="E47" s="22"/>
      <c r="F47" s="22"/>
      <c r="G47" s="22"/>
      <c r="H47" s="22"/>
      <c r="I47" s="22"/>
      <c r="J47" s="22"/>
      <c r="K47" s="61"/>
      <c r="M47" s="22"/>
    </row>
    <row r="48" spans="1:14" x14ac:dyDescent="0.25">
      <c r="C48" s="22"/>
      <c r="D48" s="63"/>
      <c r="E48" s="22"/>
      <c r="F48" s="22"/>
      <c r="G48" s="22"/>
      <c r="H48" s="22"/>
      <c r="I48" s="22"/>
      <c r="J48" s="22"/>
      <c r="K48" s="61"/>
      <c r="M48" s="22"/>
    </row>
    <row r="49" spans="3:13" x14ac:dyDescent="0.25">
      <c r="C49" s="22"/>
      <c r="D49" s="64"/>
      <c r="E49" s="22"/>
      <c r="F49" s="22"/>
      <c r="G49" s="22"/>
      <c r="H49" s="22"/>
      <c r="I49" s="22"/>
      <c r="J49" s="22"/>
      <c r="K49" s="61"/>
      <c r="M49" s="22"/>
    </row>
  </sheetData>
  <mergeCells count="1">
    <mergeCell ref="A1:N2"/>
  </mergeCells>
  <dataValidations count="8">
    <dataValidation type="list" allowBlank="1" showInputMessage="1" showErrorMessage="1" sqref="M4:M49 J4:J49 H4:H49" xr:uid="{649675FF-8CBB-4590-9503-E7325BF6E23F}">
      <formula1>"Yes,No"</formula1>
    </dataValidation>
    <dataValidation type="decimal" allowBlank="1" showInputMessage="1" showErrorMessage="1" sqref="G4:G49" xr:uid="{70EE3F30-97C9-46D8-BA97-C1F519C33FF8}">
      <formula1>-180</formula1>
      <formula2>180</formula2>
    </dataValidation>
    <dataValidation type="decimal" allowBlank="1" showInputMessage="1" showErrorMessage="1" sqref="F4:F49" xr:uid="{E1213AF7-16D9-4804-9D73-7DFFF5F8D694}">
      <formula1>-90</formula1>
      <formula2>90</formula2>
    </dataValidation>
    <dataValidation type="decimal" allowBlank="1" showInputMessage="1" showErrorMessage="1" sqref="K4:K49" xr:uid="{85F89900-0D7A-431C-BF96-3473CEC4C1A6}">
      <formula1>0</formula1>
      <formula2>1</formula2>
    </dataValidation>
    <dataValidation type="list" allowBlank="1" showInputMessage="1" showErrorMessage="1" sqref="C4:C49" xr:uid="{430497FC-391F-46B7-90D8-437E5470830A}">
      <formula1>"LNG Liquefaction, LNG Regasification, UGS, Distribution Grid, Distribution-Compressors, Distribution LNG Satellite, Transmission Pipelines, Transmission Compressor Station, Transmission Station, Company"</formula1>
    </dataValidation>
    <dataValidation type="list" allowBlank="1" showInputMessage="1" showErrorMessage="1" sqref="D4:D49" xr:uid="{4DE13D9D-7038-4D65-8B2D-4E273CE8A89C}">
      <formula1>"Reported by another OGMP 2.0 Member, Materiality Rule, Divested, Non-producing / Non-operational, No permission to report, Subsea tieback, Other"</formula1>
    </dataValidation>
    <dataValidation type="list" allowBlank="1" showInputMessage="1" sqref="I4:I49" xr:uid="{0B5ECF16-9A3C-4FB8-A718-B873B8FCC93A}">
      <formula1>#REF!</formula1>
    </dataValidation>
    <dataValidation type="list" allowBlank="1" showInputMessage="1" showErrorMessage="1" sqref="E4:E49" xr:uid="{DF20ACE6-6BDC-4982-BBE5-69BD71EB9D30}">
      <formula1>#REF!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5F53-1D8E-481C-A23F-2EF4FFCA9C82}">
  <dimension ref="A1:B1"/>
  <sheetViews>
    <sheetView workbookViewId="0"/>
  </sheetViews>
  <sheetFormatPr baseColWidth="10" defaultColWidth="9.140625" defaultRowHeight="15" x14ac:dyDescent="0.25"/>
  <cols>
    <col min="1" max="1" width="16" customWidth="1"/>
    <col min="2" max="2" width="42" customWidth="1"/>
  </cols>
  <sheetData>
    <row r="1" spans="1:2" x14ac:dyDescent="0.25">
      <c r="A1" s="102" t="s">
        <v>125</v>
      </c>
      <c r="B1" s="102" t="s">
        <v>126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74D8-5EDA-4F79-A187-429B0E52486B}">
  <dimension ref="A1:C194"/>
  <sheetViews>
    <sheetView workbookViewId="0"/>
  </sheetViews>
  <sheetFormatPr baseColWidth="10" defaultColWidth="9.140625" defaultRowHeight="15" x14ac:dyDescent="0.25"/>
  <cols>
    <col min="1" max="1" width="50" customWidth="1"/>
    <col min="2" max="2" width="61" customWidth="1"/>
    <col min="3" max="3" width="53" customWidth="1"/>
  </cols>
  <sheetData>
    <row r="1" spans="1:3" x14ac:dyDescent="0.25">
      <c r="A1" s="103" t="s">
        <v>127</v>
      </c>
      <c r="B1" s="103" t="s">
        <v>128</v>
      </c>
      <c r="C1" s="103" t="s">
        <v>129</v>
      </c>
    </row>
    <row r="2" spans="1:3" x14ac:dyDescent="0.25">
      <c r="A2" s="103" t="s">
        <v>130</v>
      </c>
      <c r="B2" s="103" t="s">
        <v>131</v>
      </c>
      <c r="C2" s="103" t="s">
        <v>132</v>
      </c>
    </row>
    <row r="3" spans="1:3" x14ac:dyDescent="0.25">
      <c r="A3" s="103" t="s">
        <v>133</v>
      </c>
      <c r="B3" s="103" t="s">
        <v>134</v>
      </c>
      <c r="C3" s="103" t="s">
        <v>135</v>
      </c>
    </row>
    <row r="4" spans="1:3" x14ac:dyDescent="0.25">
      <c r="A4" s="103" t="s">
        <v>136</v>
      </c>
      <c r="B4" s="103" t="s">
        <v>137</v>
      </c>
      <c r="C4" s="103" t="s">
        <v>138</v>
      </c>
    </row>
    <row r="5" spans="1:3" x14ac:dyDescent="0.25">
      <c r="A5" s="103" t="s">
        <v>139</v>
      </c>
      <c r="B5" s="103" t="s">
        <v>140</v>
      </c>
      <c r="C5" s="103" t="s">
        <v>59</v>
      </c>
    </row>
    <row r="6" spans="1:3" x14ac:dyDescent="0.25">
      <c r="A6" s="103" t="s">
        <v>141</v>
      </c>
      <c r="B6" s="103" t="s">
        <v>142</v>
      </c>
      <c r="C6" s="103" t="s">
        <v>143</v>
      </c>
    </row>
    <row r="7" spans="1:3" x14ac:dyDescent="0.25">
      <c r="A7" s="103" t="s">
        <v>144</v>
      </c>
      <c r="B7" s="103" t="s">
        <v>145</v>
      </c>
      <c r="C7" s="103" t="s">
        <v>146</v>
      </c>
    </row>
    <row r="8" spans="1:3" x14ac:dyDescent="0.25">
      <c r="A8" s="103" t="s">
        <v>147</v>
      </c>
      <c r="B8" s="103" t="s">
        <v>148</v>
      </c>
      <c r="C8" s="103" t="s">
        <v>149</v>
      </c>
    </row>
    <row r="9" spans="1:3" x14ac:dyDescent="0.25">
      <c r="A9" s="103" t="s">
        <v>150</v>
      </c>
      <c r="B9" s="103" t="s">
        <v>151</v>
      </c>
      <c r="C9" s="103" t="s">
        <v>152</v>
      </c>
    </row>
    <row r="10" spans="1:3" x14ac:dyDescent="0.25">
      <c r="A10" s="103" t="s">
        <v>153</v>
      </c>
      <c r="B10" s="103" t="s">
        <v>154</v>
      </c>
      <c r="C10" s="103" t="s">
        <v>155</v>
      </c>
    </row>
    <row r="11" spans="1:3" x14ac:dyDescent="0.25">
      <c r="A11" s="103" t="s">
        <v>156</v>
      </c>
      <c r="B11" s="103" t="s">
        <v>95</v>
      </c>
      <c r="C11" s="103" t="s">
        <v>157</v>
      </c>
    </row>
    <row r="12" spans="1:3" x14ac:dyDescent="0.25">
      <c r="A12" s="103" t="s">
        <v>158</v>
      </c>
      <c r="B12" s="103" t="s">
        <v>159</v>
      </c>
      <c r="C12" s="103" t="s">
        <v>160</v>
      </c>
    </row>
    <row r="13" spans="1:3" x14ac:dyDescent="0.25">
      <c r="A13" s="103" t="s">
        <v>161</v>
      </c>
      <c r="B13" s="103" t="s">
        <v>162</v>
      </c>
      <c r="C13" s="103" t="s">
        <v>163</v>
      </c>
    </row>
    <row r="14" spans="1:3" x14ac:dyDescent="0.25">
      <c r="A14" s="103" t="s">
        <v>164</v>
      </c>
      <c r="B14" s="103" t="s">
        <v>165</v>
      </c>
      <c r="C14" s="103" t="s">
        <v>166</v>
      </c>
    </row>
    <row r="15" spans="1:3" x14ac:dyDescent="0.25">
      <c r="A15" s="103" t="s">
        <v>167</v>
      </c>
      <c r="B15" s="103" t="s">
        <v>168</v>
      </c>
      <c r="C15" s="103" t="s">
        <v>169</v>
      </c>
    </row>
    <row r="16" spans="1:3" x14ac:dyDescent="0.25">
      <c r="A16" s="103" t="s">
        <v>170</v>
      </c>
      <c r="B16" s="103" t="s">
        <v>171</v>
      </c>
      <c r="C16" s="103" t="s">
        <v>172</v>
      </c>
    </row>
    <row r="17" spans="1:3" x14ac:dyDescent="0.25">
      <c r="A17" s="103" t="s">
        <v>173</v>
      </c>
      <c r="B17" s="103" t="s">
        <v>174</v>
      </c>
      <c r="C17" s="103" t="s">
        <v>175</v>
      </c>
    </row>
    <row r="18" spans="1:3" x14ac:dyDescent="0.25">
      <c r="A18" s="103" t="s">
        <v>176</v>
      </c>
      <c r="B18" s="103" t="s">
        <v>177</v>
      </c>
      <c r="C18" s="103" t="s">
        <v>178</v>
      </c>
    </row>
    <row r="19" spans="1:3" x14ac:dyDescent="0.25">
      <c r="A19" s="103" t="s">
        <v>179</v>
      </c>
      <c r="B19" s="103" t="s">
        <v>180</v>
      </c>
      <c r="C19" s="103" t="s">
        <v>181</v>
      </c>
    </row>
    <row r="20" spans="1:3" x14ac:dyDescent="0.25">
      <c r="A20" s="103" t="s">
        <v>182</v>
      </c>
      <c r="B20" s="103" t="s">
        <v>183</v>
      </c>
      <c r="C20" s="103" t="s">
        <v>184</v>
      </c>
    </row>
    <row r="21" spans="1:3" x14ac:dyDescent="0.25">
      <c r="A21" s="103" t="s">
        <v>185</v>
      </c>
      <c r="B21" s="103" t="s">
        <v>186</v>
      </c>
    </row>
    <row r="22" spans="1:3" x14ac:dyDescent="0.25">
      <c r="A22" s="103" t="s">
        <v>187</v>
      </c>
      <c r="B22" s="103" t="s">
        <v>188</v>
      </c>
    </row>
    <row r="23" spans="1:3" x14ac:dyDescent="0.25">
      <c r="A23" s="103" t="s">
        <v>189</v>
      </c>
      <c r="B23" s="103" t="s">
        <v>190</v>
      </c>
    </row>
    <row r="24" spans="1:3" x14ac:dyDescent="0.25">
      <c r="A24" s="103" t="s">
        <v>191</v>
      </c>
      <c r="B24" s="103" t="s">
        <v>192</v>
      </c>
    </row>
    <row r="25" spans="1:3" x14ac:dyDescent="0.25">
      <c r="A25" s="103" t="s">
        <v>193</v>
      </c>
      <c r="B25" s="103" t="s">
        <v>194</v>
      </c>
    </row>
    <row r="26" spans="1:3" x14ac:dyDescent="0.25">
      <c r="A26" s="103" t="s">
        <v>195</v>
      </c>
      <c r="B26" s="103" t="s">
        <v>196</v>
      </c>
    </row>
    <row r="27" spans="1:3" x14ac:dyDescent="0.25">
      <c r="A27" s="103" t="s">
        <v>197</v>
      </c>
      <c r="B27" s="103" t="s">
        <v>198</v>
      </c>
    </row>
    <row r="28" spans="1:3" x14ac:dyDescent="0.25">
      <c r="A28" s="103" t="s">
        <v>199</v>
      </c>
      <c r="B28" s="103" t="s">
        <v>200</v>
      </c>
    </row>
    <row r="29" spans="1:3" x14ac:dyDescent="0.25">
      <c r="A29" s="103" t="s">
        <v>201</v>
      </c>
      <c r="B29" s="103" t="s">
        <v>202</v>
      </c>
    </row>
    <row r="30" spans="1:3" x14ac:dyDescent="0.25">
      <c r="A30" s="103" t="s">
        <v>203</v>
      </c>
      <c r="B30" s="103" t="s">
        <v>204</v>
      </c>
    </row>
    <row r="31" spans="1:3" x14ac:dyDescent="0.25">
      <c r="A31" s="103" t="s">
        <v>205</v>
      </c>
      <c r="B31" s="103" t="s">
        <v>206</v>
      </c>
    </row>
    <row r="32" spans="1:3" x14ac:dyDescent="0.25">
      <c r="A32" s="103" t="s">
        <v>207</v>
      </c>
      <c r="B32" s="103" t="s">
        <v>208</v>
      </c>
    </row>
    <row r="33" spans="1:2" x14ac:dyDescent="0.25">
      <c r="A33" s="103" t="s">
        <v>209</v>
      </c>
      <c r="B33" s="103" t="s">
        <v>210</v>
      </c>
    </row>
    <row r="34" spans="1:2" x14ac:dyDescent="0.25">
      <c r="A34" s="103" t="s">
        <v>211</v>
      </c>
      <c r="B34" s="103" t="s">
        <v>212</v>
      </c>
    </row>
    <row r="35" spans="1:2" x14ac:dyDescent="0.25">
      <c r="A35" s="103" t="s">
        <v>213</v>
      </c>
      <c r="B35" s="103" t="s">
        <v>214</v>
      </c>
    </row>
    <row r="36" spans="1:2" x14ac:dyDescent="0.25">
      <c r="A36" s="103" t="s">
        <v>215</v>
      </c>
      <c r="B36" s="103" t="s">
        <v>216</v>
      </c>
    </row>
    <row r="37" spans="1:2" x14ac:dyDescent="0.25">
      <c r="A37" s="103" t="s">
        <v>217</v>
      </c>
      <c r="B37" s="103" t="s">
        <v>218</v>
      </c>
    </row>
    <row r="38" spans="1:2" x14ac:dyDescent="0.25">
      <c r="A38" s="103" t="s">
        <v>219</v>
      </c>
      <c r="B38" s="103" t="s">
        <v>220</v>
      </c>
    </row>
    <row r="39" spans="1:2" x14ac:dyDescent="0.25">
      <c r="A39" s="103" t="s">
        <v>221</v>
      </c>
      <c r="B39" s="103" t="s">
        <v>222</v>
      </c>
    </row>
    <row r="40" spans="1:2" x14ac:dyDescent="0.25">
      <c r="A40" s="103" t="s">
        <v>223</v>
      </c>
      <c r="B40" s="103" t="s">
        <v>224</v>
      </c>
    </row>
    <row r="41" spans="1:2" x14ac:dyDescent="0.25">
      <c r="A41" s="103" t="s">
        <v>225</v>
      </c>
      <c r="B41" s="103" t="s">
        <v>226</v>
      </c>
    </row>
    <row r="42" spans="1:2" x14ac:dyDescent="0.25">
      <c r="A42" s="103" t="s">
        <v>227</v>
      </c>
      <c r="B42" s="103" t="s">
        <v>228</v>
      </c>
    </row>
    <row r="43" spans="1:2" x14ac:dyDescent="0.25">
      <c r="A43" s="103" t="s">
        <v>229</v>
      </c>
      <c r="B43" s="103" t="s">
        <v>230</v>
      </c>
    </row>
    <row r="44" spans="1:2" x14ac:dyDescent="0.25">
      <c r="A44" s="103" t="s">
        <v>231</v>
      </c>
      <c r="B44" s="103" t="s">
        <v>232</v>
      </c>
    </row>
    <row r="45" spans="1:2" x14ac:dyDescent="0.25">
      <c r="A45" s="103" t="s">
        <v>233</v>
      </c>
      <c r="B45" s="103" t="s">
        <v>234</v>
      </c>
    </row>
    <row r="46" spans="1:2" x14ac:dyDescent="0.25">
      <c r="A46" s="103" t="s">
        <v>235</v>
      </c>
      <c r="B46" s="103" t="s">
        <v>236</v>
      </c>
    </row>
    <row r="47" spans="1:2" x14ac:dyDescent="0.25">
      <c r="A47" s="103" t="s">
        <v>237</v>
      </c>
      <c r="B47" s="103" t="s">
        <v>238</v>
      </c>
    </row>
    <row r="48" spans="1:2" x14ac:dyDescent="0.25">
      <c r="A48" s="103" t="s">
        <v>239</v>
      </c>
      <c r="B48" s="103" t="s">
        <v>240</v>
      </c>
    </row>
    <row r="49" spans="1:2" x14ac:dyDescent="0.25">
      <c r="A49" s="103" t="s">
        <v>241</v>
      </c>
      <c r="B49" s="103" t="s">
        <v>242</v>
      </c>
    </row>
    <row r="50" spans="1:2" x14ac:dyDescent="0.25">
      <c r="A50" s="103" t="s">
        <v>243</v>
      </c>
      <c r="B50" s="103" t="s">
        <v>244</v>
      </c>
    </row>
    <row r="51" spans="1:2" x14ac:dyDescent="0.25">
      <c r="A51" s="103" t="s">
        <v>245</v>
      </c>
      <c r="B51" s="103" t="s">
        <v>246</v>
      </c>
    </row>
    <row r="52" spans="1:2" x14ac:dyDescent="0.25">
      <c r="A52" s="103" t="s">
        <v>247</v>
      </c>
      <c r="B52" s="103" t="s">
        <v>248</v>
      </c>
    </row>
    <row r="53" spans="1:2" x14ac:dyDescent="0.25">
      <c r="A53" s="103" t="s">
        <v>249</v>
      </c>
      <c r="B53" s="103" t="s">
        <v>250</v>
      </c>
    </row>
    <row r="54" spans="1:2" x14ac:dyDescent="0.25">
      <c r="A54" s="103" t="s">
        <v>251</v>
      </c>
      <c r="B54" s="103" t="s">
        <v>252</v>
      </c>
    </row>
    <row r="55" spans="1:2" x14ac:dyDescent="0.25">
      <c r="A55" s="103" t="s">
        <v>253</v>
      </c>
      <c r="B55" s="103" t="s">
        <v>254</v>
      </c>
    </row>
    <row r="56" spans="1:2" x14ac:dyDescent="0.25">
      <c r="A56" s="103" t="s">
        <v>255</v>
      </c>
      <c r="B56" s="103" t="s">
        <v>256</v>
      </c>
    </row>
    <row r="57" spans="1:2" x14ac:dyDescent="0.25">
      <c r="A57" s="103" t="s">
        <v>257</v>
      </c>
      <c r="B57" s="103" t="s">
        <v>258</v>
      </c>
    </row>
    <row r="58" spans="1:2" x14ac:dyDescent="0.25">
      <c r="A58" s="103" t="s">
        <v>259</v>
      </c>
      <c r="B58" s="103" t="s">
        <v>260</v>
      </c>
    </row>
    <row r="59" spans="1:2" x14ac:dyDescent="0.25">
      <c r="A59" s="103" t="s">
        <v>261</v>
      </c>
      <c r="B59" s="103" t="s">
        <v>262</v>
      </c>
    </row>
    <row r="60" spans="1:2" x14ac:dyDescent="0.25">
      <c r="A60" s="103" t="s">
        <v>263</v>
      </c>
      <c r="B60" s="103" t="s">
        <v>264</v>
      </c>
    </row>
    <row r="61" spans="1:2" x14ac:dyDescent="0.25">
      <c r="A61" s="103" t="s">
        <v>265</v>
      </c>
      <c r="B61" s="103" t="s">
        <v>266</v>
      </c>
    </row>
    <row r="62" spans="1:2" x14ac:dyDescent="0.25">
      <c r="A62" s="103" t="s">
        <v>267</v>
      </c>
      <c r="B62" s="103" t="s">
        <v>268</v>
      </c>
    </row>
    <row r="63" spans="1:2" x14ac:dyDescent="0.25">
      <c r="A63" s="103" t="s">
        <v>269</v>
      </c>
      <c r="B63" s="103" t="s">
        <v>270</v>
      </c>
    </row>
    <row r="64" spans="1:2" x14ac:dyDescent="0.25">
      <c r="A64" s="103" t="s">
        <v>271</v>
      </c>
      <c r="B64" s="103" t="s">
        <v>272</v>
      </c>
    </row>
    <row r="65" spans="1:2" x14ac:dyDescent="0.25">
      <c r="A65" s="103" t="s">
        <v>273</v>
      </c>
      <c r="B65" s="103" t="s">
        <v>274</v>
      </c>
    </row>
    <row r="66" spans="1:2" x14ac:dyDescent="0.25">
      <c r="A66" s="103" t="s">
        <v>275</v>
      </c>
      <c r="B66" s="103" t="s">
        <v>276</v>
      </c>
    </row>
    <row r="67" spans="1:2" x14ac:dyDescent="0.25">
      <c r="A67" s="103" t="s">
        <v>277</v>
      </c>
      <c r="B67" s="103" t="s">
        <v>278</v>
      </c>
    </row>
    <row r="68" spans="1:2" x14ac:dyDescent="0.25">
      <c r="A68" s="103" t="s">
        <v>279</v>
      </c>
      <c r="B68" s="103" t="s">
        <v>280</v>
      </c>
    </row>
    <row r="69" spans="1:2" x14ac:dyDescent="0.25">
      <c r="A69" s="103" t="s">
        <v>281</v>
      </c>
      <c r="B69" s="103" t="s">
        <v>282</v>
      </c>
    </row>
    <row r="70" spans="1:2" x14ac:dyDescent="0.25">
      <c r="A70" s="103" t="s">
        <v>283</v>
      </c>
      <c r="B70" s="103" t="s">
        <v>284</v>
      </c>
    </row>
    <row r="71" spans="1:2" x14ac:dyDescent="0.25">
      <c r="A71" s="103" t="s">
        <v>285</v>
      </c>
      <c r="B71" s="103" t="s">
        <v>286</v>
      </c>
    </row>
    <row r="72" spans="1:2" x14ac:dyDescent="0.25">
      <c r="A72" s="103" t="s">
        <v>287</v>
      </c>
      <c r="B72" s="103" t="s">
        <v>288</v>
      </c>
    </row>
    <row r="73" spans="1:2" x14ac:dyDescent="0.25">
      <c r="A73" s="103" t="s">
        <v>289</v>
      </c>
      <c r="B73" s="103" t="s">
        <v>290</v>
      </c>
    </row>
    <row r="74" spans="1:2" x14ac:dyDescent="0.25">
      <c r="A74" s="103" t="s">
        <v>291</v>
      </c>
      <c r="B74" s="103" t="s">
        <v>292</v>
      </c>
    </row>
    <row r="75" spans="1:2" x14ac:dyDescent="0.25">
      <c r="A75" s="103" t="s">
        <v>293</v>
      </c>
      <c r="B75" s="103" t="s">
        <v>294</v>
      </c>
    </row>
    <row r="76" spans="1:2" x14ac:dyDescent="0.25">
      <c r="A76" s="103" t="s">
        <v>295</v>
      </c>
      <c r="B76" s="103" t="s">
        <v>296</v>
      </c>
    </row>
    <row r="77" spans="1:2" x14ac:dyDescent="0.25">
      <c r="A77" s="103" t="s">
        <v>297</v>
      </c>
      <c r="B77" s="103" t="s">
        <v>298</v>
      </c>
    </row>
    <row r="78" spans="1:2" x14ac:dyDescent="0.25">
      <c r="A78" s="103" t="s">
        <v>299</v>
      </c>
      <c r="B78" s="103" t="s">
        <v>300</v>
      </c>
    </row>
    <row r="79" spans="1:2" x14ac:dyDescent="0.25">
      <c r="A79" s="103" t="s">
        <v>301</v>
      </c>
      <c r="B79" s="103" t="s">
        <v>302</v>
      </c>
    </row>
    <row r="80" spans="1:2" x14ac:dyDescent="0.25">
      <c r="A80" s="103" t="s">
        <v>303</v>
      </c>
      <c r="B80" s="103" t="s">
        <v>304</v>
      </c>
    </row>
    <row r="81" spans="1:2" x14ac:dyDescent="0.25">
      <c r="A81" s="103" t="s">
        <v>305</v>
      </c>
      <c r="B81" s="103" t="s">
        <v>306</v>
      </c>
    </row>
    <row r="82" spans="1:2" x14ac:dyDescent="0.25">
      <c r="A82" s="103" t="s">
        <v>307</v>
      </c>
      <c r="B82" s="103" t="s">
        <v>308</v>
      </c>
    </row>
    <row r="83" spans="1:2" x14ac:dyDescent="0.25">
      <c r="A83" s="103" t="s">
        <v>309</v>
      </c>
      <c r="B83" s="103" t="s">
        <v>310</v>
      </c>
    </row>
    <row r="84" spans="1:2" x14ac:dyDescent="0.25">
      <c r="A84" s="103" t="s">
        <v>311</v>
      </c>
      <c r="B84" s="103" t="s">
        <v>312</v>
      </c>
    </row>
    <row r="85" spans="1:2" x14ac:dyDescent="0.25">
      <c r="A85" s="103" t="s">
        <v>313</v>
      </c>
      <c r="B85" s="103" t="s">
        <v>314</v>
      </c>
    </row>
    <row r="86" spans="1:2" x14ac:dyDescent="0.25">
      <c r="A86" s="103" t="s">
        <v>315</v>
      </c>
      <c r="B86" s="103" t="s">
        <v>316</v>
      </c>
    </row>
    <row r="87" spans="1:2" x14ac:dyDescent="0.25">
      <c r="A87" s="103" t="s">
        <v>317</v>
      </c>
      <c r="B87" s="103" t="s">
        <v>318</v>
      </c>
    </row>
    <row r="88" spans="1:2" x14ac:dyDescent="0.25">
      <c r="A88" s="103" t="s">
        <v>319</v>
      </c>
      <c r="B88" s="103" t="s">
        <v>320</v>
      </c>
    </row>
    <row r="89" spans="1:2" x14ac:dyDescent="0.25">
      <c r="A89" s="103" t="s">
        <v>321</v>
      </c>
      <c r="B89" s="103" t="s">
        <v>322</v>
      </c>
    </row>
    <row r="90" spans="1:2" x14ac:dyDescent="0.25">
      <c r="A90" s="103" t="s">
        <v>323</v>
      </c>
      <c r="B90" s="103" t="s">
        <v>324</v>
      </c>
    </row>
    <row r="91" spans="1:2" x14ac:dyDescent="0.25">
      <c r="A91" s="103" t="s">
        <v>325</v>
      </c>
      <c r="B91" s="103" t="s">
        <v>326</v>
      </c>
    </row>
    <row r="92" spans="1:2" x14ac:dyDescent="0.25">
      <c r="A92" s="103" t="s">
        <v>327</v>
      </c>
      <c r="B92" s="103" t="s">
        <v>328</v>
      </c>
    </row>
    <row r="93" spans="1:2" x14ac:dyDescent="0.25">
      <c r="A93" s="103" t="s">
        <v>329</v>
      </c>
      <c r="B93" s="103" t="s">
        <v>330</v>
      </c>
    </row>
    <row r="94" spans="1:2" x14ac:dyDescent="0.25">
      <c r="A94" s="103" t="s">
        <v>331</v>
      </c>
      <c r="B94" s="103" t="s">
        <v>332</v>
      </c>
    </row>
    <row r="95" spans="1:2" x14ac:dyDescent="0.25">
      <c r="A95" s="103" t="s">
        <v>333</v>
      </c>
      <c r="B95" s="103" t="s">
        <v>334</v>
      </c>
    </row>
    <row r="96" spans="1:2" x14ac:dyDescent="0.25">
      <c r="A96" s="103" t="s">
        <v>335</v>
      </c>
      <c r="B96" s="103" t="s">
        <v>336</v>
      </c>
    </row>
    <row r="97" spans="1:2" x14ac:dyDescent="0.25">
      <c r="A97" s="103" t="s">
        <v>337</v>
      </c>
      <c r="B97" s="103" t="s">
        <v>338</v>
      </c>
    </row>
    <row r="98" spans="1:2" x14ac:dyDescent="0.25">
      <c r="A98" s="103" t="s">
        <v>339</v>
      </c>
      <c r="B98" s="103" t="s">
        <v>340</v>
      </c>
    </row>
    <row r="99" spans="1:2" x14ac:dyDescent="0.25">
      <c r="A99" s="103" t="s">
        <v>341</v>
      </c>
      <c r="B99" s="103" t="s">
        <v>342</v>
      </c>
    </row>
    <row r="100" spans="1:2" x14ac:dyDescent="0.25">
      <c r="A100" s="103" t="s">
        <v>343</v>
      </c>
      <c r="B100" s="103" t="s">
        <v>344</v>
      </c>
    </row>
    <row r="101" spans="1:2" x14ac:dyDescent="0.25">
      <c r="A101" s="103" t="s">
        <v>345</v>
      </c>
      <c r="B101" s="103" t="s">
        <v>346</v>
      </c>
    </row>
    <row r="102" spans="1:2" x14ac:dyDescent="0.25">
      <c r="A102" s="103" t="s">
        <v>347</v>
      </c>
      <c r="B102" s="103" t="s">
        <v>348</v>
      </c>
    </row>
    <row r="103" spans="1:2" x14ac:dyDescent="0.25">
      <c r="A103" s="103" t="s">
        <v>349</v>
      </c>
      <c r="B103" s="103" t="s">
        <v>350</v>
      </c>
    </row>
    <row r="104" spans="1:2" x14ac:dyDescent="0.25">
      <c r="A104" s="103" t="s">
        <v>351</v>
      </c>
      <c r="B104" s="103" t="s">
        <v>352</v>
      </c>
    </row>
    <row r="105" spans="1:2" x14ac:dyDescent="0.25">
      <c r="A105" s="103" t="s">
        <v>353</v>
      </c>
      <c r="B105" s="103" t="s">
        <v>354</v>
      </c>
    </row>
    <row r="106" spans="1:2" x14ac:dyDescent="0.25">
      <c r="A106" s="103" t="s">
        <v>355</v>
      </c>
      <c r="B106" s="103" t="s">
        <v>356</v>
      </c>
    </row>
    <row r="107" spans="1:2" x14ac:dyDescent="0.25">
      <c r="A107" s="103" t="s">
        <v>357</v>
      </c>
      <c r="B107" s="103" t="s">
        <v>358</v>
      </c>
    </row>
    <row r="108" spans="1:2" x14ac:dyDescent="0.25">
      <c r="A108" s="103" t="s">
        <v>359</v>
      </c>
      <c r="B108" s="103" t="s">
        <v>360</v>
      </c>
    </row>
    <row r="109" spans="1:2" x14ac:dyDescent="0.25">
      <c r="A109" s="103" t="s">
        <v>361</v>
      </c>
      <c r="B109" s="103" t="s">
        <v>362</v>
      </c>
    </row>
    <row r="110" spans="1:2" x14ac:dyDescent="0.25">
      <c r="A110" s="103" t="s">
        <v>363</v>
      </c>
      <c r="B110" s="103" t="s">
        <v>364</v>
      </c>
    </row>
    <row r="111" spans="1:2" x14ac:dyDescent="0.25">
      <c r="A111" s="103" t="s">
        <v>365</v>
      </c>
      <c r="B111" s="103" t="s">
        <v>366</v>
      </c>
    </row>
    <row r="112" spans="1:2" x14ac:dyDescent="0.25">
      <c r="A112" s="103" t="s">
        <v>367</v>
      </c>
      <c r="B112" s="103" t="s">
        <v>368</v>
      </c>
    </row>
    <row r="113" spans="1:2" x14ac:dyDescent="0.25">
      <c r="A113" s="103" t="s">
        <v>369</v>
      </c>
      <c r="B113" s="103" t="s">
        <v>370</v>
      </c>
    </row>
    <row r="114" spans="1:2" x14ac:dyDescent="0.25">
      <c r="A114" s="103" t="s">
        <v>371</v>
      </c>
      <c r="B114" s="103" t="s">
        <v>372</v>
      </c>
    </row>
    <row r="115" spans="1:2" x14ac:dyDescent="0.25">
      <c r="A115" s="103" t="s">
        <v>373</v>
      </c>
      <c r="B115" s="103" t="s">
        <v>374</v>
      </c>
    </row>
    <row r="116" spans="1:2" x14ac:dyDescent="0.25">
      <c r="A116" s="103" t="s">
        <v>375</v>
      </c>
      <c r="B116" s="103" t="s">
        <v>376</v>
      </c>
    </row>
    <row r="117" spans="1:2" x14ac:dyDescent="0.25">
      <c r="A117" s="103" t="s">
        <v>377</v>
      </c>
      <c r="B117" s="103" t="s">
        <v>378</v>
      </c>
    </row>
    <row r="118" spans="1:2" x14ac:dyDescent="0.25">
      <c r="A118" s="103" t="s">
        <v>379</v>
      </c>
      <c r="B118" s="103" t="s">
        <v>380</v>
      </c>
    </row>
    <row r="119" spans="1:2" x14ac:dyDescent="0.25">
      <c r="A119" s="103" t="s">
        <v>381</v>
      </c>
      <c r="B119" s="103" t="s">
        <v>382</v>
      </c>
    </row>
    <row r="120" spans="1:2" x14ac:dyDescent="0.25">
      <c r="A120" s="103" t="s">
        <v>383</v>
      </c>
      <c r="B120" s="103" t="s">
        <v>384</v>
      </c>
    </row>
    <row r="121" spans="1:2" x14ac:dyDescent="0.25">
      <c r="A121" s="103" t="s">
        <v>385</v>
      </c>
      <c r="B121" s="103" t="s">
        <v>386</v>
      </c>
    </row>
    <row r="122" spans="1:2" x14ac:dyDescent="0.25">
      <c r="A122" s="103" t="s">
        <v>387</v>
      </c>
      <c r="B122" s="103" t="s">
        <v>388</v>
      </c>
    </row>
    <row r="123" spans="1:2" x14ac:dyDescent="0.25">
      <c r="A123" s="103" t="s">
        <v>389</v>
      </c>
      <c r="B123" s="103" t="s">
        <v>390</v>
      </c>
    </row>
    <row r="124" spans="1:2" x14ac:dyDescent="0.25">
      <c r="A124" s="103" t="s">
        <v>391</v>
      </c>
      <c r="B124" s="103" t="s">
        <v>392</v>
      </c>
    </row>
    <row r="125" spans="1:2" x14ac:dyDescent="0.25">
      <c r="A125" s="103" t="s">
        <v>393</v>
      </c>
      <c r="B125" s="103" t="s">
        <v>394</v>
      </c>
    </row>
    <row r="126" spans="1:2" x14ac:dyDescent="0.25">
      <c r="A126" s="103" t="s">
        <v>395</v>
      </c>
      <c r="B126" s="103" t="s">
        <v>396</v>
      </c>
    </row>
    <row r="127" spans="1:2" x14ac:dyDescent="0.25">
      <c r="A127" s="103" t="s">
        <v>397</v>
      </c>
      <c r="B127" s="103" t="s">
        <v>398</v>
      </c>
    </row>
    <row r="128" spans="1:2" x14ac:dyDescent="0.25">
      <c r="A128" s="103" t="s">
        <v>399</v>
      </c>
      <c r="B128" s="103" t="s">
        <v>400</v>
      </c>
    </row>
    <row r="129" spans="1:2" x14ac:dyDescent="0.25">
      <c r="A129" s="103" t="s">
        <v>401</v>
      </c>
      <c r="B129" s="103" t="s">
        <v>402</v>
      </c>
    </row>
    <row r="130" spans="1:2" x14ac:dyDescent="0.25">
      <c r="A130" s="103" t="s">
        <v>403</v>
      </c>
      <c r="B130" s="103" t="s">
        <v>404</v>
      </c>
    </row>
    <row r="131" spans="1:2" x14ac:dyDescent="0.25">
      <c r="A131" s="103" t="s">
        <v>405</v>
      </c>
      <c r="B131" s="103" t="s">
        <v>406</v>
      </c>
    </row>
    <row r="132" spans="1:2" x14ac:dyDescent="0.25">
      <c r="A132" s="103" t="s">
        <v>407</v>
      </c>
      <c r="B132" s="103" t="s">
        <v>408</v>
      </c>
    </row>
    <row r="133" spans="1:2" x14ac:dyDescent="0.25">
      <c r="A133" s="103" t="s">
        <v>409</v>
      </c>
      <c r="B133" s="103" t="s">
        <v>410</v>
      </c>
    </row>
    <row r="134" spans="1:2" x14ac:dyDescent="0.25">
      <c r="A134" s="103" t="s">
        <v>411</v>
      </c>
      <c r="B134" s="103" t="s">
        <v>412</v>
      </c>
    </row>
    <row r="135" spans="1:2" x14ac:dyDescent="0.25">
      <c r="A135" s="103" t="s">
        <v>413</v>
      </c>
      <c r="B135" s="103" t="s">
        <v>414</v>
      </c>
    </row>
    <row r="136" spans="1:2" x14ac:dyDescent="0.25">
      <c r="A136" s="103" t="s">
        <v>415</v>
      </c>
      <c r="B136" s="103" t="s">
        <v>416</v>
      </c>
    </row>
    <row r="137" spans="1:2" x14ac:dyDescent="0.25">
      <c r="A137" s="103" t="s">
        <v>417</v>
      </c>
      <c r="B137" s="103" t="s">
        <v>418</v>
      </c>
    </row>
    <row r="138" spans="1:2" x14ac:dyDescent="0.25">
      <c r="A138" s="103" t="s">
        <v>419</v>
      </c>
      <c r="B138" s="103" t="s">
        <v>420</v>
      </c>
    </row>
    <row r="139" spans="1:2" x14ac:dyDescent="0.25">
      <c r="A139" s="103" t="s">
        <v>421</v>
      </c>
      <c r="B139" s="103" t="s">
        <v>422</v>
      </c>
    </row>
    <row r="140" spans="1:2" x14ac:dyDescent="0.25">
      <c r="A140" s="103" t="s">
        <v>423</v>
      </c>
      <c r="B140" s="103" t="s">
        <v>424</v>
      </c>
    </row>
    <row r="141" spans="1:2" x14ac:dyDescent="0.25">
      <c r="A141" s="103" t="s">
        <v>425</v>
      </c>
      <c r="B141" s="103" t="s">
        <v>426</v>
      </c>
    </row>
    <row r="142" spans="1:2" x14ac:dyDescent="0.25">
      <c r="A142" s="103" t="s">
        <v>427</v>
      </c>
      <c r="B142" s="103" t="s">
        <v>428</v>
      </c>
    </row>
    <row r="143" spans="1:2" x14ac:dyDescent="0.25">
      <c r="A143" s="103" t="s">
        <v>429</v>
      </c>
      <c r="B143" s="103" t="s">
        <v>430</v>
      </c>
    </row>
    <row r="144" spans="1:2" x14ac:dyDescent="0.25">
      <c r="A144" s="103" t="s">
        <v>431</v>
      </c>
      <c r="B144" s="103" t="s">
        <v>432</v>
      </c>
    </row>
    <row r="145" spans="1:2" x14ac:dyDescent="0.25">
      <c r="A145" s="103" t="s">
        <v>433</v>
      </c>
      <c r="B145" s="103" t="s">
        <v>434</v>
      </c>
    </row>
    <row r="146" spans="1:2" x14ac:dyDescent="0.25">
      <c r="A146" s="103" t="s">
        <v>435</v>
      </c>
      <c r="B146" s="103" t="s">
        <v>436</v>
      </c>
    </row>
    <row r="147" spans="1:2" x14ac:dyDescent="0.25">
      <c r="A147" s="103" t="s">
        <v>437</v>
      </c>
      <c r="B147" s="103" t="s">
        <v>438</v>
      </c>
    </row>
    <row r="148" spans="1:2" x14ac:dyDescent="0.25">
      <c r="A148" s="103" t="s">
        <v>439</v>
      </c>
      <c r="B148" s="103" t="s">
        <v>440</v>
      </c>
    </row>
    <row r="149" spans="1:2" x14ac:dyDescent="0.25">
      <c r="A149" s="103" t="s">
        <v>441</v>
      </c>
      <c r="B149" s="103" t="s">
        <v>442</v>
      </c>
    </row>
    <row r="150" spans="1:2" x14ac:dyDescent="0.25">
      <c r="A150" s="103" t="s">
        <v>443</v>
      </c>
      <c r="B150" s="103" t="s">
        <v>444</v>
      </c>
    </row>
    <row r="151" spans="1:2" x14ac:dyDescent="0.25">
      <c r="A151" s="103" t="s">
        <v>445</v>
      </c>
      <c r="B151" s="103" t="s">
        <v>446</v>
      </c>
    </row>
    <row r="152" spans="1:2" x14ac:dyDescent="0.25">
      <c r="A152" s="103" t="s">
        <v>447</v>
      </c>
      <c r="B152" s="103" t="s">
        <v>448</v>
      </c>
    </row>
    <row r="153" spans="1:2" x14ac:dyDescent="0.25">
      <c r="A153" s="103" t="s">
        <v>449</v>
      </c>
    </row>
    <row r="154" spans="1:2" x14ac:dyDescent="0.25">
      <c r="A154" s="103" t="s">
        <v>450</v>
      </c>
    </row>
    <row r="155" spans="1:2" x14ac:dyDescent="0.25">
      <c r="A155" s="103" t="s">
        <v>451</v>
      </c>
    </row>
    <row r="156" spans="1:2" x14ac:dyDescent="0.25">
      <c r="A156" s="103" t="s">
        <v>452</v>
      </c>
    </row>
    <row r="157" spans="1:2" x14ac:dyDescent="0.25">
      <c r="A157" s="103" t="s">
        <v>453</v>
      </c>
    </row>
    <row r="158" spans="1:2" x14ac:dyDescent="0.25">
      <c r="A158" s="103" t="s">
        <v>454</v>
      </c>
    </row>
    <row r="159" spans="1:2" x14ac:dyDescent="0.25">
      <c r="A159" s="103" t="s">
        <v>455</v>
      </c>
    </row>
    <row r="160" spans="1:2" x14ac:dyDescent="0.25">
      <c r="A160" s="103" t="s">
        <v>456</v>
      </c>
    </row>
    <row r="161" spans="1:1" x14ac:dyDescent="0.25">
      <c r="A161" s="103" t="s">
        <v>457</v>
      </c>
    </row>
    <row r="162" spans="1:1" x14ac:dyDescent="0.25">
      <c r="A162" s="103" t="s">
        <v>458</v>
      </c>
    </row>
    <row r="163" spans="1:1" x14ac:dyDescent="0.25">
      <c r="A163" s="103" t="s">
        <v>459</v>
      </c>
    </row>
    <row r="164" spans="1:1" x14ac:dyDescent="0.25">
      <c r="A164" s="103" t="s">
        <v>96</v>
      </c>
    </row>
    <row r="165" spans="1:1" x14ac:dyDescent="0.25">
      <c r="A165" s="103" t="s">
        <v>460</v>
      </c>
    </row>
    <row r="166" spans="1:1" x14ac:dyDescent="0.25">
      <c r="A166" s="103" t="s">
        <v>461</v>
      </c>
    </row>
    <row r="167" spans="1:1" x14ac:dyDescent="0.25">
      <c r="A167" s="103" t="s">
        <v>462</v>
      </c>
    </row>
    <row r="168" spans="1:1" x14ac:dyDescent="0.25">
      <c r="A168" s="103" t="s">
        <v>463</v>
      </c>
    </row>
    <row r="169" spans="1:1" x14ac:dyDescent="0.25">
      <c r="A169" s="103" t="s">
        <v>464</v>
      </c>
    </row>
    <row r="170" spans="1:1" x14ac:dyDescent="0.25">
      <c r="A170" s="103" t="s">
        <v>465</v>
      </c>
    </row>
    <row r="171" spans="1:1" x14ac:dyDescent="0.25">
      <c r="A171" s="103" t="s">
        <v>466</v>
      </c>
    </row>
    <row r="172" spans="1:1" x14ac:dyDescent="0.25">
      <c r="A172" s="103" t="s">
        <v>467</v>
      </c>
    </row>
    <row r="173" spans="1:1" x14ac:dyDescent="0.25">
      <c r="A173" s="103" t="s">
        <v>468</v>
      </c>
    </row>
    <row r="174" spans="1:1" x14ac:dyDescent="0.25">
      <c r="A174" s="103" t="s">
        <v>469</v>
      </c>
    </row>
    <row r="175" spans="1:1" x14ac:dyDescent="0.25">
      <c r="A175" s="103" t="s">
        <v>470</v>
      </c>
    </row>
    <row r="176" spans="1:1" x14ac:dyDescent="0.25">
      <c r="A176" s="103" t="s">
        <v>471</v>
      </c>
    </row>
    <row r="177" spans="1:1" x14ac:dyDescent="0.25">
      <c r="A177" s="103" t="s">
        <v>472</v>
      </c>
    </row>
    <row r="178" spans="1:1" x14ac:dyDescent="0.25">
      <c r="A178" s="103" t="s">
        <v>473</v>
      </c>
    </row>
    <row r="179" spans="1:1" x14ac:dyDescent="0.25">
      <c r="A179" s="103" t="s">
        <v>474</v>
      </c>
    </row>
    <row r="180" spans="1:1" x14ac:dyDescent="0.25">
      <c r="A180" s="103" t="s">
        <v>475</v>
      </c>
    </row>
    <row r="181" spans="1:1" x14ac:dyDescent="0.25">
      <c r="A181" s="103" t="s">
        <v>476</v>
      </c>
    </row>
    <row r="182" spans="1:1" x14ac:dyDescent="0.25">
      <c r="A182" s="103" t="s">
        <v>477</v>
      </c>
    </row>
    <row r="183" spans="1:1" x14ac:dyDescent="0.25">
      <c r="A183" s="103" t="s">
        <v>478</v>
      </c>
    </row>
    <row r="184" spans="1:1" x14ac:dyDescent="0.25">
      <c r="A184" s="103" t="s">
        <v>479</v>
      </c>
    </row>
    <row r="185" spans="1:1" x14ac:dyDescent="0.25">
      <c r="A185" s="103" t="s">
        <v>480</v>
      </c>
    </row>
    <row r="186" spans="1:1" x14ac:dyDescent="0.25">
      <c r="A186" s="103" t="s">
        <v>481</v>
      </c>
    </row>
    <row r="187" spans="1:1" x14ac:dyDescent="0.25">
      <c r="A187" s="103" t="s">
        <v>482</v>
      </c>
    </row>
    <row r="188" spans="1:1" x14ac:dyDescent="0.25">
      <c r="A188" s="103" t="s">
        <v>483</v>
      </c>
    </row>
    <row r="189" spans="1:1" x14ac:dyDescent="0.25">
      <c r="A189" s="103" t="s">
        <v>484</v>
      </c>
    </row>
    <row r="190" spans="1:1" x14ac:dyDescent="0.25">
      <c r="A190" s="103" t="s">
        <v>485</v>
      </c>
    </row>
    <row r="191" spans="1:1" x14ac:dyDescent="0.25">
      <c r="A191" s="103" t="s">
        <v>486</v>
      </c>
    </row>
    <row r="192" spans="1:1" x14ac:dyDescent="0.25">
      <c r="A192" s="103" t="s">
        <v>487</v>
      </c>
    </row>
    <row r="193" spans="1:1" x14ac:dyDescent="0.25">
      <c r="A193" s="103" t="s">
        <v>488</v>
      </c>
    </row>
    <row r="194" spans="1:1" x14ac:dyDescent="0.25">
      <c r="A194" s="103" t="s">
        <v>489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23502C34FD7A489B98DFA68F90CBDF" ma:contentTypeVersion="18" ma:contentTypeDescription="Crear nuevo documento." ma:contentTypeScope="" ma:versionID="7a3f92a9834a7773962493eaadf1084f">
  <xsd:schema xmlns:xsd="http://www.w3.org/2001/XMLSchema" xmlns:xs="http://www.w3.org/2001/XMLSchema" xmlns:p="http://schemas.microsoft.com/office/2006/metadata/properties" xmlns:ns2="f9f0d3b9-e43b-4f62-8fe3-eef25d654488" xmlns:ns3="6c7237d0-7350-436b-989e-58ed343e157f" targetNamespace="http://schemas.microsoft.com/office/2006/metadata/properties" ma:root="true" ma:fieldsID="7553f2fa30dc2b9e3aa296af8f7db593" ns2:_="" ns3:_="">
    <xsd:import namespace="f9f0d3b9-e43b-4f62-8fe3-eef25d654488"/>
    <xsd:import namespace="6c7237d0-7350-436b-989e-58ed343e15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0d3b9-e43b-4f62-8fe3-eef25d654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da205269-1969-41d6-8661-31edbc50e2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237d0-7350-436b-989e-58ed343e15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3574165-6c94-4aee-93e3-bcd7ead4a6bd}" ma:internalName="TaxCatchAll" ma:showField="CatchAllData" ma:web="6c7237d0-7350-436b-989e-58ed343e15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f0d3b9-e43b-4f62-8fe3-eef25d654488">
      <Terms xmlns="http://schemas.microsoft.com/office/infopath/2007/PartnerControls"/>
    </lcf76f155ced4ddcb4097134ff3c332f>
    <TaxCatchAll xmlns="6c7237d0-7350-436b-989e-58ed343e157f" xsi:nil="true"/>
    <_Flow_SignoffStatus xmlns="f9f0d3b9-e43b-4f62-8fe3-eef25d6544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38FDA5-1E40-4A04-87AE-B3B07BE4A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f0d3b9-e43b-4f62-8fe3-eef25d654488"/>
    <ds:schemaRef ds:uri="6c7237d0-7350-436b-989e-58ed343e15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F76730-E4CA-4FE6-96FD-354ACE3C41B2}">
  <ds:schemaRefs>
    <ds:schemaRef ds:uri="http://schemas.microsoft.com/office/2006/documentManagement/types"/>
    <ds:schemaRef ds:uri="http://purl.org/dc/dcmitype/"/>
    <ds:schemaRef ds:uri="985ec44e-1bab-4c0b-9df0-6ba128686fc9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9a23d2b9-098e-4a6c-af81-9fe95908a754"/>
    <ds:schemaRef ds:uri="ea297f61-57d4-4b4a-8dfe-aef7b1a3b2ce"/>
    <ds:schemaRef ds:uri="http://purl.org/dc/terms/"/>
    <ds:schemaRef ds:uri="f9f0d3b9-e43b-4f62-8fe3-eef25d654488"/>
    <ds:schemaRef ds:uri="6c7237d0-7350-436b-989e-58ed343e157f"/>
  </ds:schemaRefs>
</ds:datastoreItem>
</file>

<file path=customXml/itemProps3.xml><?xml version="1.0" encoding="utf-8"?>
<ds:datastoreItem xmlns:ds="http://schemas.openxmlformats.org/officeDocument/2006/customXml" ds:itemID="{883A529E-FC91-451F-9FF1-5B82F8A7ADC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f9e35db-544f-4f60-bdcc-5ea416e6dc70}" enabled="0" method="" siteId="{0f9e35db-544f-4f60-bdcc-5ea416e6dc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LNG Regasification</vt:lpstr>
      <vt:lpstr>List of Excluded Entities</vt:lpstr>
      <vt:lpstr>version</vt:lpstr>
      <vt:lpstr>ListofCountries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Alonso Esparza Gamez</dc:creator>
  <cp:keywords/>
  <dc:description/>
  <cp:lastModifiedBy>Ramiro Oliveri Martinez-Pardo</cp:lastModifiedBy>
  <cp:revision/>
  <cp:lastPrinted>2025-06-02T08:46:25Z</cp:lastPrinted>
  <dcterms:created xsi:type="dcterms:W3CDTF">2023-02-14T17:30:08Z</dcterms:created>
  <dcterms:modified xsi:type="dcterms:W3CDTF">2026-05-20T11:42:59Z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0x0101001923502C34FD7A489B98DFA68F90CBDF</vt:lpwstr>
  </property>
  <property fmtid="{D5CDD505-2E9C-101B-9397-08002B2CF9AE}" pid="3" name="MediaServiceImageTags">
    <vt:lpwstr/>
  </property>
</Properties>
</file>