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DieseArbeitsmappe"/>
  <mc:AlternateContent xmlns:mc="http://schemas.openxmlformats.org/markup-compatibility/2006">
    <mc:Choice Requires="x15">
      <x15ac:absPath xmlns:x15ac="http://schemas.microsoft.com/office/spreadsheetml/2010/11/ac" url="https://miteco-my.sharepoint.com/personal/cgarcia_miteco_es/Documents/"/>
    </mc:Choice>
  </mc:AlternateContent>
  <xr:revisionPtr revIDLastSave="16" documentId="8_{A2DF00DC-F436-49CA-9690-D782222D0BB5}" xr6:coauthVersionLast="47" xr6:coauthVersionMax="47" xr10:uidLastSave="{FD1037E4-19A5-4BF9-B7C2-E8B02140D81B}"/>
  <workbookProtection lockStructure="1"/>
  <bookViews>
    <workbookView xWindow="-120" yWindow="-120" windowWidth="29040" windowHeight="15840" tabRatio="786" activeTab="1" xr2:uid="{00000000-000D-0000-FFFF-FFFF00000000}"/>
  </bookViews>
  <sheets>
    <sheet name="Guidelines and conditions" sheetId="10" r:id="rId1"/>
    <sheet name="ToolUnreasonableCosts" sheetId="64" r:id="rId2"/>
    <sheet name="EUwideConstants" sheetId="52" state="hidden" r:id="rId3"/>
    <sheet name="MSParameters" sheetId="57" state="hidden" r:id="rId4"/>
    <sheet name="Translations" sheetId="56" state="hidden" r:id="rId5"/>
    <sheet name="VersionDocumentation" sheetId="54" state="hidden" r:id="rId6"/>
  </sheets>
  <definedNames>
    <definedName name="_xlnm._FilterDatabase" localSheetId="3" hidden="1">MSParameters!#REF!</definedName>
    <definedName name="_xlnm._FilterDatabase" localSheetId="4" hidden="1">Translations!$A$1:$C$1</definedName>
    <definedName name="_xlnm.Print_Area" localSheetId="0">'Guidelines and conditions'!$A$4:$L$72</definedName>
    <definedName name="_xlnm.Print_Area" localSheetId="1">ToolUnreasonableCosts!$B$5:$O$104</definedName>
    <definedName name="_xlnm.Print_Area" localSheetId="5">VersionDocumentation!$A$1:$E$92</definedName>
    <definedName name="CNTR_SmallEmitter">ToolUnreasonableCosts!$J$12</definedName>
    <definedName name="CNTR_TrueFalse">ToolUnreasonableCosts!$Q$12:$Q$13</definedName>
    <definedName name="EUconst_CarbonPrice">EUwideConstants!$B$11</definedName>
    <definedName name="EUconst_ERR_Inconsistent">EUwideConstants!$B$10</definedName>
    <definedName name="EUconst_UncertaintyThresholds">EUwideConstants!$A$5:$A$8</definedName>
    <definedName name="JUMP_b_Guidelines_Top">'Guidelines and conditions'!$A$5</definedName>
    <definedName name="JUMP_I_Top">ToolUnreasonableCosts!$C$6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54" l="1"/>
  <c r="B10" i="52"/>
  <c r="A2" i="52"/>
  <c r="E459" i="64"/>
  <c r="E457" i="64"/>
  <c r="E456" i="64"/>
  <c r="K455" i="64"/>
  <c r="I455" i="64"/>
  <c r="G455" i="64"/>
  <c r="E453" i="64"/>
  <c r="E452" i="64"/>
  <c r="E451" i="64"/>
  <c r="E450" i="64"/>
  <c r="L448" i="64"/>
  <c r="K444" i="64"/>
  <c r="J444" i="64"/>
  <c r="N443" i="64"/>
  <c r="L443" i="64"/>
  <c r="J443" i="64"/>
  <c r="H443" i="64"/>
  <c r="E443" i="64"/>
  <c r="D443" i="64"/>
  <c r="E442" i="64"/>
  <c r="E441" i="64"/>
  <c r="L439" i="64"/>
  <c r="K435" i="64"/>
  <c r="J435" i="64"/>
  <c r="N434" i="64"/>
  <c r="L434" i="64"/>
  <c r="J434" i="64"/>
  <c r="H434" i="64"/>
  <c r="E434" i="64"/>
  <c r="D434" i="64"/>
  <c r="E433" i="64"/>
  <c r="E432" i="64"/>
  <c r="L429" i="64"/>
  <c r="J423" i="64"/>
  <c r="I423" i="64"/>
  <c r="H423" i="64"/>
  <c r="N422" i="64"/>
  <c r="M422" i="64"/>
  <c r="K422" i="64"/>
  <c r="H422" i="64"/>
  <c r="E422" i="64"/>
  <c r="D422" i="64"/>
  <c r="E421" i="64"/>
  <c r="E420" i="64"/>
  <c r="L418" i="64"/>
  <c r="J412" i="64"/>
  <c r="I412" i="64"/>
  <c r="H412" i="64"/>
  <c r="N411" i="64"/>
  <c r="M411" i="64"/>
  <c r="K411" i="64"/>
  <c r="H411" i="64"/>
  <c r="E411" i="64"/>
  <c r="D411" i="64"/>
  <c r="E410" i="64"/>
  <c r="E409" i="64"/>
  <c r="G407" i="64"/>
  <c r="G406" i="64"/>
  <c r="G405" i="64"/>
  <c r="G404" i="64"/>
  <c r="G403" i="64"/>
  <c r="G402" i="64"/>
  <c r="F401" i="64"/>
  <c r="F400" i="64"/>
  <c r="F399" i="64"/>
  <c r="E399" i="64"/>
  <c r="G397" i="64"/>
  <c r="G396" i="64"/>
  <c r="G395" i="64"/>
  <c r="G394" i="64"/>
  <c r="G393" i="64"/>
  <c r="F392" i="64"/>
  <c r="E392" i="64"/>
  <c r="F391" i="64"/>
  <c r="E391" i="64"/>
  <c r="F389" i="64"/>
  <c r="F388" i="64"/>
  <c r="E387" i="64"/>
  <c r="F386" i="64"/>
  <c r="F385" i="64"/>
  <c r="E384" i="64"/>
  <c r="E383" i="64"/>
  <c r="E382" i="64"/>
  <c r="E379" i="64"/>
  <c r="E378" i="64"/>
  <c r="E376" i="64"/>
  <c r="E375" i="64"/>
  <c r="E373" i="64"/>
  <c r="E370" i="64"/>
  <c r="E368" i="64"/>
  <c r="E367" i="64"/>
  <c r="K366" i="64"/>
  <c r="I366" i="64"/>
  <c r="G366" i="64"/>
  <c r="E364" i="64"/>
  <c r="E363" i="64"/>
  <c r="E362" i="64"/>
  <c r="E361" i="64"/>
  <c r="L359" i="64"/>
  <c r="K355" i="64"/>
  <c r="J355" i="64"/>
  <c r="N354" i="64"/>
  <c r="L354" i="64"/>
  <c r="J354" i="64"/>
  <c r="H354" i="64"/>
  <c r="E354" i="64"/>
  <c r="D354" i="64"/>
  <c r="E353" i="64"/>
  <c r="E352" i="64"/>
  <c r="L350" i="64"/>
  <c r="K346" i="64"/>
  <c r="J346" i="64"/>
  <c r="N345" i="64"/>
  <c r="L345" i="64"/>
  <c r="J345" i="64"/>
  <c r="H345" i="64"/>
  <c r="E345" i="64"/>
  <c r="D345" i="64"/>
  <c r="E344" i="64"/>
  <c r="E343" i="64"/>
  <c r="L340" i="64"/>
  <c r="J334" i="64"/>
  <c r="I334" i="64"/>
  <c r="H334" i="64"/>
  <c r="N333" i="64"/>
  <c r="M333" i="64"/>
  <c r="K333" i="64"/>
  <c r="H333" i="64"/>
  <c r="E333" i="64"/>
  <c r="D333" i="64"/>
  <c r="E332" i="64"/>
  <c r="E331" i="64"/>
  <c r="L329" i="64"/>
  <c r="J323" i="64"/>
  <c r="I323" i="64"/>
  <c r="H323" i="64"/>
  <c r="N322" i="64"/>
  <c r="M322" i="64"/>
  <c r="K322" i="64"/>
  <c r="H322" i="64"/>
  <c r="E322" i="64"/>
  <c r="D322" i="64"/>
  <c r="E321" i="64"/>
  <c r="E320" i="64"/>
  <c r="G318" i="64"/>
  <c r="G317" i="64"/>
  <c r="G316" i="64"/>
  <c r="G315" i="64"/>
  <c r="G314" i="64"/>
  <c r="G313" i="64"/>
  <c r="F312" i="64"/>
  <c r="F311" i="64"/>
  <c r="F310" i="64"/>
  <c r="E310" i="64"/>
  <c r="G308" i="64"/>
  <c r="G307" i="64"/>
  <c r="G306" i="64"/>
  <c r="G305" i="64"/>
  <c r="G304" i="64"/>
  <c r="F303" i="64"/>
  <c r="E303" i="64"/>
  <c r="F302" i="64"/>
  <c r="E302" i="64"/>
  <c r="F300" i="64"/>
  <c r="F299" i="64"/>
  <c r="E298" i="64"/>
  <c r="F297" i="64"/>
  <c r="F296" i="64"/>
  <c r="E295" i="64"/>
  <c r="E294" i="64"/>
  <c r="E293" i="64"/>
  <c r="E290" i="64"/>
  <c r="E289" i="64"/>
  <c r="E287" i="64"/>
  <c r="E286" i="64"/>
  <c r="E284" i="64"/>
  <c r="E281" i="64"/>
  <c r="E279" i="64"/>
  <c r="E278" i="64"/>
  <c r="K277" i="64"/>
  <c r="I277" i="64"/>
  <c r="G277" i="64"/>
  <c r="E275" i="64"/>
  <c r="E274" i="64"/>
  <c r="E273" i="64"/>
  <c r="E272" i="64"/>
  <c r="L270" i="64"/>
  <c r="K266" i="64"/>
  <c r="J266" i="64"/>
  <c r="N265" i="64"/>
  <c r="L265" i="64"/>
  <c r="J265" i="64"/>
  <c r="H265" i="64"/>
  <c r="E265" i="64"/>
  <c r="D265" i="64"/>
  <c r="E264" i="64"/>
  <c r="E263" i="64"/>
  <c r="L261" i="64"/>
  <c r="K257" i="64"/>
  <c r="J257" i="64"/>
  <c r="N256" i="64"/>
  <c r="L256" i="64"/>
  <c r="J256" i="64"/>
  <c r="H256" i="64"/>
  <c r="E256" i="64"/>
  <c r="D256" i="64"/>
  <c r="E255" i="64"/>
  <c r="E254" i="64"/>
  <c r="L251" i="64"/>
  <c r="J245" i="64"/>
  <c r="I245" i="64"/>
  <c r="H245" i="64"/>
  <c r="N244" i="64"/>
  <c r="M244" i="64"/>
  <c r="K244" i="64"/>
  <c r="H244" i="64"/>
  <c r="E244" i="64"/>
  <c r="D244" i="64"/>
  <c r="E243" i="64"/>
  <c r="E242" i="64"/>
  <c r="L240" i="64"/>
  <c r="J234" i="64"/>
  <c r="I234" i="64"/>
  <c r="H234" i="64"/>
  <c r="N233" i="64"/>
  <c r="M233" i="64"/>
  <c r="K233" i="64"/>
  <c r="H233" i="64"/>
  <c r="E233" i="64"/>
  <c r="D233" i="64"/>
  <c r="E232" i="64"/>
  <c r="E231" i="64"/>
  <c r="G229" i="64"/>
  <c r="G228" i="64"/>
  <c r="G227" i="64"/>
  <c r="G226" i="64"/>
  <c r="G225" i="64"/>
  <c r="G224" i="64"/>
  <c r="F223" i="64"/>
  <c r="F222" i="64"/>
  <c r="F221" i="64"/>
  <c r="E221" i="64"/>
  <c r="G219" i="64"/>
  <c r="G218" i="64"/>
  <c r="G217" i="64"/>
  <c r="G216" i="64"/>
  <c r="G215" i="64"/>
  <c r="F214" i="64"/>
  <c r="E214" i="64"/>
  <c r="F213" i="64"/>
  <c r="E213" i="64"/>
  <c r="F211" i="64"/>
  <c r="F210" i="64"/>
  <c r="E209" i="64"/>
  <c r="F208" i="64"/>
  <c r="F207" i="64"/>
  <c r="E206" i="64"/>
  <c r="E205" i="64"/>
  <c r="E204" i="64"/>
  <c r="E201" i="64"/>
  <c r="E200" i="64"/>
  <c r="E198" i="64"/>
  <c r="E197" i="64"/>
  <c r="E195" i="64"/>
  <c r="E192" i="64"/>
  <c r="E190" i="64"/>
  <c r="E189" i="64"/>
  <c r="K188" i="64"/>
  <c r="I188" i="64"/>
  <c r="G188" i="64"/>
  <c r="E186" i="64"/>
  <c r="E185" i="64"/>
  <c r="E184" i="64"/>
  <c r="E183" i="64"/>
  <c r="L181" i="64"/>
  <c r="K177" i="64"/>
  <c r="J177" i="64"/>
  <c r="N176" i="64"/>
  <c r="L176" i="64"/>
  <c r="J176" i="64"/>
  <c r="H176" i="64"/>
  <c r="E176" i="64"/>
  <c r="D176" i="64"/>
  <c r="E175" i="64"/>
  <c r="E174" i="64"/>
  <c r="L172" i="64"/>
  <c r="K168" i="64"/>
  <c r="J168" i="64"/>
  <c r="N167" i="64"/>
  <c r="L167" i="64"/>
  <c r="J167" i="64"/>
  <c r="H167" i="64"/>
  <c r="E167" i="64"/>
  <c r="D167" i="64"/>
  <c r="E166" i="64"/>
  <c r="E165" i="64"/>
  <c r="L162" i="64"/>
  <c r="J156" i="64"/>
  <c r="I156" i="64"/>
  <c r="H156" i="64"/>
  <c r="N155" i="64"/>
  <c r="M155" i="64"/>
  <c r="K155" i="64"/>
  <c r="H155" i="64"/>
  <c r="E155" i="64"/>
  <c r="D155" i="64"/>
  <c r="E154" i="64"/>
  <c r="E153" i="64"/>
  <c r="L151" i="64"/>
  <c r="J145" i="64"/>
  <c r="I145" i="64"/>
  <c r="H145" i="64"/>
  <c r="N144" i="64"/>
  <c r="M144" i="64"/>
  <c r="K144" i="64"/>
  <c r="H144" i="64"/>
  <c r="E144" i="64"/>
  <c r="D144" i="64"/>
  <c r="E143" i="64"/>
  <c r="E142" i="64"/>
  <c r="G140" i="64"/>
  <c r="G139" i="64"/>
  <c r="G138" i="64"/>
  <c r="G137" i="64"/>
  <c r="G136" i="64"/>
  <c r="G135" i="64"/>
  <c r="F134" i="64"/>
  <c r="F133" i="64"/>
  <c r="F132" i="64"/>
  <c r="E132" i="64"/>
  <c r="G130" i="64"/>
  <c r="G129" i="64"/>
  <c r="G128" i="64"/>
  <c r="G127" i="64"/>
  <c r="G126" i="64"/>
  <c r="F125" i="64"/>
  <c r="E125" i="64"/>
  <c r="F124" i="64"/>
  <c r="E124" i="64"/>
  <c r="F122" i="64"/>
  <c r="F121" i="64"/>
  <c r="E120" i="64"/>
  <c r="F119" i="64"/>
  <c r="F118" i="64"/>
  <c r="E117" i="64"/>
  <c r="E116" i="64"/>
  <c r="E115" i="64"/>
  <c r="E112" i="64"/>
  <c r="E111" i="64"/>
  <c r="E109" i="64"/>
  <c r="E108" i="64"/>
  <c r="E106" i="64"/>
  <c r="E103" i="64"/>
  <c r="E101" i="64"/>
  <c r="E100" i="64"/>
  <c r="K99" i="64"/>
  <c r="I99" i="64"/>
  <c r="G99" i="64"/>
  <c r="E97" i="64"/>
  <c r="E96" i="64"/>
  <c r="E95" i="64"/>
  <c r="E94" i="64"/>
  <c r="L92" i="64"/>
  <c r="K88" i="64"/>
  <c r="J88" i="64"/>
  <c r="N87" i="64"/>
  <c r="L87" i="64"/>
  <c r="J87" i="64"/>
  <c r="H87" i="64"/>
  <c r="E87" i="64"/>
  <c r="D87" i="64"/>
  <c r="E86" i="64"/>
  <c r="E85" i="64"/>
  <c r="L83" i="64"/>
  <c r="K79" i="64"/>
  <c r="J79" i="64"/>
  <c r="N78" i="64"/>
  <c r="L78" i="64"/>
  <c r="J78" i="64"/>
  <c r="H78" i="64"/>
  <c r="E78" i="64"/>
  <c r="D78" i="64"/>
  <c r="E77" i="64"/>
  <c r="E76" i="64"/>
  <c r="L73" i="64"/>
  <c r="J67" i="64"/>
  <c r="I67" i="64"/>
  <c r="H67" i="64"/>
  <c r="N66" i="64"/>
  <c r="M66" i="64"/>
  <c r="K66" i="64"/>
  <c r="H66" i="64"/>
  <c r="E66" i="64"/>
  <c r="D66" i="64"/>
  <c r="E65" i="64"/>
  <c r="E64" i="64"/>
  <c r="L62" i="64"/>
  <c r="J56" i="64"/>
  <c r="I56" i="64"/>
  <c r="H56" i="64"/>
  <c r="N55" i="64"/>
  <c r="M55" i="64"/>
  <c r="K55" i="64"/>
  <c r="H55" i="64"/>
  <c r="E55" i="64"/>
  <c r="D55" i="64"/>
  <c r="E54" i="64"/>
  <c r="E53" i="64"/>
  <c r="G51" i="64"/>
  <c r="G50" i="64"/>
  <c r="G49" i="64"/>
  <c r="G48" i="64"/>
  <c r="G47" i="64"/>
  <c r="G46" i="64"/>
  <c r="F45" i="64"/>
  <c r="F44" i="64"/>
  <c r="F43" i="64"/>
  <c r="E43" i="64"/>
  <c r="G41" i="64"/>
  <c r="G40" i="64"/>
  <c r="G39" i="64"/>
  <c r="G38" i="64"/>
  <c r="G37" i="64"/>
  <c r="F36" i="64"/>
  <c r="E36" i="64"/>
  <c r="F35" i="64"/>
  <c r="E35" i="64"/>
  <c r="F33" i="64"/>
  <c r="F32" i="64"/>
  <c r="E31" i="64"/>
  <c r="F30" i="64"/>
  <c r="F29" i="64"/>
  <c r="E28" i="64"/>
  <c r="E27" i="64"/>
  <c r="E26" i="64"/>
  <c r="E23" i="64"/>
  <c r="E22" i="64"/>
  <c r="E20" i="64"/>
  <c r="E19" i="64"/>
  <c r="E17" i="64"/>
  <c r="D14" i="64"/>
  <c r="E12" i="64"/>
  <c r="E10" i="64"/>
  <c r="D8" i="64"/>
  <c r="C6" i="64"/>
  <c r="E3" i="64"/>
  <c r="I2" i="64"/>
  <c r="E2" i="64"/>
  <c r="B2" i="64"/>
  <c r="B79" i="10"/>
  <c r="B78" i="10"/>
  <c r="B77" i="10"/>
  <c r="B76" i="10"/>
  <c r="B75" i="10"/>
  <c r="B50" i="10"/>
  <c r="B48" i="10"/>
  <c r="B46" i="10"/>
  <c r="B45" i="10"/>
  <c r="E43" i="10"/>
  <c r="E42" i="10"/>
  <c r="E41" i="10"/>
  <c r="E40" i="10"/>
  <c r="E39" i="10"/>
  <c r="E38" i="10"/>
  <c r="C38" i="10"/>
  <c r="E37" i="10"/>
  <c r="C37" i="10"/>
  <c r="B36" i="10"/>
  <c r="B35" i="10"/>
  <c r="B34" i="10"/>
  <c r="B31" i="10"/>
  <c r="B30" i="10"/>
  <c r="B28" i="10"/>
  <c r="B27" i="10"/>
  <c r="D26" i="10"/>
  <c r="B25" i="10"/>
  <c r="D24" i="10"/>
  <c r="B24" i="10"/>
  <c r="D23" i="10"/>
  <c r="B23" i="10"/>
  <c r="B22" i="10"/>
  <c r="B21" i="10"/>
  <c r="B19" i="10"/>
  <c r="B18" i="10"/>
  <c r="B16" i="10"/>
  <c r="B14" i="10"/>
  <c r="B12" i="10"/>
  <c r="B11" i="10"/>
  <c r="B9" i="10"/>
  <c r="B8" i="10"/>
  <c r="B7" i="10"/>
  <c r="B5" i="10"/>
  <c r="C2" i="10"/>
  <c r="I1" i="10"/>
  <c r="C1" i="10"/>
  <c r="A1" i="10"/>
  <c r="K456" i="64" l="1"/>
  <c r="G456" i="64"/>
  <c r="N447" i="64"/>
  <c r="N446" i="64"/>
  <c r="N445" i="64"/>
  <c r="N438" i="64"/>
  <c r="N437" i="64"/>
  <c r="N436" i="64"/>
  <c r="N439" i="64" s="1"/>
  <c r="N428" i="64"/>
  <c r="N427" i="64"/>
  <c r="N426" i="64"/>
  <c r="N425" i="64"/>
  <c r="N424" i="64"/>
  <c r="N417" i="64"/>
  <c r="N416" i="64"/>
  <c r="N415" i="64"/>
  <c r="N414" i="64"/>
  <c r="N413" i="64"/>
  <c r="Q378" i="64"/>
  <c r="Q379" i="64" s="1"/>
  <c r="K378" i="64"/>
  <c r="K367" i="64"/>
  <c r="G367" i="64"/>
  <c r="N358" i="64"/>
  <c r="N357" i="64"/>
  <c r="N356" i="64"/>
  <c r="N349" i="64"/>
  <c r="N348" i="64"/>
  <c r="N347" i="64"/>
  <c r="N339" i="64"/>
  <c r="N338" i="64"/>
  <c r="N337" i="64"/>
  <c r="N336" i="64"/>
  <c r="N335" i="64"/>
  <c r="N328" i="64"/>
  <c r="N327" i="64"/>
  <c r="N326" i="64"/>
  <c r="N325" i="64"/>
  <c r="N324" i="64"/>
  <c r="Q289" i="64"/>
  <c r="Q290" i="64" s="1"/>
  <c r="K289" i="64"/>
  <c r="K278" i="64"/>
  <c r="G278" i="64"/>
  <c r="N269" i="64"/>
  <c r="N268" i="64"/>
  <c r="N267" i="64"/>
  <c r="N260" i="64"/>
  <c r="N259" i="64"/>
  <c r="N258" i="64"/>
  <c r="N250" i="64"/>
  <c r="N249" i="64"/>
  <c r="N248" i="64"/>
  <c r="N247" i="64"/>
  <c r="N246" i="64"/>
  <c r="N239" i="64"/>
  <c r="N238" i="64"/>
  <c r="N237" i="64"/>
  <c r="N236" i="64"/>
  <c r="N235" i="64"/>
  <c r="Q200" i="64"/>
  <c r="Q201" i="64" s="1"/>
  <c r="K200" i="64"/>
  <c r="C106" i="64"/>
  <c r="C195" i="64" s="1"/>
  <c r="C284" i="64" s="1"/>
  <c r="C373" i="64" s="1"/>
  <c r="K189" i="64"/>
  <c r="G189" i="64"/>
  <c r="N180" i="64"/>
  <c r="N179" i="64"/>
  <c r="N178" i="64"/>
  <c r="N171" i="64"/>
  <c r="N170" i="64"/>
  <c r="N169" i="64"/>
  <c r="N161" i="64"/>
  <c r="N160" i="64"/>
  <c r="N159" i="64"/>
  <c r="N158" i="64"/>
  <c r="N157" i="64"/>
  <c r="N150" i="64"/>
  <c r="N149" i="64"/>
  <c r="N148" i="64"/>
  <c r="N147" i="64"/>
  <c r="N146" i="64"/>
  <c r="Q111" i="64"/>
  <c r="Q112" i="64" s="1"/>
  <c r="K111" i="64"/>
  <c r="N189" i="64" l="1"/>
  <c r="N261" i="64"/>
  <c r="N350" i="64"/>
  <c r="N278" i="64"/>
  <c r="N418" i="64"/>
  <c r="N240" i="64"/>
  <c r="N329" i="64"/>
  <c r="N181" i="64"/>
  <c r="N185" i="64" s="1"/>
  <c r="N270" i="64"/>
  <c r="N274" i="64" s="1"/>
  <c r="N359" i="64"/>
  <c r="N363" i="64" s="1"/>
  <c r="N448" i="64"/>
  <c r="N452" i="64" s="1"/>
  <c r="N367" i="64"/>
  <c r="N151" i="64"/>
  <c r="N172" i="64"/>
  <c r="N162" i="64"/>
  <c r="N184" i="64" s="1"/>
  <c r="N183" i="64" s="1"/>
  <c r="N251" i="64"/>
  <c r="N273" i="64" s="1"/>
  <c r="N340" i="64"/>
  <c r="N362" i="64" s="1"/>
  <c r="N429" i="64"/>
  <c r="N451" i="64" s="1"/>
  <c r="N456" i="64"/>
  <c r="G100" i="64"/>
  <c r="N80" i="64"/>
  <c r="N82" i="64"/>
  <c r="N81" i="64"/>
  <c r="N70" i="64"/>
  <c r="N71" i="64"/>
  <c r="I192" i="64" l="1"/>
  <c r="N450" i="64"/>
  <c r="I459" i="64" s="1"/>
  <c r="N361" i="64"/>
  <c r="I370" i="64" s="1"/>
  <c r="N272" i="64"/>
  <c r="I281" i="64" s="1"/>
  <c r="N91" i="64"/>
  <c r="N90" i="64"/>
  <c r="N89" i="64"/>
  <c r="N57" i="64"/>
  <c r="N83" i="64" l="1"/>
  <c r="N92" i="64"/>
  <c r="N96" i="64" l="1"/>
  <c r="N68" i="64"/>
  <c r="N69" i="64"/>
  <c r="F77" i="10"/>
  <c r="K22" i="64" l="1"/>
  <c r="B30" i="54"/>
  <c r="B29" i="54"/>
  <c r="B28" i="54"/>
  <c r="B27" i="54"/>
  <c r="B26" i="54"/>
  <c r="B25" i="54"/>
  <c r="B24" i="54"/>
  <c r="B23" i="54"/>
  <c r="B22" i="54"/>
  <c r="N72" i="64"/>
  <c r="N61" i="64"/>
  <c r="N60" i="64"/>
  <c r="F76" i="10"/>
  <c r="F78" i="10"/>
  <c r="N59" i="64"/>
  <c r="N58" i="64"/>
  <c r="K100" i="64"/>
  <c r="N100" i="64" s="1"/>
  <c r="Q22" i="64"/>
  <c r="Q23" i="64" s="1"/>
  <c r="C3" i="54" l="1"/>
  <c r="F79" i="10" s="1"/>
  <c r="N62" i="64"/>
  <c r="N73" i="64"/>
  <c r="N95" i="64" l="1"/>
  <c r="N94" i="64" s="1"/>
  <c r="I103" i="64" s="1"/>
</calcChain>
</file>

<file path=xl/sharedStrings.xml><?xml version="1.0" encoding="utf-8"?>
<sst xmlns="http://schemas.openxmlformats.org/spreadsheetml/2006/main" count="671" uniqueCount="395">
  <si>
    <t>https://climate.ec.europa.eu/eu-action/eu-emissions-trading-system-eu-ets/ets2-buildings-road-transport-and-additional-sectors_en</t>
  </si>
  <si>
    <t>https://climate.ec.europa.eu/eu-action/eu-emissions-trading-system-eu-ets_en</t>
  </si>
  <si>
    <t>ausblenden</t>
  </si>
  <si>
    <t>(a)</t>
  </si>
  <si>
    <t>(b)</t>
  </si>
  <si>
    <t>-</t>
  </si>
  <si>
    <t>i.</t>
  </si>
  <si>
    <t>=</t>
  </si>
  <si>
    <t>ii.</t>
  </si>
  <si>
    <t>iii.</t>
  </si>
  <si>
    <t>iv.</t>
  </si>
  <si>
    <t>(c)</t>
  </si>
  <si>
    <t>(d)</t>
  </si>
  <si>
    <t>x</t>
  </si>
  <si>
    <t>(e)</t>
  </si>
  <si>
    <t>EUconst_UncertaintyThresholds</t>
  </si>
  <si>
    <t>EUconst_ERR_Inconsistent</t>
  </si>
  <si>
    <t>EUconst_CarbonPrice</t>
  </si>
  <si>
    <t>MS are free to use this sheet</t>
  </si>
  <si>
    <t>#</t>
  </si>
  <si>
    <t>English Version (Original)</t>
  </si>
  <si>
    <t>Info for automatic Version detection</t>
  </si>
  <si>
    <t>Template type:</t>
  </si>
  <si>
    <t>ETS2 Tool for unreasonable costs</t>
  </si>
  <si>
    <t>Version:</t>
  </si>
  <si>
    <t>Issued by:</t>
  </si>
  <si>
    <t>European Commission</t>
  </si>
  <si>
    <t>Language:</t>
  </si>
  <si>
    <t>English</t>
  </si>
  <si>
    <t>Type list:</t>
  </si>
  <si>
    <t>ETS2_unreasonable_costs_tool</t>
  </si>
  <si>
    <t>Version list</t>
  </si>
  <si>
    <t>Reference File Name</t>
  </si>
  <si>
    <t>Version comments</t>
  </si>
  <si>
    <t>COM</t>
  </si>
  <si>
    <t>Umweltbundesamt</t>
  </si>
  <si>
    <t>UBA</t>
  </si>
  <si>
    <t>Austria</t>
  </si>
  <si>
    <t>AT</t>
  </si>
  <si>
    <t>Belgium</t>
  </si>
  <si>
    <t>BE</t>
  </si>
  <si>
    <t>Bulgaria</t>
  </si>
  <si>
    <t>BG</t>
  </si>
  <si>
    <t>Croatia</t>
  </si>
  <si>
    <t>HR</t>
  </si>
  <si>
    <t>Cyprus</t>
  </si>
  <si>
    <t>CY</t>
  </si>
  <si>
    <t>Czech Republic</t>
  </si>
  <si>
    <t>CZ</t>
  </si>
  <si>
    <t>Denmark</t>
  </si>
  <si>
    <t>DK</t>
  </si>
  <si>
    <t>Estonia</t>
  </si>
  <si>
    <t>EE</t>
  </si>
  <si>
    <t>Finland</t>
  </si>
  <si>
    <t>FI</t>
  </si>
  <si>
    <t>France</t>
  </si>
  <si>
    <t>FR</t>
  </si>
  <si>
    <t>Germany</t>
  </si>
  <si>
    <t>DE</t>
  </si>
  <si>
    <t>Greece</t>
  </si>
  <si>
    <t>EL</t>
  </si>
  <si>
    <t>Hungary</t>
  </si>
  <si>
    <t>HU</t>
  </si>
  <si>
    <t>Iceland</t>
  </si>
  <si>
    <t>IC</t>
  </si>
  <si>
    <t>Ireland</t>
  </si>
  <si>
    <t>IE</t>
  </si>
  <si>
    <t>Italy</t>
  </si>
  <si>
    <t>IT</t>
  </si>
  <si>
    <t>Latvia</t>
  </si>
  <si>
    <t>LV</t>
  </si>
  <si>
    <t>Liechtenstein</t>
  </si>
  <si>
    <t>LI</t>
  </si>
  <si>
    <t>Lithuania</t>
  </si>
  <si>
    <t>LT</t>
  </si>
  <si>
    <t>Luxembourg</t>
  </si>
  <si>
    <t>LU</t>
  </si>
  <si>
    <t>Malta</t>
  </si>
  <si>
    <t>MT</t>
  </si>
  <si>
    <t>Netherlands</t>
  </si>
  <si>
    <t>NL</t>
  </si>
  <si>
    <t>Norway</t>
  </si>
  <si>
    <t>NO</t>
  </si>
  <si>
    <t>Poland</t>
  </si>
  <si>
    <t>PL</t>
  </si>
  <si>
    <t>Portugal</t>
  </si>
  <si>
    <t>PT</t>
  </si>
  <si>
    <t>Romania</t>
  </si>
  <si>
    <t>RO</t>
  </si>
  <si>
    <t>Slovakia</t>
  </si>
  <si>
    <t>SK</t>
  </si>
  <si>
    <t>Slovenia</t>
  </si>
  <si>
    <t>SI</t>
  </si>
  <si>
    <t>Spain</t>
  </si>
  <si>
    <t>ES</t>
  </si>
  <si>
    <t>Sweden</t>
  </si>
  <si>
    <t>SE</t>
  </si>
  <si>
    <t>United Kingdom</t>
  </si>
  <si>
    <t>UK</t>
  </si>
  <si>
    <t>Languages list</t>
  </si>
  <si>
    <t>Bulgarian</t>
  </si>
  <si>
    <t>bg</t>
  </si>
  <si>
    <t>Spanish</t>
  </si>
  <si>
    <t>es</t>
  </si>
  <si>
    <t>Croatian</t>
  </si>
  <si>
    <t>hr</t>
  </si>
  <si>
    <t>Czech</t>
  </si>
  <si>
    <t>cs</t>
  </si>
  <si>
    <t>Danish</t>
  </si>
  <si>
    <t>da</t>
  </si>
  <si>
    <t>German</t>
  </si>
  <si>
    <t>de</t>
  </si>
  <si>
    <t>Estonian</t>
  </si>
  <si>
    <t>et</t>
  </si>
  <si>
    <t>Greek</t>
  </si>
  <si>
    <t>el</t>
  </si>
  <si>
    <t>en</t>
  </si>
  <si>
    <t>French</t>
  </si>
  <si>
    <t>fr</t>
  </si>
  <si>
    <t>Icelandic</t>
  </si>
  <si>
    <t>ic</t>
  </si>
  <si>
    <t>Italian</t>
  </si>
  <si>
    <t>it</t>
  </si>
  <si>
    <t>Latvian</t>
  </si>
  <si>
    <t>lv</t>
  </si>
  <si>
    <t>Lithuanian</t>
  </si>
  <si>
    <t>lt</t>
  </si>
  <si>
    <t>Hungarian</t>
  </si>
  <si>
    <t>hu</t>
  </si>
  <si>
    <t>Maltese</t>
  </si>
  <si>
    <t>mt</t>
  </si>
  <si>
    <t>Norwegian</t>
  </si>
  <si>
    <t>no</t>
  </si>
  <si>
    <t>Dutch</t>
  </si>
  <si>
    <t>nl</t>
  </si>
  <si>
    <t>Polish</t>
  </si>
  <si>
    <t>pl</t>
  </si>
  <si>
    <t>Portuguese</t>
  </si>
  <si>
    <t>pt</t>
  </si>
  <si>
    <t>Romanian</t>
  </si>
  <si>
    <t>ro</t>
  </si>
  <si>
    <t>Slovak</t>
  </si>
  <si>
    <t>sk</t>
  </si>
  <si>
    <t>Slovenian</t>
  </si>
  <si>
    <t>sl</t>
  </si>
  <si>
    <t>Finnish</t>
  </si>
  <si>
    <t>fi</t>
  </si>
  <si>
    <t>Swedish</t>
  </si>
  <si>
    <t>sv</t>
  </si>
  <si>
    <t>Guidelines and conditions'!$A$1</t>
  </si>
  <si>
    <t>Guidelines and conditions'!$I$1</t>
  </si>
  <si>
    <t>Guidelines and conditions'!$B$5</t>
  </si>
  <si>
    <t>Guidelines and conditions'!$B$7</t>
  </si>
  <si>
    <t>Guidelines and conditions'!$B$8</t>
  </si>
  <si>
    <t>Guidelines and conditions'!$B$9</t>
  </si>
  <si>
    <t>Guidelines and conditions'!$B$11</t>
  </si>
  <si>
    <t>Guidelines and conditions'!$B$12</t>
  </si>
  <si>
    <t>Guidelines and conditions'!$B$14</t>
  </si>
  <si>
    <t>Guidelines and conditions'!$B$16</t>
  </si>
  <si>
    <t>Guidelines and conditions'!$B$18</t>
  </si>
  <si>
    <t>Guidelines and conditions'!$B$21</t>
  </si>
  <si>
    <t>; 'Guidelines and conditions'!$B$22</t>
  </si>
  <si>
    <t>Guidelines and conditions'!$B$23</t>
  </si>
  <si>
    <t>Guidelines and conditions'!$D$23</t>
  </si>
  <si>
    <t>Guidelines and conditions'!$B$24</t>
  </si>
  <si>
    <t>Guidelines and conditions'!$D$24</t>
  </si>
  <si>
    <t>Guidelines and conditions'!$B$25</t>
  </si>
  <si>
    <t>Guidelines and conditions'!$B$19; 'Guidelines and conditions'!$D$26</t>
  </si>
  <si>
    <t>Guidelines and conditions'!$B$27</t>
  </si>
  <si>
    <t>Guidelines and conditions'!$B$28</t>
  </si>
  <si>
    <t>Guidelines and conditions'!$B$30</t>
  </si>
  <si>
    <t>Guidelines and conditions'!$B$31</t>
  </si>
  <si>
    <t>Guidelines and conditions'!$B$34</t>
  </si>
  <si>
    <t>Guidelines and conditions'!$B$35</t>
  </si>
  <si>
    <t>Guidelines and conditions'!$B$36</t>
  </si>
  <si>
    <t>Guidelines and conditions'!$C$37</t>
  </si>
  <si>
    <t>Guidelines and conditions'!$E$37</t>
  </si>
  <si>
    <t>Guidelines and conditions'!$C$38</t>
  </si>
  <si>
    <t>Guidelines and conditions'!$E$38</t>
  </si>
  <si>
    <t>Guidelines and conditions'!$E$39</t>
  </si>
  <si>
    <t>Guidelines and conditions'!$E$40</t>
  </si>
  <si>
    <t>Guidelines and conditions'!$E$41</t>
  </si>
  <si>
    <t>Guidelines and conditions'!$E$42</t>
  </si>
  <si>
    <t>Guidelines and conditions'!$E$43</t>
  </si>
  <si>
    <t>Guidelines and conditions'!$B$45</t>
  </si>
  <si>
    <t>Guidelines and conditions'!$B$46</t>
  </si>
  <si>
    <t>Guidelines and conditions'!$B$48</t>
  </si>
  <si>
    <t>Guidelines and conditions'!$B$50</t>
  </si>
  <si>
    <t>Guidelines and conditions'!$B$75</t>
  </si>
  <si>
    <t>Guidelines and conditions'!$B$76</t>
  </si>
  <si>
    <t>Guidelines and conditions'!$B$77</t>
  </si>
  <si>
    <t>Guidelines and conditions'!$B$78</t>
  </si>
  <si>
    <t>Guidelines and conditions'!$B$79</t>
  </si>
  <si>
    <t>ToolUnreasonableCosts'!$B$2</t>
  </si>
  <si>
    <t>Guidelines and conditions'!$C$1; 'ToolUnreasonableCosts'!$E$2</t>
  </si>
  <si>
    <t>ToolUnreasonableCosts'!$I$2</t>
  </si>
  <si>
    <t>Guidelines and conditions'!$C$2; 'ToolUnreasonableCosts'!$E$3</t>
  </si>
  <si>
    <t>ToolUnreasonableCosts'!$C$6</t>
  </si>
  <si>
    <t>ToolUnreasonableCosts'!$D$8</t>
  </si>
  <si>
    <t>ToolUnreasonableCosts'!$E$10</t>
  </si>
  <si>
    <t>ToolUnreasonableCosts'!$E$12</t>
  </si>
  <si>
    <t>ToolUnreasonableCosts'!$D$14</t>
  </si>
  <si>
    <t>ToolUnreasonableCosts'!$E$17; 'ToolUnreasonableCosts'!$E$106; 'ToolUnreasonableCosts'!$E$195; 'ToolUnreasonableCosts'!$E$284; 'ToolUnreasonableCosts'!$E$373</t>
  </si>
  <si>
    <t>ToolUnreasonableCosts'!$E$19; 'ToolUnreasonableCosts'!$E$108; 'ToolUnreasonableCosts'!$E$197; 'ToolUnreasonableCosts'!$E$286; 'ToolUnreasonableCosts'!$E$375</t>
  </si>
  <si>
    <t>ToolUnreasonableCosts'!$E$20; 'ToolUnreasonableCosts'!$E$109; 'ToolUnreasonableCosts'!$E$198; 'ToolUnreasonableCosts'!$E$287; 'ToolUnreasonableCosts'!$E$376</t>
  </si>
  <si>
    <t>ToolUnreasonableCosts'!$E$22; 'ToolUnreasonableCosts'!$E$111; 'ToolUnreasonableCosts'!$E$200; 'ToolUnreasonableCosts'!$E$289; 'ToolUnreasonableCosts'!$E$378</t>
  </si>
  <si>
    <t>ToolUnreasonableCosts'!$E$23; 'ToolUnreasonableCosts'!$E$112; 'ToolUnreasonableCosts'!$E$201; 'ToolUnreasonableCosts'!$E$290; 'ToolUnreasonableCosts'!$E$379</t>
  </si>
  <si>
    <t>ToolUnreasonableCosts'!$E$26; 'ToolUnreasonableCosts'!$E$115; 'ToolUnreasonableCosts'!$E$204; 'ToolUnreasonableCosts'!$E$293; 'ToolUnreasonableCosts'!$E$382</t>
  </si>
  <si>
    <t>ToolUnreasonableCosts'!$E$27; 'ToolUnreasonableCosts'!$E$116; 'ToolUnreasonableCosts'!$E$205; 'ToolUnreasonableCosts'!$E$294; 'ToolUnreasonableCosts'!$E$383</t>
  </si>
  <si>
    <t>ToolUnreasonableCosts'!$E$28; 'ToolUnreasonableCosts'!$E$117; 'ToolUnreasonableCosts'!$E$206; 'ToolUnreasonableCosts'!$E$295; 'ToolUnreasonableCosts'!$E$384</t>
  </si>
  <si>
    <t>ToolUnreasonableCosts'!$F$29; 'ToolUnreasonableCosts'!$F$118; 'ToolUnreasonableCosts'!$F$207; 'ToolUnreasonableCosts'!$F$296; 'ToolUnreasonableCosts'!$F$385</t>
  </si>
  <si>
    <t>ToolUnreasonableCosts'!$F$30; 'ToolUnreasonableCosts'!$F$119; 'ToolUnreasonableCosts'!$F$208; 'ToolUnreasonableCosts'!$F$297; 'ToolUnreasonableCosts'!$F$386</t>
  </si>
  <si>
    <t>ToolUnreasonableCosts'!$E$31; 'ToolUnreasonableCosts'!$E$120; 'ToolUnreasonableCosts'!$E$209; 'ToolUnreasonableCosts'!$E$298; 'ToolUnreasonableCosts'!$E$387</t>
  </si>
  <si>
    <t>ToolUnreasonableCosts'!$F$32; 'ToolUnreasonableCosts'!$F$121; 'ToolUnreasonableCosts'!$F$210; 'ToolUnreasonableCosts'!$F$299; 'ToolUnreasonableCosts'!$F$388</t>
  </si>
  <si>
    <t>ToolUnreasonableCosts'!$F$33; 'ToolUnreasonableCosts'!$F$122; 'ToolUnreasonableCosts'!$F$211; 'ToolUnreasonableCosts'!$F$300; 'ToolUnreasonableCosts'!$F$389</t>
  </si>
  <si>
    <t>ToolUnreasonableCosts'!$F$35; 'ToolUnreasonableCosts'!$F$124; 'ToolUnreasonableCosts'!$F$213; 'ToolUnreasonableCosts'!$F$302; 'ToolUnreasonableCosts'!$F$391</t>
  </si>
  <si>
    <t>ToolUnreasonableCosts'!$E$36; 'ToolUnreasonableCosts'!$E$125; 'ToolUnreasonableCosts'!$E$214; 'ToolUnreasonableCosts'!$E$303; 'ToolUnreasonableCosts'!$E$392</t>
  </si>
  <si>
    <t>ToolUnreasonableCosts'!$G$37; 'ToolUnreasonableCosts'!$G$126; 'ToolUnreasonableCosts'!$G$215; 'ToolUnreasonableCosts'!$G$304; 'ToolUnreasonableCosts'!$G$393</t>
  </si>
  <si>
    <t>ToolUnreasonableCosts'!$G$38; 'ToolUnreasonableCosts'!$G$127; 'ToolUnreasonableCosts'!$G$216; 'ToolUnreasonableCosts'!$G$305; 'ToolUnreasonableCosts'!$G$394</t>
  </si>
  <si>
    <t>ToolUnreasonableCosts'!$G$39; 'ToolUnreasonableCosts'!$G$128; 'ToolUnreasonableCosts'!$G$217; 'ToolUnreasonableCosts'!$G$306; 'ToolUnreasonableCosts'!$G$395</t>
  </si>
  <si>
    <t>ToolUnreasonableCosts'!$G$40; 'ToolUnreasonableCosts'!$G$129; 'ToolUnreasonableCosts'!$G$218; 'ToolUnreasonableCosts'!$G$307; 'ToolUnreasonableCosts'!$G$396</t>
  </si>
  <si>
    <t>ToolUnreasonableCosts'!$G$41; 'ToolUnreasonableCosts'!$G$130; 'ToolUnreasonableCosts'!$G$219; 'ToolUnreasonableCosts'!$G$308; 'ToolUnreasonableCosts'!$G$397</t>
  </si>
  <si>
    <t>ToolUnreasonableCosts'!$E$43; 'ToolUnreasonableCosts'!$E$132; 'ToolUnreasonableCosts'!$E$221; 'ToolUnreasonableCosts'!$E$310; 'ToolUnreasonableCosts'!$E$399</t>
  </si>
  <si>
    <t>ToolUnreasonableCosts'!$F$43; 'ToolUnreasonableCosts'!$F$132; 'ToolUnreasonableCosts'!$F$221; 'ToolUnreasonableCosts'!$F$310; 'ToolUnreasonableCosts'!$F$399</t>
  </si>
  <si>
    <t>ToolUnreasonableCosts'!$F$44; 'ToolUnreasonableCosts'!$F$133; 'ToolUnreasonableCosts'!$F$222; 'ToolUnreasonableCosts'!$F$311; 'ToolUnreasonableCosts'!$F$400</t>
  </si>
  <si>
    <t>ToolUnreasonableCosts'!$F$36; 'ToolUnreasonableCosts'!$F$45; 'ToolUnreasonableCosts'!$F$125; 'ToolUnreasonableCosts'!$F$134; 'ToolUnreasonableCosts'!$F$214; 'ToolUnreasonableCosts'!$F$223; 'ToolUnreasonableCosts'!$F$303; 'ToolUnreasonableCosts'!$F$312; 'ToolUnreasonableCosts'!$F$392; 'ToolUnreasonableCosts'!$F$401</t>
  </si>
  <si>
    <t>ToolUnreasonableCosts'!$G$46; 'ToolUnreasonableCosts'!$G$135; 'ToolUnreasonableCosts'!$G$224; 'ToolUnreasonableCosts'!$G$313; 'ToolUnreasonableCosts'!$G$402</t>
  </si>
  <si>
    <t>ToolUnreasonableCosts'!$G$47; 'ToolUnreasonableCosts'!$G$136; 'ToolUnreasonableCosts'!$G$225; 'ToolUnreasonableCosts'!$G$314; 'ToolUnreasonableCosts'!$G$403</t>
  </si>
  <si>
    <t>ToolUnreasonableCosts'!$G$48; 'ToolUnreasonableCosts'!$G$137; 'ToolUnreasonableCosts'!$G$226; 'ToolUnreasonableCosts'!$G$315; 'ToolUnreasonableCosts'!$G$404</t>
  </si>
  <si>
    <t>ToolUnreasonableCosts'!$G$49; 'ToolUnreasonableCosts'!$G$138; 'ToolUnreasonableCosts'!$G$227; 'ToolUnreasonableCosts'!$G$316; 'ToolUnreasonableCosts'!$G$405</t>
  </si>
  <si>
    <t>ToolUnreasonableCosts'!$G$50; 'ToolUnreasonableCosts'!$G$139; 'ToolUnreasonableCosts'!$G$228; 'ToolUnreasonableCosts'!$G$317; 'ToolUnreasonableCosts'!$G$406</t>
  </si>
  <si>
    <t>ToolUnreasonableCosts'!$G$51; 'ToolUnreasonableCosts'!$G$140; 'ToolUnreasonableCosts'!$G$229; 'ToolUnreasonableCosts'!$G$318; 'ToolUnreasonableCosts'!$G$407</t>
  </si>
  <si>
    <t>ToolUnreasonableCosts'!$E$53; 'ToolUnreasonableCosts'!$E$142; 'ToolUnreasonableCosts'!$E$231; 'ToolUnreasonableCosts'!$E$320; 'ToolUnreasonableCosts'!$E$409</t>
  </si>
  <si>
    <t>ToolUnreasonableCosts'!$E$54; 'ToolUnreasonableCosts'!$E$143; 'ToolUnreasonableCosts'!$E$232; 'ToolUnreasonableCosts'!$E$321; 'ToolUnreasonableCosts'!$E$410</t>
  </si>
  <si>
    <t>ToolUnreasonableCosts'!$D$55; 'ToolUnreasonableCosts'!$D$144; 'ToolUnreasonableCosts'!$D$233; 'ToolUnreasonableCosts'!$D$322; 'ToolUnreasonableCosts'!$D$411</t>
  </si>
  <si>
    <t>ToolUnreasonableCosts'!$E$64; 'ToolUnreasonableCosts'!$E$153; 'ToolUnreasonableCosts'!$E$242; 'ToolUnreasonableCosts'!$E$331; 'ToolUnreasonableCosts'!$E$420</t>
  </si>
  <si>
    <t>ToolUnreasonableCosts'!$E$65; 'ToolUnreasonableCosts'!$E$154; 'ToolUnreasonableCosts'!$E$243; 'ToolUnreasonableCosts'!$E$332; 'ToolUnreasonableCosts'!$E$421</t>
  </si>
  <si>
    <t>ToolUnreasonableCosts'!$D$66; 'ToolUnreasonableCosts'!$D$155; 'ToolUnreasonableCosts'!$D$244; 'ToolUnreasonableCosts'!$D$333; 'ToolUnreasonableCosts'!$D$422</t>
  </si>
  <si>
    <t>ToolUnreasonableCosts'!$H$55; 'ToolUnreasonableCosts'!$H$66; 'ToolUnreasonableCosts'!$H$144; 'ToolUnreasonableCosts'!$H$155; 'ToolUnreasonableCosts'!$H$233; 'ToolUnreasonableCosts'!$H$244; 'ToolUnreasonableCosts'!$H$322; 'ToolUnreasonableCosts'!$H$333; 'ToolUnreasonableCosts'!$H$411; 'ToolUnreasonableCosts'!$H$422</t>
  </si>
  <si>
    <t>ToolUnreasonableCosts'!$K$55; 'ToolUnreasonableCosts'!$K$66; 'ToolUnreasonableCosts'!$K$144; 'ToolUnreasonableCosts'!$K$155; 'ToolUnreasonableCosts'!$K$233; 'ToolUnreasonableCosts'!$K$244; 'ToolUnreasonableCosts'!$K$322; 'ToolUnreasonableCosts'!$K$333; 'ToolUnreasonableCosts'!$K$411; 'ToolUnreasonableCosts'!$K$422</t>
  </si>
  <si>
    <t>ToolUnreasonableCosts'!$M$55; 'ToolUnreasonableCosts'!$M$66; 'ToolUnreasonableCosts'!$M$144; 'ToolUnreasonableCosts'!$M$155; 'ToolUnreasonableCosts'!$M$233; 'ToolUnreasonableCosts'!$M$244; 'ToolUnreasonableCosts'!$M$322; 'ToolUnreasonableCosts'!$M$333; 'ToolUnreasonableCosts'!$M$411; 'ToolUnreasonableCosts'!$M$422</t>
  </si>
  <si>
    <t>ToolUnreasonableCosts'!$H$56; 'ToolUnreasonableCosts'!$H$67; 'ToolUnreasonableCosts'!$H$145; 'ToolUnreasonableCosts'!$H$156; 'ToolUnreasonableCosts'!$H$234; 'ToolUnreasonableCosts'!$H$245; 'ToolUnreasonableCosts'!$H$323; 'ToolUnreasonableCosts'!$H$334; 'ToolUnreasonableCosts'!$H$412; 'ToolUnreasonableCosts'!$H$423</t>
  </si>
  <si>
    <t>ToolUnreasonableCosts'!$J$56; 'ToolUnreasonableCosts'!$J$67; 'ToolUnreasonableCosts'!$J$145; 'ToolUnreasonableCosts'!$J$156; 'ToolUnreasonableCosts'!$J$234; 'ToolUnreasonableCosts'!$J$245; 'ToolUnreasonableCosts'!$J$323; 'ToolUnreasonableCosts'!$J$334; 'ToolUnreasonableCosts'!$J$412; 'ToolUnreasonableCosts'!$J$423</t>
  </si>
  <si>
    <t>ToolUnreasonableCosts'!$E$76; 'ToolUnreasonableCosts'!$E$165; 'ToolUnreasonableCosts'!$E$254; 'ToolUnreasonableCosts'!$E$343; 'ToolUnreasonableCosts'!$E$432</t>
  </si>
  <si>
    <t>ToolUnreasonableCosts'!$E$77; 'ToolUnreasonableCosts'!$E$166; 'ToolUnreasonableCosts'!$E$255; 'ToolUnreasonableCosts'!$E$344; 'ToolUnreasonableCosts'!$E$433</t>
  </si>
  <si>
    <t>ToolUnreasonableCosts'!$D$78; 'ToolUnreasonableCosts'!$D$167; 'ToolUnreasonableCosts'!$D$256; 'ToolUnreasonableCosts'!$D$345; 'ToolUnreasonableCosts'!$D$434</t>
  </si>
  <si>
    <t>ToolUnreasonableCosts'!$E$85; 'ToolUnreasonableCosts'!$E$174; 'ToolUnreasonableCosts'!$E$263; 'ToolUnreasonableCosts'!$E$352; 'ToolUnreasonableCosts'!$E$441</t>
  </si>
  <si>
    <t>ToolUnreasonableCosts'!$E$86; 'ToolUnreasonableCosts'!$E$175; 'ToolUnreasonableCosts'!$E$264; 'ToolUnreasonableCosts'!$E$353; 'ToolUnreasonableCosts'!$E$442</t>
  </si>
  <si>
    <t>ToolUnreasonableCosts'!$D$87; 'ToolUnreasonableCosts'!$D$176; 'ToolUnreasonableCosts'!$D$265; 'ToolUnreasonableCosts'!$D$354; 'ToolUnreasonableCosts'!$D$443</t>
  </si>
  <si>
    <t>ToolUnreasonableCosts'!$E$35; 'ToolUnreasonableCosts'!$E$55; 'ToolUnreasonableCosts'!$E$66; 'ToolUnreasonableCosts'!$E$78; 'ToolUnreasonableCosts'!$E$87; 'ToolUnreasonableCosts'!$E$124; 'ToolUnreasonableCosts'!$E$144; 'ToolUnreasonableCosts'!$E$155; 'ToolUnreasonableCosts'!$E$167; 'ToolUnreasonableCosts'!$E$176; 'ToolUnreasonableCosts'!$E$213; 'ToolUnreasonableCosts'!$E$233; 'ToolUnreasonableCosts'!$E$244; 'ToolUnreasonableCosts'!$E$256; 'ToolUnreasonableCosts'!$E$265; 'ToolUnreasonableCosts'!$E$302; 'ToolUnreasonableCosts'!$E$322; 'ToolUnreasonableCosts'!$E$333; 'ToolUnreasonableCosts'!$E$345; 'ToolUnreasonableCosts'!$E$354; 'ToolUnreasonableCosts'!$E$391; 'ToolUnreasonableCosts'!$E$411; 'ToolUnreasonableCosts'!$E$422; 'ToolUnreasonableCosts'!$E$434; 'ToolUnreasonableCosts'!$E$443</t>
  </si>
  <si>
    <t>ToolUnreasonableCosts'!$H$78; 'ToolUnreasonableCosts'!$H$87; 'ToolUnreasonableCosts'!$H$167; 'ToolUnreasonableCosts'!$H$176; 'ToolUnreasonableCosts'!$H$256; 'ToolUnreasonableCosts'!$H$265; 'ToolUnreasonableCosts'!$H$345; 'ToolUnreasonableCosts'!$H$354; 'ToolUnreasonableCosts'!$H$434; 'ToolUnreasonableCosts'!$H$443</t>
  </si>
  <si>
    <t>ToolUnreasonableCosts'!$J$78; 'ToolUnreasonableCosts'!$J$87; 'ToolUnreasonableCosts'!$J$167; 'ToolUnreasonableCosts'!$J$176; 'ToolUnreasonableCosts'!$J$256; 'ToolUnreasonableCosts'!$J$265; 'ToolUnreasonableCosts'!$J$345; 'ToolUnreasonableCosts'!$J$354; 'ToolUnreasonableCosts'!$J$434; 'ToolUnreasonableCosts'!$J$443</t>
  </si>
  <si>
    <t>ToolUnreasonableCosts'!$L$78; 'ToolUnreasonableCosts'!$L$87; 'ToolUnreasonableCosts'!$L$167; 'ToolUnreasonableCosts'!$L$176; 'ToolUnreasonableCosts'!$L$256; 'ToolUnreasonableCosts'!$L$265; 'ToolUnreasonableCosts'!$L$345; 'ToolUnreasonableCosts'!$L$354; 'ToolUnreasonableCosts'!$L$434; 'ToolUnreasonableCosts'!$L$443</t>
  </si>
  <si>
    <t>ToolUnreasonableCosts'!$N$55; 'ToolUnreasonableCosts'!$N$66; 'ToolUnreasonableCosts'!$N$78; 'ToolUnreasonableCosts'!$N$87; 'ToolUnreasonableCosts'!$N$144; 'ToolUnreasonableCosts'!$N$155; 'ToolUnreasonableCosts'!$N$167; 'ToolUnreasonableCosts'!$N$176; 'ToolUnreasonableCosts'!$N$233; 'ToolUnreasonableCosts'!$N$244; 'ToolUnreasonableCosts'!$N$256; 'ToolUnreasonableCosts'!$N$265; 'ToolUnreasonableCosts'!$N$322; 'ToolUnreasonableCosts'!$N$333; 'ToolUnreasonableCosts'!$N$345; 'ToolUnreasonableCosts'!$N$354; 'ToolUnreasonableCosts'!$N$411; 'ToolUnreasonableCosts'!$N$422; 'ToolUnreasonableCosts'!$N$434; 'ToolUnreasonableCosts'!$N$443</t>
  </si>
  <si>
    <t>ToolUnreasonableCosts'!$J$79; 'ToolUnreasonableCosts'!$J$88; 'ToolUnreasonableCosts'!$J$168; 'ToolUnreasonableCosts'!$J$177; 'ToolUnreasonableCosts'!$J$257; 'ToolUnreasonableCosts'!$J$266; 'ToolUnreasonableCosts'!$J$346; 'ToolUnreasonableCosts'!$J$355; 'ToolUnreasonableCosts'!$J$435; 'ToolUnreasonableCosts'!$J$444</t>
  </si>
  <si>
    <t>ToolUnreasonableCosts'!$I$56; 'ToolUnreasonableCosts'!$I$67; 'ToolUnreasonableCosts'!$K$79; 'ToolUnreasonableCosts'!$K$88; 'ToolUnreasonableCosts'!$I$145; 'ToolUnreasonableCosts'!$I$156; 'ToolUnreasonableCosts'!$K$168; 'ToolUnreasonableCosts'!$K$177; 'ToolUnreasonableCosts'!$I$234; 'ToolUnreasonableCosts'!$I$245; 'ToolUnreasonableCosts'!$K$257; 'ToolUnreasonableCosts'!$K$266; 'ToolUnreasonableCosts'!$I$323; 'ToolUnreasonableCosts'!$I$334; 'ToolUnreasonableCosts'!$K$346; 'ToolUnreasonableCosts'!$K$355; 'ToolUnreasonableCosts'!$I$412; 'ToolUnreasonableCosts'!$I$423; 'ToolUnreasonableCosts'!$K$435; 'ToolUnreasonableCosts'!$K$444</t>
  </si>
  <si>
    <t>ToolUnreasonableCosts'!$L$62; 'ToolUnreasonableCosts'!$L$73; 'ToolUnreasonableCosts'!$L$83; 'ToolUnreasonableCosts'!$L$92; 'ToolUnreasonableCosts'!$L$151; 'ToolUnreasonableCosts'!$L$162; 'ToolUnreasonableCosts'!$L$172; 'ToolUnreasonableCosts'!$L$181; 'ToolUnreasonableCosts'!$L$240; 'ToolUnreasonableCosts'!$L$251; 'ToolUnreasonableCosts'!$L$261; 'ToolUnreasonableCosts'!$L$270; 'ToolUnreasonableCosts'!$L$329; 'ToolUnreasonableCosts'!$L$340; 'ToolUnreasonableCosts'!$L$350; 'ToolUnreasonableCosts'!$L$359; 'ToolUnreasonableCosts'!$L$418; 'ToolUnreasonableCosts'!$L$429; 'ToolUnreasonableCosts'!$L$439; 'ToolUnreasonableCosts'!$L$448</t>
  </si>
  <si>
    <t>ToolUnreasonableCosts'!$E$94; 'ToolUnreasonableCosts'!$E$183; 'ToolUnreasonableCosts'!$E$272; 'ToolUnreasonableCosts'!$E$361; 'ToolUnreasonableCosts'!$E$450</t>
  </si>
  <si>
    <t>ToolUnreasonableCosts'!$E$95; 'ToolUnreasonableCosts'!$E$184; 'ToolUnreasonableCosts'!$E$273; 'ToolUnreasonableCosts'!$E$362; 'ToolUnreasonableCosts'!$E$451</t>
  </si>
  <si>
    <t>ToolUnreasonableCosts'!$E$96; 'ToolUnreasonableCosts'!$E$185; 'ToolUnreasonableCosts'!$E$274; 'ToolUnreasonableCosts'!$E$363; 'ToolUnreasonableCosts'!$E$452</t>
  </si>
  <si>
    <t>ToolUnreasonableCosts'!$E$97; 'ToolUnreasonableCosts'!$E$186; 'ToolUnreasonableCosts'!$E$275; 'ToolUnreasonableCosts'!$E$364; 'ToolUnreasonableCosts'!$E$453</t>
  </si>
  <si>
    <t>ToolUnreasonableCosts'!$G$99; 'ToolUnreasonableCosts'!$G$188; 'ToolUnreasonableCosts'!$G$277; 'ToolUnreasonableCosts'!$G$366; 'ToolUnreasonableCosts'!$G$455</t>
  </si>
  <si>
    <t>ToolUnreasonableCosts'!$I$99; 'ToolUnreasonableCosts'!$I$188; 'ToolUnreasonableCosts'!$I$277; 'ToolUnreasonableCosts'!$I$366; 'ToolUnreasonableCosts'!$I$455</t>
  </si>
  <si>
    <t>ToolUnreasonableCosts'!$K$99; 'ToolUnreasonableCosts'!$K$188; 'ToolUnreasonableCosts'!$K$277; 'ToolUnreasonableCosts'!$K$366; 'ToolUnreasonableCosts'!$K$455</t>
  </si>
  <si>
    <t>ToolUnreasonableCosts'!$E$100; 'ToolUnreasonableCosts'!$E$189; 'ToolUnreasonableCosts'!$E$278; 'ToolUnreasonableCosts'!$E$367; 'ToolUnreasonableCosts'!$E$456</t>
  </si>
  <si>
    <t>ToolUnreasonableCosts'!$E$101; 'ToolUnreasonableCosts'!$E$190; 'ToolUnreasonableCosts'!$E$279; 'ToolUnreasonableCosts'!$E$368; 'ToolUnreasonableCosts'!$E$457</t>
  </si>
  <si>
    <t>ToolUnreasonableCosts'!$E$103; 'ToolUnreasonableCosts'!$E$192; 'ToolUnreasonableCosts'!$E$281; 'ToolUnreasonableCosts'!$E$370; 'ToolUnreasonableCosts'!$E$459</t>
  </si>
  <si>
    <t>EUwideConstants'!$A$2</t>
  </si>
  <si>
    <t>EUwideConstants'!$B$10</t>
  </si>
  <si>
    <t>VersionDocumentation'!$B$2; 'VersionDocumentation'!$A$8</t>
  </si>
  <si>
    <t>VersionDocumentation'!$C$8</t>
  </si>
  <si>
    <t>VersionDocumentation'!$B$3; 'VersionDocumentation'!$A$22</t>
  </si>
  <si>
    <t>VersionDocumentation'!$C$22</t>
  </si>
  <si>
    <t>G y C</t>
  </si>
  <si>
    <t>Cuadro de navegación:</t>
  </si>
  <si>
    <t>Hoja siguiente</t>
  </si>
  <si>
    <t>Principio de hoja</t>
  </si>
  <si>
    <t>Versión lingüística:</t>
  </si>
  <si>
    <t>Nombre de referencia del archivo:</t>
  </si>
  <si>
    <t>Hoja anterior</t>
  </si>
  <si>
    <t>ORIENTACIONES Y CONDICIONES</t>
  </si>
  <si>
    <t>Códigos de colores y fuentes:</t>
  </si>
  <si>
    <t>Texto negro en negrita:</t>
  </si>
  <si>
    <t>Texto más pequeño en cursiva:</t>
  </si>
  <si>
    <t>Los campos en amarillo claro son opcionales.</t>
  </si>
  <si>
    <t>Las partes en gris claro están reservadas a comandos de navegación e hipervínculos.</t>
  </si>
  <si>
    <t>Fuentes de información:</t>
  </si>
  <si>
    <t>Sitios web de la UE:</t>
  </si>
  <si>
    <t>Legislación de la UE:</t>
  </si>
  <si>
    <t xml:space="preserve">http://eur-lex.europa.eu/es/index.htm </t>
  </si>
  <si>
    <t>RCDE UE (información general):</t>
  </si>
  <si>
    <t>Otros sitios web:</t>
  </si>
  <si>
    <t xml:space="preserve">https://www.miteco.gob.es/es/cambio-climatico/temas/comercio-de-derechos-de-emision/asig-fase-iv-2026-2030.html </t>
  </si>
  <si>
    <t>Servicio de consultas:</t>
  </si>
  <si>
    <t xml:space="preserve">La Directiva 2003/87/CE (la Directiva RCDE) requiere que las entidades reguladas que se incluyen en el RCDE2 dispongan de una autorización de emisión de GEI válida emitida por la autoridad competente relevante y que hagan un seguimiento de sus emisiones y las reporten, y que los informes de emisiones sean verificados de confirmidad con el artículo 15 de la Directiva RCDE y la regulación establecida de conformidad con dicho artículo. </t>
  </si>
  <si>
    <t>La Directiva puede descargarse de:</t>
  </si>
  <si>
    <t>https://eur-lex.europa.eu/legal-content/ES/TXT/?uri=CELEX:02003L0087-20240301&amp;qid=1733916589492</t>
  </si>
  <si>
    <t>El Reglamento de Seguimiento y Notificación (de aquí en adelante MRR) define requisitos adicionales de seguimiento y notificación. El MRR se puede descargar de:</t>
  </si>
  <si>
    <t>https://eur-lex.europa.eu/legal-content/ES/TXT/?uri=CELEX:02018R2066-20240701&amp;qid=1733916669667</t>
  </si>
  <si>
    <t>Este archivo es una herramienta desarrollada por los servicios de la Comisión Europea con el propósito de armonizar la determinación de Costes Irrazonables de conformidad con el artículo 75 quinquies del MRR</t>
  </si>
  <si>
    <t>Esta es la versión final de la herramienta para calcular los costes irrazonables para RCDE2, de fecha 9 de diciembre de 2024</t>
  </si>
  <si>
    <t xml:space="preserve">Todas las guías de la Comisión Europea sobre MRR de RCDE2 se pueden encontrar en: </t>
  </si>
  <si>
    <t>Seguimiento y notificación en RCDE:</t>
  </si>
  <si>
    <t>bzn-RCDE2@miteco.es</t>
  </si>
  <si>
    <t>Cómo usar este archivo:</t>
  </si>
  <si>
    <t>Para proteger las fórmulas contra modificaciones involuntarias, que suelen conducir a resultados erróneos y engañosos, es de suma importancia NO UTILIZAR la función CORTAR Y PEGAR. Si desea mover datos, primero cópielos y péguelos, y después borre los datos no deseados en el lugar antiguo (incorrecto).</t>
  </si>
  <si>
    <t xml:space="preserve">Este es texto proporcionado por el formulario de la Comisión. Debe mantenerse como está. </t>
  </si>
  <si>
    <t>Este texto proporciona explicaciones adicionales. Los EEMM pueden añadir explicaciones complementarios en las versiones específicas del estado miembro</t>
  </si>
  <si>
    <t>Los campos verdes se completan de forma automática con resultados calculados. Si aparece texto en rojo será señal de que hay un error (faltan datos, etc.)</t>
  </si>
  <si>
    <t xml:space="preserve">Las celdas sombreadas indican que la información completada en otro campo hace que la celda sombreada no sea pertinente. </t>
  </si>
  <si>
    <t xml:space="preserve">Este formulario se ha bloqueado para evitar entradas de datos excepto en las celdas amarillas. Sin embargo, por motivos de transparencia no se requiere contraseña para desbloquearlo. Esto permite que se tenga acceso a ver todas las fórmulas. Cuando use este formulario para introducir datos se recomienda que se mantenga el bloqueo. Las hojas solo deberían desprotegerse para comprobar la validez de las fórmulas, lo que debería hacerse únicamente en un formulario separado. </t>
  </si>
  <si>
    <t>Formulario proporcionado por:</t>
  </si>
  <si>
    <t>Fecha de publicación:</t>
  </si>
  <si>
    <t>Herramienta</t>
  </si>
  <si>
    <t xml:space="preserve">Herramienta - Costes Irrazonables </t>
  </si>
  <si>
    <t xml:space="preserve">Los campos de datos no se han optimizado para formatos numéricos específicos ni de otro tipo. Sin embargo, la protección de las hojas se ha limitado para permitirle utilizar sus propios formatos. En particular, puede decidir el número de decimales que se muestran. En principio, el número de decimales es independiente de la precisión del cálculo. En principio, la opción «Precisión mostrada» de MS Excel debería estar desactivada. Para más detalles, consulte la función «Ayuda» de MS Excel sobre este tema.
</t>
  </si>
  <si>
    <t xml:space="preserve">DESCARGO DE RESPONSABILIDAD": Todas las fórmulas se han elaborado de forma cuidadosa y minuciosa. Sin embargo, no se pueden excluir totalmente los errores. 
Como se ha descrito anteriormente, se garantiza una total transparencia para comprobar la validez de los cálculos. Ni los autores de este archivo ni la Comisión Europea pueden ser considerados responsables de eventuales daños resultantes de resultados erróneos o engañosos de los cálculos proporcionados. 
Es plena responsabilidad del usuario de este archivo (es decir, la entidad regulada del RCDE2) garantizar que se comunican datos correctos a la autoridad competente.
</t>
  </si>
  <si>
    <t>Información sobre la entidad regulada</t>
  </si>
  <si>
    <t>Aquí figuran las orientaciones específicas para cada Estado miembro:</t>
  </si>
  <si>
    <t>Información sobre la versión del formulario:</t>
  </si>
  <si>
    <t>De conformidad con el artículo 75 quinquies del Reglamento (UE) 2018/2066, no se considerará que las mejoras incurren en costes irrazonables hasta un importe acumulado de 4 000 € por periodo de notificación. Para las entidades reguladas con bajas emisiones (es decir, entidades que cumplen los criterios del artículo 75 quindecies del Reglamento (UE) 2018/2066), este umbral es de 1 000 € por periodo de notificación</t>
  </si>
  <si>
    <t>Es una entidad regulada de bajas emisiones?</t>
  </si>
  <si>
    <t>Herramientas - costes irrazonables</t>
  </si>
  <si>
    <t>Esta es una herramienta opcional para calcular si los costes pueden ser considerados irrazonables</t>
  </si>
  <si>
    <t>Si las mejoras tienen un impacto directo en la precisión, el factor de mejora se determinará como la diferencia entre la incertidumbre alcanzada actualmente y la incertidumbre relacionada con el nivel requerido. Para todos los demás casos sin tal impacto directo (por ejemplo, cambio de valores por defecto a análisis, utilización de métodos de factor de alcance más precisos o cualquier otra mejora enumerada en el artículo 75 quinquies, apartado 4), el factor de mejora será del 1%.</t>
  </si>
  <si>
    <t>Impacto directo en la precisión?</t>
  </si>
  <si>
    <t>Incertidumbre alcanzada actualmente:</t>
  </si>
  <si>
    <t>Incertidumbre relacionada con el nivel requerido:</t>
  </si>
  <si>
    <t>Tipos de costes</t>
  </si>
  <si>
    <t xml:space="preserve">Los costes se refieren al uso de, por ejemplo, equipos de medición más precisos o fiables (para las cantidades de combustible despachadas, aplicable si los métodos no se ajustan a lo dispuesto en el artículo 75 undecies, apartado 1, letra a)), la aplicación de muestreos y análisis en lugar del uso de valores por defecto (para, por ejemplo, el factor de emisión), o métodos más precisos, aunque más exigentes, para determinar el factor de alcance. </t>
  </si>
  <si>
    <t>Téngase en cuenta que para la evaluación de los costes irrazonables sólo son pertinentes los «costes adicionales», es decir, aquellos que la entidad regulada pueda demostrar a satisfacción de la autoridad competente que pueden atribuirse claramente a la mejora considerada.</t>
  </si>
  <si>
    <t>Esto significa la diferencia entre los costes actuales y el coste de, por ejemplo, equipos o métodos de medición más precisos o fiables, O</t>
  </si>
  <si>
    <t>cuando la entidad regulada tenga que utilizar un nuevo método de todos modos y pueda elegir entre diferentes opciones, sólo deberán tenerse en cuenta los costes del método más caro (pero más preciso o fiable) menos los costes en que se incurriría para sustituir el método de todos modos.</t>
  </si>
  <si>
    <t>Para considerar sólo los costes «adicionales» para la entidad regulada puede</t>
  </si>
  <si>
    <t>introducir los costes actuales o los costes del sistema de referencia en i. y iii., y los costes relacionados con nuevos equipos o medidas en ii. y iv.</t>
  </si>
  <si>
    <t>introducir sólo los costes adicionales en ii. y iv.</t>
  </si>
  <si>
    <t>Breve descripción</t>
  </si>
  <si>
    <t>Tipo de costes para las entidades reguladas</t>
  </si>
  <si>
    <t>Se puede distinguir entre:</t>
  </si>
  <si>
    <t>Costes de inversión: Son los costes de inversión de, por ejemplo, equipos de medición o los costes de puesta a punto para el método del factor de alcance (por ejemplo, sistema informático para el método de la «cadena de custodia», o el desarrollo de «métodos indirectos»).</t>
  </si>
  <si>
    <t>Periodo de amortización: De conformidad con el apartado 1 del artículo 75 quinquies, este periodo debe basarse en la vida útil económica del equipo. Los costes anuales de la inversión tendrán en cuenta el valor temporal del dinero calculando la anualidad utilizando el tipo de interés introducido. En caso de que no se introduzca ningún tipo de interés, los costes anuales se determinarán simplemente mediante la depreciación lineal, es decir, dividiendo los costes de inversión por el periodo de depreciación.</t>
  </si>
  <si>
    <t>Tipo de interés: Es el tipo de interés asociado a la inversión introducido como %. Las entradas aquí son opcionales.</t>
  </si>
  <si>
    <t>Costes de explotación y mantenimiento: Se trata de los costes de funcionamiento y mantenimiento de, por ejemplo, el equipo o el método aplicado; incluye cualquier coste laboral interno relacionado con el funcionamiento y el mantenimiento que pueda atribuirse claramente a la mejora.</t>
  </si>
  <si>
    <t>Otros costes: Se trata de cualquier otro coste anual relevante, por ejemplo, costes de laboratorio, o costes derivados de retrasos en cualquier operación empresarial para la aplicación de la mejora, etc.</t>
  </si>
  <si>
    <t>Tipo de costes para los consumidores</t>
  </si>
  <si>
    <t>Además de los costes incurridos por la entidad regulada, el artículo 75 quinquies, apartado 2, exige que la entidad regulada también tenga en cuenta los costes de la aplicación de un método de seguimiento específico incurridos por los consumidores (por ejemplo, los socios comerciales intermedios de combustible), incluidos los consumidores finales. La entidad regulada puede aplicar estimaciones conservadoras de estos costes.</t>
  </si>
  <si>
    <t>No en todos los casos las dos opciones consideradas darán lugar a diferencias (significativas) en los costes soportados por los consumidores. En tales casos, la entidad regulada puede omitir identificarlos explícitamente en los costes que figuran a continuación. Lo más destacado es que los distintos métodos aplicados para el factor de alcance pueden repercutir en los costes soportados por los consumidores, por ejemplo en el caso del método de la «cadena de custodia».</t>
  </si>
  <si>
    <t>Número de consumidores: Debe ser una estimación conservadora del número de consumidores.</t>
  </si>
  <si>
    <t>Por ejemplo, [50] comerciantes intermedios de combustible y [200 000] consumidores se verían afectados por los diferentes métodos aplicados.</t>
  </si>
  <si>
    <t>Por ejemplo, para aplicar el método de la «cadena de custodia», podría tratarse de los costes administrativos en que incurrirían los comerciantes intermedios de combustible (es decir, [15] entidades de comerciantes de combustible tendrían que registrarse en el nuevo sistema informático creado por la entidad regulada) y los consumidores (por ejemplo, [200 000] consumidores tendrían que gastar [10] minutos multiplicados por el salario medio de ese país para realizar una única autodeclaración de su respectivo uso sectorial del combustible en las Condiciones Generales actualizadas).</t>
  </si>
  <si>
    <t>Periodo de amortización: debe basarse en la vida útil económica del equipo. Si no se conoce o no está claramente definido, se asumirá un periodo por defecto de [10] años. Para los cálculos posteriores se aplicará una tasa de descuento social por defecto del 4%.</t>
  </si>
  <si>
    <t>Costes recurrentes por consumidor: Se trata de una estimación de los costes anuales que deben pagar los consumidores.</t>
  </si>
  <si>
    <t>Costes actuales o de referencia que soportan las Entidades Reguladas</t>
  </si>
  <si>
    <t>Introduzca aquí los costes relacionados con su equipo actual o método utilizado O, cuando compare dos o más opciones, los costes relacionados con la referencia.</t>
  </si>
  <si>
    <t>REFERENCIA (Entidad regulada)</t>
  </si>
  <si>
    <t>Costes de inversión</t>
  </si>
  <si>
    <t>Costes de O&amp;M [€/año]</t>
  </si>
  <si>
    <t>Otros costes [€/año]</t>
  </si>
  <si>
    <t>Costes anuales [euros]</t>
  </si>
  <si>
    <t>Costes de inversión [euros]</t>
  </si>
  <si>
    <t>Periodo de amortización [años]</t>
  </si>
  <si>
    <t>Tipo de interés [%]</t>
  </si>
  <si>
    <t>Suma</t>
  </si>
  <si>
    <t>Costes del nuevo equipo o método para las entidades reguladas</t>
  </si>
  <si>
    <t>Indique aquí los costes relacionados con la utilización de un nuevo equipo o método que permita obtener un nivel superior o un método más preciso.</t>
  </si>
  <si>
    <t>NUEVO (Entidad regulada)</t>
  </si>
  <si>
    <t xml:space="preserve">Costes únicos: similares a los costes de inversión anteriores, se trata de costes que los consumidores tienen que pagar una sola vez, por ejemplo, por adelantado. </t>
  </si>
  <si>
    <t>Introduzca aquí una breve descripción. Esta descripción también debe incluir información sobre, por ejemplo, el parámetro al que se refieren los costes (cantidades de combustible despachadas, cualquier factor de cálculo, el factor de alcance), el periodo de amortización de los costes de inversión, los costes de O&amp;M, las hipótesis subyacentes, etc.</t>
  </si>
  <si>
    <t>Costes actuales o de referencia para los consumidores</t>
  </si>
  <si>
    <t>Indique aquí los costes que supondría para los consumidores la utilización del equipo o método actual.</t>
  </si>
  <si>
    <t>REFERENCIA (Consumidores)</t>
  </si>
  <si>
    <t>Número de consumidores afectados</t>
  </si>
  <si>
    <t>Costes únicos</t>
  </si>
  <si>
    <t>Costes recurrentes por consumidor y año [€/consumidor/año]</t>
  </si>
  <si>
    <t>Costes puntuales [euros/consumidor]</t>
  </si>
  <si>
    <t>Coste para el consumidor cuando la Entidad Regulada implante un nuevo equipo o método</t>
  </si>
  <si>
    <t>Indique aquí los costes en que incurrirían los consumidores cuando se utilice un equipo o método más preciso.</t>
  </si>
  <si>
    <t>NUEVO (Consumidores)</t>
  </si>
  <si>
    <t>Total de los costes «adicionales</t>
  </si>
  <si>
    <t>Costes «adicionales» para la entidad regulada</t>
  </si>
  <si>
    <t>Costes «adicionales» para los consumidores</t>
  </si>
  <si>
    <t>Un valor negativo significa que el método más preciso puede incluso dar lugar a costes inferiores (por ejemplo, para los consumidores).</t>
  </si>
  <si>
    <t>Emisiones medias anuales</t>
  </si>
  <si>
    <t>Factor de mejora</t>
  </si>
  <si>
    <t>Beneficios anuales</t>
  </si>
  <si>
    <t>Emisiones medias anuales: Esas emisiones se referirán a un flujo de combustible específico.</t>
  </si>
  <si>
    <t>Hoja de constantes para toda la UE</t>
  </si>
  <si>
    <t>ETS2_herramienta_costes_no_razonables</t>
  </si>
  <si>
    <t>Versión final para publicación</t>
  </si>
  <si>
    <t>Precio del derecho de emisión [€/t CO2e]</t>
  </si>
  <si>
    <t>¿Los costes  son irrazonables?</t>
  </si>
  <si>
    <t>¡¡Incoherente!!</t>
  </si>
  <si>
    <t>Herramienta RCDE2 para costes irrazonables</t>
  </si>
  <si>
    <t xml:space="preserve">español </t>
  </si>
  <si>
    <t>ETS2_herramienta_costes_irrazonables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</si>
</sst>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Red]\-&quot;€&quot;\ #,##0.00"/>
    <numFmt numFmtId="165" formatCode="#,##0_ ;[Red]\-#,##0\ "/>
  </numFmts>
  <fonts count="52" x14ac:knownFonts="1">
    <font>
      <sz val="10"/>
      <name val="Arial"/>
    </font>
    <font>
      <sz val="11"/>
      <color indexed="8"/>
      <name val="Calibri"/>
      <family val="2"/>
    </font>
    <font>
      <sz val="10"/>
      <name val="Arial"/>
      <family val="2"/>
    </font>
    <font>
      <b/>
      <sz val="12"/>
      <color indexed="9"/>
      <name val="Arial"/>
      <family val="2"/>
    </font>
    <font>
      <b/>
      <sz val="10"/>
      <name val="Arial"/>
      <family val="2"/>
    </font>
    <font>
      <i/>
      <sz val="8"/>
      <color indexed="18"/>
      <name val="Arial"/>
      <family val="2"/>
    </font>
    <font>
      <sz val="8"/>
      <name val="Arial"/>
      <family val="2"/>
    </font>
    <font>
      <u/>
      <sz val="10"/>
      <color indexed="12"/>
      <name val="Arial"/>
      <family val="2"/>
    </font>
    <font>
      <sz val="8"/>
      <name val="Arial"/>
      <family val="2"/>
    </font>
    <font>
      <b/>
      <sz val="14"/>
      <name val="Arial"/>
      <family val="2"/>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b/>
      <sz val="11"/>
      <color indexed="8"/>
      <name val="Calibri"/>
      <family val="2"/>
    </font>
    <font>
      <b/>
      <sz val="9"/>
      <name val="Arial"/>
      <family val="2"/>
    </font>
    <font>
      <b/>
      <u/>
      <sz val="10"/>
      <color indexed="62"/>
      <name val="Arial"/>
      <family val="2"/>
    </font>
    <font>
      <i/>
      <sz val="10"/>
      <name val="Arial"/>
      <family val="2"/>
    </font>
    <font>
      <b/>
      <sz val="10"/>
      <color indexed="10"/>
      <name val="Arial"/>
      <family val="2"/>
    </font>
    <font>
      <sz val="9"/>
      <name val="Arial"/>
      <family val="2"/>
    </font>
    <font>
      <b/>
      <sz val="7"/>
      <name val="Arial"/>
      <family val="2"/>
    </font>
    <font>
      <i/>
      <sz val="9"/>
      <color indexed="62"/>
      <name val="Arial"/>
      <family val="2"/>
    </font>
    <font>
      <i/>
      <sz val="9"/>
      <color indexed="18"/>
      <name val="Arial"/>
      <family val="2"/>
    </font>
    <font>
      <b/>
      <sz val="11"/>
      <name val="Arial"/>
      <family val="2"/>
    </font>
    <font>
      <sz val="8"/>
      <name val="Arial"/>
      <family val="2"/>
    </font>
    <font>
      <b/>
      <sz val="18"/>
      <name val="Arial"/>
      <family val="2"/>
    </font>
    <font>
      <b/>
      <i/>
      <sz val="8"/>
      <color indexed="18"/>
      <name val="Arial"/>
      <family val="2"/>
    </font>
    <font>
      <sz val="8"/>
      <name val="Arial"/>
      <family val="2"/>
    </font>
    <font>
      <b/>
      <sz val="10"/>
      <color indexed="62"/>
      <name val="Arial"/>
      <family val="2"/>
    </font>
    <font>
      <sz val="10"/>
      <color indexed="62"/>
      <name val="Arial"/>
      <family val="2"/>
    </font>
    <font>
      <u/>
      <sz val="10"/>
      <color indexed="62"/>
      <name val="Arial"/>
      <family val="2"/>
    </font>
    <font>
      <b/>
      <sz val="11"/>
      <color indexed="62"/>
      <name val="Arial"/>
      <family val="2"/>
    </font>
    <font>
      <b/>
      <sz val="12"/>
      <color indexed="62"/>
      <name val="Arial"/>
      <family val="2"/>
    </font>
    <font>
      <sz val="10"/>
      <color indexed="18"/>
      <name val="Arial"/>
      <family val="2"/>
    </font>
    <font>
      <sz val="10"/>
      <name val="Arial"/>
      <family val="2"/>
    </font>
    <font>
      <sz val="14"/>
      <color indexed="18"/>
      <name val="Arial"/>
      <family val="2"/>
    </font>
    <font>
      <sz val="72"/>
      <color indexed="17"/>
      <name val="Arial"/>
      <family val="2"/>
    </font>
    <font>
      <sz val="14"/>
      <name val="Arial"/>
      <family val="2"/>
    </font>
    <font>
      <sz val="9"/>
      <name val="Times New Roman"/>
      <family val="1"/>
    </font>
    <font>
      <sz val="8"/>
      <color indexed="18"/>
      <name val="Arial"/>
      <family val="2"/>
    </font>
    <font>
      <b/>
      <i/>
      <sz val="10"/>
      <color indexed="18"/>
      <name val="Arial"/>
      <family val="2"/>
    </font>
    <font>
      <sz val="10"/>
      <color indexed="8"/>
      <name val="Arial"/>
      <family val="2"/>
    </font>
    <font>
      <b/>
      <sz val="10"/>
      <color rgb="FFFF0000"/>
      <name val="Arial"/>
      <family val="2"/>
    </font>
    <font>
      <sz val="9"/>
      <color rgb="FFFF0000"/>
      <name val="Arial"/>
      <family val="2"/>
    </font>
    <font>
      <b/>
      <i/>
      <sz val="8"/>
      <color rgb="FF000080"/>
      <name val="Arial"/>
      <family val="2"/>
    </font>
    <font>
      <i/>
      <sz val="8"/>
      <color rgb="FF000080"/>
      <name val="Arial"/>
      <family val="2"/>
    </font>
  </fonts>
  <fills count="35">
    <fill>
      <patternFill patternType="none"/>
    </fill>
    <fill>
      <patternFill patternType="gray125"/>
    </fill>
    <fill>
      <patternFill patternType="solid">
        <fgColor indexed="45"/>
      </patternFill>
    </fill>
    <fill>
      <patternFill patternType="solid">
        <fgColor indexed="42"/>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1"/>
        <bgColor indexed="64"/>
      </patternFill>
    </fill>
    <fill>
      <patternFill patternType="solid">
        <fgColor indexed="44"/>
        <bgColor indexed="64"/>
      </patternFill>
    </fill>
    <fill>
      <patternFill patternType="solid">
        <fgColor indexed="22"/>
        <bgColor indexed="64"/>
      </patternFill>
    </fill>
    <fill>
      <patternFill patternType="solid">
        <fgColor indexed="57"/>
        <bgColor indexed="64"/>
      </patternFill>
    </fill>
    <fill>
      <patternFill patternType="solid">
        <fgColor indexed="42"/>
        <bgColor indexed="64"/>
      </patternFill>
    </fill>
    <fill>
      <patternFill patternType="solid">
        <fgColor indexed="51"/>
        <bgColor indexed="64"/>
      </patternFill>
    </fill>
    <fill>
      <patternFill patternType="solid">
        <fgColor indexed="27"/>
        <bgColor indexed="64"/>
      </patternFill>
    </fill>
    <fill>
      <patternFill patternType="solid">
        <fgColor indexed="43"/>
        <bgColor indexed="64"/>
      </patternFill>
    </fill>
    <fill>
      <patternFill patternType="solid">
        <fgColor indexed="12"/>
        <bgColor indexed="64"/>
      </patternFill>
    </fill>
    <fill>
      <patternFill patternType="solid">
        <fgColor indexed="11"/>
        <bgColor indexed="64"/>
      </patternFill>
    </fill>
    <fill>
      <patternFill patternType="solid">
        <fgColor indexed="26"/>
        <bgColor indexed="64"/>
      </patternFill>
    </fill>
    <fill>
      <patternFill patternType="lightUp">
        <bgColor indexed="9"/>
      </patternFill>
    </fill>
    <fill>
      <patternFill patternType="solid">
        <fgColor rgb="FFCCFF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808080"/>
        <bgColor indexed="64"/>
      </patternFill>
    </fill>
    <fill>
      <patternFill patternType="solid">
        <fgColor theme="0" tint="-0.499984740745262"/>
        <bgColor indexed="64"/>
      </patternFill>
    </fill>
    <fill>
      <patternFill patternType="solid">
        <fgColor rgb="FFBFBFBF"/>
        <bgColor indexed="64"/>
      </patternFill>
    </fill>
    <fill>
      <patternFill patternType="solid">
        <fgColor theme="6" tint="0.39997558519241921"/>
        <bgColor indexed="64"/>
      </patternFill>
    </fill>
    <fill>
      <patternFill patternType="solid">
        <fgColor theme="4" tint="0.59999389629810485"/>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medium">
        <color indexed="12"/>
      </bottom>
      <diagonal/>
    </border>
    <border>
      <left/>
      <right/>
      <top/>
      <bottom style="thin">
        <color indexed="64"/>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hair">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hair">
        <color indexed="64"/>
      </top>
      <bottom style="hair">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hair">
        <color indexed="64"/>
      </left>
      <right/>
      <top style="medium">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hair">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hair">
        <color indexed="64"/>
      </top>
      <bottom style="hair">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diagonal/>
    </border>
  </borders>
  <cellStyleXfs count="24">
    <xf numFmtId="0" fontId="0" fillId="0" borderId="0"/>
    <xf numFmtId="0" fontId="2" fillId="0" borderId="0" applyNumberFormat="0" applyFont="0" applyFill="0" applyBorder="0" applyProtection="0">
      <alignment horizontal="left" vertical="center" indent="5"/>
    </xf>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9" borderId="0" applyNumberFormat="0" applyBorder="0" applyAlignment="0" applyProtection="0"/>
    <xf numFmtId="0" fontId="11" fillId="2" borderId="0" applyNumberFormat="0" applyBorder="0" applyAlignment="0" applyProtection="0"/>
    <xf numFmtId="0" fontId="12" fillId="10" borderId="1" applyNumberFormat="0" applyAlignment="0" applyProtection="0"/>
    <xf numFmtId="0" fontId="13" fillId="3" borderId="0" applyNumberFormat="0" applyBorder="0" applyAlignment="0" applyProtection="0"/>
    <xf numFmtId="0" fontId="14" fillId="0" borderId="2" applyNumberFormat="0" applyFill="0" applyAlignment="0" applyProtection="0"/>
    <xf numFmtId="0" fontId="15" fillId="0" borderId="3" applyNumberFormat="0" applyFill="0" applyAlignment="0" applyProtection="0"/>
    <xf numFmtId="0" fontId="16" fillId="0" borderId="4" applyNumberFormat="0" applyFill="0" applyAlignment="0" applyProtection="0"/>
    <xf numFmtId="0" fontId="16" fillId="0" borderId="0" applyNumberFormat="0" applyFill="0" applyBorder="0" applyAlignment="0" applyProtection="0"/>
    <xf numFmtId="0" fontId="7" fillId="0" borderId="0" applyNumberFormat="0" applyFill="0" applyBorder="0" applyAlignment="0" applyProtection="0">
      <alignment vertical="top"/>
      <protection locked="0"/>
    </xf>
    <xf numFmtId="0" fontId="17" fillId="0" borderId="5" applyNumberFormat="0" applyFill="0" applyAlignment="0" applyProtection="0"/>
    <xf numFmtId="0" fontId="18" fillId="11" borderId="0" applyNumberFormat="0" applyBorder="0" applyAlignment="0" applyProtection="0"/>
    <xf numFmtId="0" fontId="2" fillId="12" borderId="6" applyNumberFormat="0" applyFont="0" applyAlignment="0" applyProtection="0"/>
    <xf numFmtId="9" fontId="2" fillId="0" borderId="0" applyFont="0" applyFill="0" applyBorder="0" applyAlignment="0" applyProtection="0"/>
    <xf numFmtId="0" fontId="2" fillId="0" borderId="0"/>
    <xf numFmtId="0" fontId="1" fillId="0" borderId="0"/>
    <xf numFmtId="0" fontId="19" fillId="0" borderId="0" applyNumberFormat="0" applyFill="0" applyBorder="0" applyAlignment="0" applyProtection="0"/>
    <xf numFmtId="4" fontId="44" fillId="0" borderId="0"/>
  </cellStyleXfs>
  <cellXfs count="346">
    <xf numFmtId="0" fontId="0" fillId="0" borderId="0" xfId="0"/>
    <xf numFmtId="0" fontId="2" fillId="13" borderId="0" xfId="0" applyFont="1" applyFill="1"/>
    <xf numFmtId="0" fontId="0" fillId="13" borderId="0" xfId="0" applyFill="1"/>
    <xf numFmtId="0" fontId="0" fillId="13" borderId="0" xfId="0" applyFill="1" applyAlignment="1">
      <alignment horizontal="center"/>
    </xf>
    <xf numFmtId="0" fontId="2" fillId="13" borderId="0" xfId="0" applyFont="1" applyFill="1" applyAlignment="1">
      <alignment vertical="top"/>
    </xf>
    <xf numFmtId="0" fontId="0" fillId="13" borderId="0" xfId="0" applyFill="1" applyAlignment="1">
      <alignment vertical="center"/>
    </xf>
    <xf numFmtId="0" fontId="2" fillId="13" borderId="7" xfId="0" applyFont="1" applyFill="1" applyBorder="1" applyAlignment="1">
      <alignment vertical="top"/>
    </xf>
    <xf numFmtId="0" fontId="4" fillId="13" borderId="7" xfId="0" applyFont="1" applyFill="1" applyBorder="1" applyAlignment="1">
      <alignment horizontal="center" vertical="top"/>
    </xf>
    <xf numFmtId="0" fontId="0" fillId="13" borderId="7" xfId="0" applyFill="1" applyBorder="1" applyAlignment="1">
      <alignment vertical="top" wrapText="1"/>
    </xf>
    <xf numFmtId="0" fontId="20" fillId="0" borderId="8" xfId="21" applyFont="1" applyBorder="1"/>
    <xf numFmtId="0" fontId="0" fillId="14" borderId="0" xfId="0" applyFill="1"/>
    <xf numFmtId="0" fontId="2" fillId="14" borderId="0" xfId="0" applyFont="1" applyFill="1"/>
    <xf numFmtId="0" fontId="4" fillId="0" borderId="0" xfId="0" applyFont="1"/>
    <xf numFmtId="0" fontId="2" fillId="0" borderId="0" xfId="0" applyFont="1"/>
    <xf numFmtId="0" fontId="4" fillId="13" borderId="0" xfId="0" applyFont="1" applyFill="1" applyAlignment="1">
      <alignment vertical="center"/>
    </xf>
    <xf numFmtId="0" fontId="31" fillId="0" borderId="0" xfId="0" applyFont="1"/>
    <xf numFmtId="0" fontId="0" fillId="15" borderId="0" xfId="0" applyFill="1"/>
    <xf numFmtId="0" fontId="2" fillId="16" borderId="0" xfId="0" applyFont="1" applyFill="1" applyAlignment="1">
      <alignment horizontal="left" vertical="top" wrapText="1"/>
    </xf>
    <xf numFmtId="0" fontId="0" fillId="0" borderId="9" xfId="0" applyBorder="1"/>
    <xf numFmtId="0" fontId="0" fillId="0" borderId="10" xfId="0" applyBorder="1"/>
    <xf numFmtId="14" fontId="0" fillId="17" borderId="11" xfId="0" applyNumberFormat="1" applyFill="1" applyBorder="1" applyAlignment="1">
      <alignment horizontal="left"/>
    </xf>
    <xf numFmtId="0" fontId="0" fillId="18" borderId="12" xfId="0" applyFill="1" applyBorder="1"/>
    <xf numFmtId="0" fontId="0" fillId="18" borderId="13" xfId="0" applyFill="1" applyBorder="1"/>
    <xf numFmtId="0" fontId="0" fillId="18" borderId="14" xfId="0" applyFill="1" applyBorder="1"/>
    <xf numFmtId="0" fontId="0" fillId="0" borderId="15" xfId="0" applyBorder="1"/>
    <xf numFmtId="0" fontId="0" fillId="15" borderId="16" xfId="0" applyFill="1" applyBorder="1"/>
    <xf numFmtId="0" fontId="0" fillId="0" borderId="17" xfId="0" applyBorder="1"/>
    <xf numFmtId="0" fontId="0" fillId="16" borderId="18" xfId="0" applyFill="1" applyBorder="1"/>
    <xf numFmtId="0" fontId="4" fillId="0" borderId="19" xfId="0" applyFont="1" applyBorder="1"/>
    <xf numFmtId="0" fontId="4" fillId="0" borderId="20" xfId="0" applyFont="1" applyBorder="1"/>
    <xf numFmtId="0" fontId="0" fillId="0" borderId="21" xfId="0" applyBorder="1"/>
    <xf numFmtId="0" fontId="0" fillId="18" borderId="22" xfId="0" applyFill="1" applyBorder="1"/>
    <xf numFmtId="0" fontId="0" fillId="18" borderId="23" xfId="0" applyFill="1" applyBorder="1"/>
    <xf numFmtId="14" fontId="0" fillId="17" borderId="24" xfId="0" applyNumberFormat="1" applyFill="1" applyBorder="1" applyAlignment="1">
      <alignment horizontal="center"/>
    </xf>
    <xf numFmtId="0" fontId="0" fillId="18" borderId="25" xfId="0" applyFill="1" applyBorder="1"/>
    <xf numFmtId="0" fontId="0" fillId="18" borderId="26" xfId="0" applyFill="1" applyBorder="1"/>
    <xf numFmtId="0" fontId="0" fillId="18" borderId="27" xfId="0" applyFill="1" applyBorder="1"/>
    <xf numFmtId="0" fontId="0" fillId="18" borderId="28" xfId="0" applyFill="1" applyBorder="1"/>
    <xf numFmtId="0" fontId="2" fillId="13" borderId="0" xfId="0" applyFont="1" applyFill="1" applyAlignment="1">
      <alignment vertical="center"/>
    </xf>
    <xf numFmtId="0" fontId="22" fillId="13" borderId="0" xfId="0" applyFont="1" applyFill="1" applyAlignment="1">
      <alignment vertical="center"/>
    </xf>
    <xf numFmtId="0" fontId="0" fillId="13" borderId="29" xfId="0" applyFill="1" applyBorder="1" applyAlignment="1">
      <alignment vertical="center"/>
    </xf>
    <xf numFmtId="0" fontId="0" fillId="13" borderId="30" xfId="0" applyFill="1" applyBorder="1" applyAlignment="1">
      <alignment vertical="center"/>
    </xf>
    <xf numFmtId="0" fontId="0" fillId="13" borderId="20" xfId="0" applyFill="1" applyBorder="1" applyAlignment="1">
      <alignment vertical="center"/>
    </xf>
    <xf numFmtId="0" fontId="0" fillId="13" borderId="31" xfId="0" applyFill="1" applyBorder="1" applyAlignment="1">
      <alignment vertical="center"/>
    </xf>
    <xf numFmtId="0" fontId="0" fillId="13" borderId="32" xfId="0" applyFill="1" applyBorder="1" applyAlignment="1">
      <alignment vertical="center"/>
    </xf>
    <xf numFmtId="0" fontId="0" fillId="13" borderId="33" xfId="0" applyFill="1" applyBorder="1" applyAlignment="1">
      <alignment vertical="center"/>
    </xf>
    <xf numFmtId="0" fontId="0" fillId="13" borderId="34" xfId="0" applyFill="1" applyBorder="1" applyAlignment="1">
      <alignment vertical="center"/>
    </xf>
    <xf numFmtId="0" fontId="0" fillId="13" borderId="19" xfId="0" applyFill="1" applyBorder="1" applyAlignment="1">
      <alignment vertical="center"/>
    </xf>
    <xf numFmtId="0" fontId="0" fillId="13" borderId="35" xfId="0" applyFill="1" applyBorder="1" applyAlignment="1">
      <alignment vertical="center"/>
    </xf>
    <xf numFmtId="0" fontId="0" fillId="14" borderId="0" xfId="0" applyFill="1" applyAlignment="1">
      <alignment vertical="center"/>
    </xf>
    <xf numFmtId="0" fontId="4" fillId="13" borderId="0" xfId="0" applyFont="1" applyFill="1" applyAlignment="1">
      <alignment horizontal="center" vertical="center"/>
    </xf>
    <xf numFmtId="0" fontId="34" fillId="13" borderId="0" xfId="0" applyFont="1" applyFill="1" applyAlignment="1">
      <alignment horizontal="center" vertical="top"/>
    </xf>
    <xf numFmtId="0" fontId="35" fillId="13" borderId="0" xfId="0" applyFont="1" applyFill="1" applyAlignment="1">
      <alignment horizontal="left" vertical="top"/>
    </xf>
    <xf numFmtId="0" fontId="35" fillId="13" borderId="0" xfId="0" applyFont="1" applyFill="1"/>
    <xf numFmtId="0" fontId="34" fillId="13" borderId="0" xfId="0" applyFont="1" applyFill="1"/>
    <xf numFmtId="0" fontId="0" fillId="19" borderId="0" xfId="0" applyFill="1"/>
    <xf numFmtId="0" fontId="32" fillId="13" borderId="36" xfId="0" quotePrefix="1" applyFont="1" applyFill="1" applyBorder="1" applyAlignment="1">
      <alignment horizontal="right" vertical="top" wrapText="1"/>
    </xf>
    <xf numFmtId="0" fontId="5" fillId="13" borderId="0" xfId="0" quotePrefix="1" applyFont="1" applyFill="1" applyAlignment="1">
      <alignment horizontal="right" vertical="top" wrapText="1"/>
    </xf>
    <xf numFmtId="0" fontId="22" fillId="13" borderId="0" xfId="15" applyFont="1" applyFill="1" applyAlignment="1" applyProtection="1">
      <alignment horizontal="left" vertical="top" wrapText="1"/>
    </xf>
    <xf numFmtId="0" fontId="34" fillId="13" borderId="0" xfId="0" applyFont="1" applyFill="1" applyAlignment="1">
      <alignment vertical="top" wrapText="1"/>
    </xf>
    <xf numFmtId="14" fontId="0" fillId="17" borderId="41" xfId="0" applyNumberFormat="1" applyFill="1" applyBorder="1" applyAlignment="1">
      <alignment horizontal="center"/>
    </xf>
    <xf numFmtId="0" fontId="2" fillId="20" borderId="0" xfId="0" applyFont="1" applyFill="1" applyAlignment="1">
      <alignment vertical="top"/>
    </xf>
    <xf numFmtId="0" fontId="2" fillId="18" borderId="22" xfId="0" applyFont="1" applyFill="1" applyBorder="1"/>
    <xf numFmtId="0" fontId="42" fillId="13" borderId="0" xfId="0" applyFont="1" applyFill="1" applyAlignment="1">
      <alignment vertical="center"/>
    </xf>
    <xf numFmtId="0" fontId="4" fillId="13" borderId="0" xfId="0" applyFont="1" applyFill="1" applyAlignment="1">
      <alignment horizontal="right" vertical="center"/>
    </xf>
    <xf numFmtId="0" fontId="2" fillId="13" borderId="7" xfId="0" applyFont="1" applyFill="1" applyBorder="1" applyAlignment="1">
      <alignment vertical="center"/>
    </xf>
    <xf numFmtId="0" fontId="4" fillId="13" borderId="7" xfId="0" applyFont="1" applyFill="1" applyBorder="1" applyAlignment="1">
      <alignment horizontal="right" vertical="center"/>
    </xf>
    <xf numFmtId="0" fontId="29" fillId="13" borderId="42" xfId="0" applyFont="1" applyFill="1" applyBorder="1" applyAlignment="1">
      <alignment horizontal="center" vertical="center"/>
    </xf>
    <xf numFmtId="0" fontId="2" fillId="21" borderId="43" xfId="0" applyFont="1" applyFill="1" applyBorder="1"/>
    <xf numFmtId="0" fontId="2" fillId="19" borderId="0" xfId="0" applyFont="1" applyFill="1"/>
    <xf numFmtId="0" fontId="3" fillId="22" borderId="0" xfId="0" applyFont="1" applyFill="1" applyAlignment="1">
      <alignment horizontal="center" vertical="center"/>
    </xf>
    <xf numFmtId="0" fontId="6" fillId="13" borderId="0" xfId="0" applyFont="1" applyFill="1" applyAlignment="1">
      <alignment horizontal="center" vertical="center"/>
    </xf>
    <xf numFmtId="0" fontId="40" fillId="13" borderId="0" xfId="0" applyFont="1" applyFill="1" applyAlignment="1">
      <alignment vertical="center"/>
    </xf>
    <xf numFmtId="0" fontId="0" fillId="13" borderId="0" xfId="0" applyFill="1" applyAlignment="1">
      <alignment horizontal="center" vertical="center"/>
    </xf>
    <xf numFmtId="0" fontId="2" fillId="13" borderId="44" xfId="0" applyFont="1" applyFill="1" applyBorder="1"/>
    <xf numFmtId="0" fontId="0" fillId="13" borderId="44" xfId="0" applyFill="1" applyBorder="1"/>
    <xf numFmtId="0" fontId="28" fillId="13" borderId="44" xfId="0" applyFont="1" applyFill="1" applyBorder="1" applyAlignment="1">
      <alignment vertical="top" wrapText="1"/>
    </xf>
    <xf numFmtId="0" fontId="0" fillId="13" borderId="44" xfId="0" applyFill="1" applyBorder="1" applyAlignment="1">
      <alignment vertical="center"/>
    </xf>
    <xf numFmtId="0" fontId="0" fillId="13" borderId="44" xfId="0" applyFill="1" applyBorder="1" applyAlignment="1">
      <alignment vertical="center" wrapText="1"/>
    </xf>
    <xf numFmtId="0" fontId="0" fillId="20" borderId="45" xfId="0" applyFill="1" applyBorder="1"/>
    <xf numFmtId="0" fontId="0" fillId="20" borderId="45" xfId="0" applyFill="1" applyBorder="1" applyAlignment="1">
      <alignment horizontal="center" vertical="center"/>
    </xf>
    <xf numFmtId="0" fontId="0" fillId="20" borderId="45" xfId="0" applyFill="1" applyBorder="1" applyAlignment="1">
      <alignment horizontal="center"/>
    </xf>
    <xf numFmtId="0" fontId="0" fillId="20" borderId="46" xfId="0" applyFill="1" applyBorder="1"/>
    <xf numFmtId="0" fontId="0" fillId="14" borderId="47" xfId="0" applyFill="1" applyBorder="1" applyAlignment="1">
      <alignment vertical="center"/>
    </xf>
    <xf numFmtId="0" fontId="0" fillId="20" borderId="47" xfId="0" applyFill="1" applyBorder="1"/>
    <xf numFmtId="0" fontId="0" fillId="20" borderId="50" xfId="0" applyFill="1" applyBorder="1"/>
    <xf numFmtId="0" fontId="6" fillId="20" borderId="45" xfId="0" applyFont="1" applyFill="1" applyBorder="1" applyAlignment="1">
      <alignment vertical="center"/>
    </xf>
    <xf numFmtId="0" fontId="0" fillId="13" borderId="47" xfId="0" applyFill="1" applyBorder="1"/>
    <xf numFmtId="0" fontId="0" fillId="13" borderId="47" xfId="0" applyFill="1" applyBorder="1" applyAlignment="1">
      <alignment vertical="center"/>
    </xf>
    <xf numFmtId="0" fontId="0" fillId="20" borderId="47" xfId="0" applyFill="1" applyBorder="1" applyAlignment="1">
      <alignment vertical="center"/>
    </xf>
    <xf numFmtId="14" fontId="0" fillId="13" borderId="19" xfId="0" applyNumberFormat="1" applyFill="1" applyBorder="1" applyAlignment="1">
      <alignment horizontal="left" vertical="center"/>
    </xf>
    <xf numFmtId="0" fontId="4" fillId="13" borderId="51" xfId="0" applyFont="1" applyFill="1" applyBorder="1" applyAlignment="1">
      <alignment vertical="center"/>
    </xf>
    <xf numFmtId="0" fontId="2" fillId="13" borderId="46" xfId="0" applyFont="1" applyFill="1" applyBorder="1"/>
    <xf numFmtId="0" fontId="2" fillId="13" borderId="0" xfId="0" applyFont="1" applyFill="1" applyAlignment="1">
      <alignment vertical="center" wrapText="1"/>
    </xf>
    <xf numFmtId="0" fontId="2" fillId="18" borderId="25" xfId="0" applyFont="1" applyFill="1" applyBorder="1"/>
    <xf numFmtId="14" fontId="0" fillId="17" borderId="53" xfId="0" applyNumberFormat="1" applyFill="1" applyBorder="1" applyAlignment="1">
      <alignment horizontal="center"/>
    </xf>
    <xf numFmtId="0" fontId="48" fillId="13" borderId="0" xfId="0" applyFont="1" applyFill="1" applyAlignment="1">
      <alignment vertical="top"/>
    </xf>
    <xf numFmtId="0" fontId="34" fillId="13" borderId="0" xfId="0" applyFont="1" applyFill="1" applyAlignment="1">
      <alignment horizontal="center" vertical="top" wrapText="1"/>
    </xf>
    <xf numFmtId="0" fontId="0" fillId="0" borderId="0" xfId="0" applyAlignment="1">
      <alignment wrapText="1"/>
    </xf>
    <xf numFmtId="0" fontId="0" fillId="26" borderId="0" xfId="0" applyFill="1"/>
    <xf numFmtId="0" fontId="0" fillId="27" borderId="0" xfId="0" applyFill="1" applyAlignment="1">
      <alignment vertical="center"/>
    </xf>
    <xf numFmtId="0" fontId="20" fillId="0" borderId="8" xfId="21" applyFont="1" applyBorder="1" applyAlignment="1">
      <alignment wrapText="1"/>
    </xf>
    <xf numFmtId="0" fontId="2" fillId="13" borderId="0" xfId="0" applyFont="1" applyFill="1" applyAlignment="1">
      <alignment vertical="top" wrapText="1"/>
    </xf>
    <xf numFmtId="0" fontId="0" fillId="13" borderId="0" xfId="0" applyFill="1" applyAlignment="1">
      <alignment horizontal="center" vertical="center" wrapText="1"/>
    </xf>
    <xf numFmtId="0" fontId="2" fillId="27" borderId="40" xfId="0" applyFont="1" applyFill="1" applyBorder="1" applyAlignment="1">
      <alignment horizontal="center" vertical="center" wrapText="1"/>
    </xf>
    <xf numFmtId="10" fontId="2" fillId="28" borderId="40" xfId="19" applyNumberFormat="1" applyFont="1" applyFill="1" applyBorder="1" applyAlignment="1" applyProtection="1">
      <alignment horizontal="center" vertical="center" wrapText="1"/>
    </xf>
    <xf numFmtId="0" fontId="4" fillId="28" borderId="42" xfId="0" applyFont="1" applyFill="1" applyBorder="1" applyAlignment="1">
      <alignment vertical="center"/>
    </xf>
    <xf numFmtId="0" fontId="5" fillId="13" borderId="0" xfId="0" applyFont="1" applyFill="1" applyAlignment="1">
      <alignment vertical="center" wrapText="1"/>
    </xf>
    <xf numFmtId="0" fontId="23" fillId="13" borderId="0" xfId="0" applyFont="1" applyFill="1" applyAlignment="1">
      <alignment vertical="center" wrapText="1"/>
    </xf>
    <xf numFmtId="0" fontId="45" fillId="13" borderId="0" xfId="0" applyFont="1" applyFill="1" applyAlignment="1">
      <alignment vertical="center" wrapText="1"/>
    </xf>
    <xf numFmtId="0" fontId="0" fillId="14" borderId="40" xfId="0" applyFill="1" applyBorder="1" applyAlignment="1">
      <alignment vertical="center"/>
    </xf>
    <xf numFmtId="0" fontId="28" fillId="13" borderId="44" xfId="0" applyFont="1" applyFill="1" applyBorder="1" applyAlignment="1">
      <alignment vertical="center" wrapText="1"/>
    </xf>
    <xf numFmtId="0" fontId="28" fillId="20" borderId="0" xfId="0" applyFont="1" applyFill="1" applyAlignment="1">
      <alignment vertical="center" wrapText="1"/>
    </xf>
    <xf numFmtId="0" fontId="0" fillId="14" borderId="0" xfId="0" applyFill="1" applyAlignment="1">
      <alignment vertical="center" wrapText="1"/>
    </xf>
    <xf numFmtId="0" fontId="0" fillId="13" borderId="47" xfId="0" applyFill="1" applyBorder="1" applyAlignment="1">
      <alignment vertical="center" wrapText="1"/>
    </xf>
    <xf numFmtId="49" fontId="26" fillId="13" borderId="0" xfId="0" applyNumberFormat="1" applyFont="1" applyFill="1" applyAlignment="1">
      <alignment vertical="center"/>
    </xf>
    <xf numFmtId="0" fontId="32" fillId="13" borderId="0" xfId="0" applyFont="1" applyFill="1" applyAlignment="1">
      <alignment vertical="center" wrapText="1"/>
    </xf>
    <xf numFmtId="0" fontId="48" fillId="13" borderId="44" xfId="0" applyFont="1" applyFill="1" applyBorder="1" applyAlignment="1">
      <alignment vertical="center" wrapText="1"/>
    </xf>
    <xf numFmtId="0" fontId="2" fillId="13" borderId="55" xfId="0" applyFont="1" applyFill="1" applyBorder="1" applyAlignment="1">
      <alignment horizontal="center" vertical="center" wrapText="1"/>
    </xf>
    <xf numFmtId="0" fontId="2" fillId="13" borderId="51" xfId="0" applyFont="1" applyFill="1" applyBorder="1" applyAlignment="1">
      <alignment horizontal="center" vertical="center" wrapText="1"/>
    </xf>
    <xf numFmtId="0" fontId="2" fillId="13" borderId="51" xfId="0" applyFont="1" applyFill="1" applyBorder="1" applyAlignment="1">
      <alignment vertical="center" wrapText="1"/>
    </xf>
    <xf numFmtId="0" fontId="2" fillId="13" borderId="54" xfId="0" quotePrefix="1" applyFont="1" applyFill="1" applyBorder="1" applyAlignment="1">
      <alignment horizontal="center" vertical="center" wrapText="1"/>
    </xf>
    <xf numFmtId="4" fontId="4" fillId="28" borderId="42" xfId="0" applyNumberFormat="1" applyFont="1" applyFill="1" applyBorder="1" applyAlignment="1">
      <alignment horizontal="center" vertical="center" wrapText="1"/>
    </xf>
    <xf numFmtId="0" fontId="29" fillId="13" borderId="0" xfId="0" applyFont="1" applyFill="1" applyAlignment="1">
      <alignment horizontal="center" vertical="center"/>
    </xf>
    <xf numFmtId="0" fontId="40" fillId="27" borderId="0" xfId="0" applyFont="1" applyFill="1" applyAlignment="1">
      <alignment vertical="top"/>
    </xf>
    <xf numFmtId="0" fontId="40" fillId="27" borderId="0" xfId="0" applyFont="1" applyFill="1" applyAlignment="1">
      <alignment horizontal="center" vertical="center"/>
    </xf>
    <xf numFmtId="0" fontId="40" fillId="27" borderId="0" xfId="0" applyFont="1" applyFill="1" applyAlignment="1">
      <alignment vertical="center"/>
    </xf>
    <xf numFmtId="0" fontId="2" fillId="13" borderId="47" xfId="0" applyFont="1" applyFill="1" applyBorder="1" applyAlignment="1">
      <alignment vertical="center"/>
    </xf>
    <xf numFmtId="0" fontId="34" fillId="13" borderId="0" xfId="0" applyFont="1" applyFill="1" applyAlignment="1">
      <alignment horizontal="center" vertical="center"/>
    </xf>
    <xf numFmtId="10" fontId="2" fillId="29" borderId="40" xfId="19" applyNumberFormat="1" applyFont="1" applyFill="1" applyBorder="1" applyAlignment="1" applyProtection="1">
      <alignment horizontal="center" vertical="center" wrapText="1"/>
      <protection locked="0"/>
    </xf>
    <xf numFmtId="3" fontId="2" fillId="29" borderId="40" xfId="0" applyNumberFormat="1" applyFont="1" applyFill="1" applyBorder="1" applyAlignment="1" applyProtection="1">
      <alignment horizontal="center" vertical="center" wrapText="1"/>
      <protection locked="0"/>
    </xf>
    <xf numFmtId="0" fontId="48" fillId="13" borderId="44" xfId="0" applyFont="1" applyFill="1" applyBorder="1"/>
    <xf numFmtId="0" fontId="4" fillId="13" borderId="0" xfId="0" quotePrefix="1" applyFont="1" applyFill="1" applyAlignment="1">
      <alignment horizontal="center" vertical="center"/>
    </xf>
    <xf numFmtId="0" fontId="21" fillId="13" borderId="56" xfId="0" applyFont="1" applyFill="1" applyBorder="1" applyAlignment="1">
      <alignment horizontal="center" vertical="center" wrapText="1"/>
    </xf>
    <xf numFmtId="0" fontId="0" fillId="27" borderId="0" xfId="0" applyFill="1"/>
    <xf numFmtId="0" fontId="2" fillId="29" borderId="40" xfId="0" applyFont="1" applyFill="1" applyBorder="1" applyAlignment="1" applyProtection="1">
      <alignment vertical="top" wrapText="1"/>
      <protection locked="0"/>
    </xf>
    <xf numFmtId="0" fontId="0" fillId="27" borderId="0" xfId="0" applyFill="1" applyAlignment="1">
      <alignment vertical="center" wrapText="1"/>
    </xf>
    <xf numFmtId="1" fontId="25" fillId="29" borderId="58" xfId="0" applyNumberFormat="1" applyFont="1" applyFill="1" applyBorder="1" applyAlignment="1" applyProtection="1">
      <alignment horizontal="center" vertical="center" wrapText="1"/>
      <protection locked="0"/>
    </xf>
    <xf numFmtId="1" fontId="25" fillId="29" borderId="59" xfId="0" applyNumberFormat="1" applyFont="1" applyFill="1" applyBorder="1" applyAlignment="1" applyProtection="1">
      <alignment horizontal="center" vertical="center" wrapText="1"/>
      <protection locked="0"/>
    </xf>
    <xf numFmtId="1" fontId="25" fillId="29" borderId="60" xfId="0" applyNumberFormat="1" applyFont="1" applyFill="1" applyBorder="1" applyAlignment="1" applyProtection="1">
      <alignment horizontal="center" vertical="center" wrapText="1"/>
      <protection locked="0"/>
    </xf>
    <xf numFmtId="1" fontId="25" fillId="29" borderId="61" xfId="0" applyNumberFormat="1" applyFont="1" applyFill="1" applyBorder="1" applyAlignment="1" applyProtection="1">
      <alignment horizontal="center" vertical="center" wrapText="1"/>
      <protection locked="0"/>
    </xf>
    <xf numFmtId="1" fontId="25" fillId="29" borderId="62" xfId="0" applyNumberFormat="1" applyFont="1" applyFill="1" applyBorder="1" applyAlignment="1" applyProtection="1">
      <alignment horizontal="center" vertical="center" wrapText="1"/>
      <protection locked="0"/>
    </xf>
    <xf numFmtId="1" fontId="25" fillId="29" borderId="63" xfId="0" applyNumberFormat="1" applyFont="1" applyFill="1" applyBorder="1" applyAlignment="1" applyProtection="1">
      <alignment horizontal="center" vertical="center" wrapText="1"/>
      <protection locked="0"/>
    </xf>
    <xf numFmtId="0" fontId="21" fillId="13" borderId="64" xfId="0" applyFont="1" applyFill="1" applyBorder="1" applyAlignment="1">
      <alignment horizontal="center" vertical="center" wrapText="1"/>
    </xf>
    <xf numFmtId="0" fontId="21" fillId="13" borderId="60" xfId="0" applyFont="1" applyFill="1" applyBorder="1" applyAlignment="1">
      <alignment horizontal="center" vertical="center" wrapText="1"/>
    </xf>
    <xf numFmtId="4" fontId="2" fillId="28" borderId="65" xfId="0" applyNumberFormat="1" applyFont="1" applyFill="1" applyBorder="1" applyAlignment="1">
      <alignment horizontal="center" vertical="center" wrapText="1"/>
    </xf>
    <xf numFmtId="4" fontId="2" fillId="28" borderId="66" xfId="0" applyNumberFormat="1" applyFont="1" applyFill="1" applyBorder="1" applyAlignment="1">
      <alignment horizontal="center" vertical="center" wrapText="1"/>
    </xf>
    <xf numFmtId="4" fontId="2" fillId="28" borderId="67" xfId="0" applyNumberFormat="1" applyFont="1" applyFill="1" applyBorder="1" applyAlignment="1">
      <alignment horizontal="center" vertical="center" wrapText="1"/>
    </xf>
    <xf numFmtId="0" fontId="2" fillId="26" borderId="65" xfId="0" applyFont="1" applyFill="1" applyBorder="1" applyAlignment="1">
      <alignment horizontal="center" vertical="center"/>
    </xf>
    <xf numFmtId="0" fontId="0" fillId="14" borderId="67" xfId="0" applyFill="1" applyBorder="1" applyAlignment="1">
      <alignment horizontal="center"/>
    </xf>
    <xf numFmtId="49" fontId="2" fillId="20" borderId="40" xfId="0" applyNumberFormat="1" applyFont="1" applyFill="1" applyBorder="1" applyAlignment="1">
      <alignment horizontal="center"/>
    </xf>
    <xf numFmtId="0" fontId="2" fillId="26" borderId="0" xfId="0" applyFont="1" applyFill="1"/>
    <xf numFmtId="10" fontId="47" fillId="20" borderId="0" xfId="0" applyNumberFormat="1" applyFont="1" applyFill="1" applyAlignment="1">
      <alignment horizontal="center"/>
    </xf>
    <xf numFmtId="0" fontId="49" fillId="28" borderId="68" xfId="0" applyFont="1" applyFill="1" applyBorder="1" applyAlignment="1">
      <alignment horizontal="center" vertical="center" wrapText="1"/>
    </xf>
    <xf numFmtId="4" fontId="4" fillId="0" borderId="0" xfId="0" applyNumberFormat="1" applyFont="1" applyAlignment="1">
      <alignment horizontal="center" vertical="center" wrapText="1"/>
    </xf>
    <xf numFmtId="0" fontId="21" fillId="13" borderId="87" xfId="0" applyFont="1" applyFill="1" applyBorder="1" applyAlignment="1">
      <alignment horizontal="center" vertical="center" wrapText="1"/>
    </xf>
    <xf numFmtId="4" fontId="25" fillId="29" borderId="84" xfId="0" applyNumberFormat="1" applyFont="1" applyFill="1" applyBorder="1" applyAlignment="1" applyProtection="1">
      <alignment horizontal="center" vertical="center" wrapText="1"/>
      <protection locked="0"/>
    </xf>
    <xf numFmtId="4" fontId="25" fillId="29" borderId="86" xfId="0" applyNumberFormat="1" applyFont="1" applyFill="1" applyBorder="1" applyAlignment="1" applyProtection="1">
      <alignment horizontal="center" vertical="center" wrapText="1"/>
      <protection locked="0"/>
    </xf>
    <xf numFmtId="4" fontId="25" fillId="29" borderId="85" xfId="0" applyNumberFormat="1" applyFont="1" applyFill="1" applyBorder="1" applyAlignment="1" applyProtection="1">
      <alignment horizontal="center" vertical="center" wrapText="1"/>
      <protection locked="0"/>
    </xf>
    <xf numFmtId="0" fontId="4" fillId="27" borderId="0" xfId="0" quotePrefix="1" applyFont="1" applyFill="1" applyAlignment="1">
      <alignment horizontal="center" vertical="center"/>
    </xf>
    <xf numFmtId="4" fontId="4" fillId="27" borderId="0" xfId="0" applyNumberFormat="1" applyFont="1" applyFill="1" applyAlignment="1">
      <alignment horizontal="center" vertical="center" wrapText="1"/>
    </xf>
    <xf numFmtId="0" fontId="5" fillId="27" borderId="0" xfId="0" applyFont="1" applyFill="1" applyAlignment="1">
      <alignment vertical="center" wrapText="1"/>
    </xf>
    <xf numFmtId="0" fontId="4" fillId="27" borderId="0" xfId="0" applyFont="1" applyFill="1" applyAlignment="1">
      <alignment horizontal="right" vertical="center"/>
    </xf>
    <xf numFmtId="0" fontId="5" fillId="13" borderId="0" xfId="0" applyFont="1" applyFill="1" applyAlignment="1">
      <alignment horizontal="right" vertical="top" wrapText="1"/>
    </xf>
    <xf numFmtId="0" fontId="21" fillId="13" borderId="57" xfId="0" applyFont="1" applyFill="1" applyBorder="1" applyAlignment="1">
      <alignment horizontal="center" vertical="center" wrapText="1"/>
    </xf>
    <xf numFmtId="0" fontId="2" fillId="20" borderId="0" xfId="0" applyFont="1" applyFill="1" applyAlignment="1">
      <alignment vertical="center"/>
    </xf>
    <xf numFmtId="0" fontId="0" fillId="13" borderId="89" xfId="0" applyFill="1" applyBorder="1" applyAlignment="1">
      <alignment vertical="center"/>
    </xf>
    <xf numFmtId="0" fontId="0" fillId="13" borderId="89" xfId="0" applyFill="1" applyBorder="1" applyAlignment="1">
      <alignment horizontal="center" vertical="center"/>
    </xf>
    <xf numFmtId="164" fontId="0" fillId="14" borderId="0" xfId="0" applyNumberFormat="1" applyFill="1" applyAlignment="1">
      <alignment vertical="center"/>
    </xf>
    <xf numFmtId="0" fontId="5" fillId="27" borderId="0" xfId="0" quotePrefix="1" applyFont="1" applyFill="1" applyAlignment="1">
      <alignment horizontal="right" vertical="top" wrapText="1"/>
    </xf>
    <xf numFmtId="0" fontId="2" fillId="13" borderId="51" xfId="0" quotePrefix="1" applyFont="1" applyFill="1" applyBorder="1" applyAlignment="1">
      <alignment horizontal="center" vertical="center" wrapText="1"/>
    </xf>
    <xf numFmtId="4" fontId="2" fillId="28" borderId="80" xfId="0" applyNumberFormat="1" applyFont="1" applyFill="1" applyBorder="1" applyAlignment="1">
      <alignment horizontal="center" vertical="center" wrapText="1"/>
    </xf>
    <xf numFmtId="4" fontId="2" fillId="28" borderId="40" xfId="0" applyNumberFormat="1" applyFont="1" applyFill="1" applyBorder="1" applyAlignment="1">
      <alignment horizontal="center" vertical="center" wrapText="1"/>
    </xf>
    <xf numFmtId="0" fontId="0" fillId="13" borderId="0" xfId="0" applyFill="1" applyAlignment="1">
      <alignment horizontal="right" vertical="center"/>
    </xf>
    <xf numFmtId="0" fontId="2" fillId="26" borderId="0" xfId="0" applyFont="1" applyFill="1" applyAlignment="1">
      <alignment horizontal="left"/>
    </xf>
    <xf numFmtId="0" fontId="35" fillId="13" borderId="0" xfId="0" applyFont="1" applyFill="1" applyAlignment="1">
      <alignment horizontal="justify" vertical="top" wrapText="1"/>
    </xf>
    <xf numFmtId="0" fontId="34" fillId="13" borderId="0" xfId="0" applyFont="1" applyFill="1" applyAlignment="1">
      <alignment horizontal="justify" vertical="top" wrapText="1"/>
    </xf>
    <xf numFmtId="0" fontId="5" fillId="13" borderId="0" xfId="0" applyFont="1" applyFill="1" applyAlignment="1">
      <alignment horizontal="left" vertical="top" wrapText="1"/>
    </xf>
    <xf numFmtId="4" fontId="25" fillId="29" borderId="38" xfId="0" applyNumberFormat="1" applyFont="1" applyFill="1" applyBorder="1" applyAlignment="1" applyProtection="1">
      <alignment horizontal="center" vertical="center" wrapText="1"/>
      <protection locked="0"/>
    </xf>
    <xf numFmtId="4" fontId="25" fillId="29" borderId="37" xfId="0" applyNumberFormat="1" applyFont="1" applyFill="1" applyBorder="1" applyAlignment="1" applyProtection="1">
      <alignment horizontal="center" vertical="center" wrapText="1"/>
      <protection locked="0"/>
    </xf>
    <xf numFmtId="4" fontId="25" fillId="29" borderId="39" xfId="0" applyNumberFormat="1" applyFont="1" applyFill="1" applyBorder="1" applyAlignment="1" applyProtection="1">
      <alignment horizontal="center" vertical="center" wrapText="1"/>
      <protection locked="0"/>
    </xf>
    <xf numFmtId="0" fontId="5" fillId="13" borderId="0" xfId="0" applyFont="1" applyFill="1" applyAlignment="1">
      <alignment horizontal="left" vertical="center" wrapText="1"/>
    </xf>
    <xf numFmtId="0" fontId="9" fillId="13" borderId="0" xfId="0" applyFont="1" applyFill="1" applyAlignment="1">
      <alignment horizontal="left" vertical="center" wrapText="1"/>
    </xf>
    <xf numFmtId="0" fontId="2" fillId="13" borderId="0" xfId="0" applyFont="1" applyFill="1" applyAlignment="1">
      <alignment horizontal="right" vertical="center"/>
    </xf>
    <xf numFmtId="0" fontId="23" fillId="0" borderId="0" xfId="0" applyFont="1"/>
    <xf numFmtId="0" fontId="2" fillId="26" borderId="0" xfId="0" applyFont="1" applyFill="1" applyAlignment="1">
      <alignment vertical="center"/>
    </xf>
    <xf numFmtId="0" fontId="2" fillId="14" borderId="0" xfId="0" applyFont="1" applyFill="1" applyAlignment="1">
      <alignment vertical="top"/>
    </xf>
    <xf numFmtId="0" fontId="24" fillId="13" borderId="44" xfId="0" applyFont="1" applyFill="1" applyBorder="1" applyAlignment="1">
      <alignment vertical="center"/>
    </xf>
    <xf numFmtId="0" fontId="2" fillId="14" borderId="0" xfId="0" applyFont="1" applyFill="1" applyAlignment="1">
      <alignment vertical="center"/>
    </xf>
    <xf numFmtId="0" fontId="2" fillId="13" borderId="0" xfId="0" applyFont="1" applyFill="1" applyAlignment="1">
      <alignment horizontal="center" vertical="center"/>
    </xf>
    <xf numFmtId="0" fontId="2" fillId="13" borderId="51" xfId="0" applyFont="1" applyFill="1" applyBorder="1" applyAlignment="1">
      <alignment vertical="center"/>
    </xf>
    <xf numFmtId="0" fontId="2" fillId="13" borderId="54" xfId="0" applyFont="1" applyFill="1" applyBorder="1" applyAlignment="1">
      <alignment vertical="center"/>
    </xf>
    <xf numFmtId="0" fontId="2" fillId="13" borderId="44" xfId="0" applyFont="1" applyFill="1" applyBorder="1" applyAlignment="1">
      <alignment vertical="center"/>
    </xf>
    <xf numFmtId="0" fontId="2" fillId="13" borderId="47" xfId="0" applyFont="1" applyFill="1" applyBorder="1" applyAlignment="1">
      <alignment vertical="top"/>
    </xf>
    <xf numFmtId="0" fontId="2" fillId="13" borderId="44" xfId="0" applyFont="1" applyFill="1" applyBorder="1" applyAlignment="1">
      <alignment vertical="top"/>
    </xf>
    <xf numFmtId="0" fontId="2" fillId="13" borderId="52" xfId="0" applyFont="1" applyFill="1" applyBorder="1" applyAlignment="1">
      <alignment vertical="top"/>
    </xf>
    <xf numFmtId="0" fontId="2" fillId="13" borderId="48" xfId="0" applyFont="1" applyFill="1" applyBorder="1" applyAlignment="1">
      <alignment horizontal="center" vertical="center"/>
    </xf>
    <xf numFmtId="0" fontId="2" fillId="13" borderId="48" xfId="0" applyFont="1" applyFill="1" applyBorder="1" applyAlignment="1">
      <alignment vertical="center"/>
    </xf>
    <xf numFmtId="0" fontId="2" fillId="13" borderId="48" xfId="0" applyFont="1" applyFill="1" applyBorder="1" applyAlignment="1">
      <alignment vertical="top"/>
    </xf>
    <xf numFmtId="0" fontId="2" fillId="13" borderId="49" xfId="0" applyFont="1" applyFill="1" applyBorder="1" applyAlignment="1">
      <alignment vertical="top"/>
    </xf>
    <xf numFmtId="0" fontId="2" fillId="13" borderId="0" xfId="0" applyFont="1" applyFill="1" applyAlignment="1">
      <alignment horizontal="right" vertical="center"/>
    </xf>
    <xf numFmtId="0" fontId="5" fillId="13" borderId="0" xfId="0" applyFont="1" applyFill="1" applyAlignment="1">
      <alignment horizontal="left" vertical="center" wrapText="1"/>
    </xf>
    <xf numFmtId="0" fontId="5" fillId="13" borderId="0" xfId="0" applyFont="1" applyFill="1" applyAlignment="1">
      <alignment horizontal="left" vertical="top" wrapText="1"/>
    </xf>
    <xf numFmtId="4" fontId="25" fillId="29" borderId="37" xfId="0" applyNumberFormat="1" applyFont="1" applyFill="1" applyBorder="1" applyAlignment="1" applyProtection="1">
      <alignment horizontal="center" vertical="center" wrapText="1"/>
      <protection locked="0"/>
    </xf>
    <xf numFmtId="4" fontId="25" fillId="29" borderId="38" xfId="0" applyNumberFormat="1" applyFont="1" applyFill="1" applyBorder="1" applyAlignment="1" applyProtection="1">
      <alignment horizontal="center" vertical="center" wrapText="1"/>
      <protection locked="0"/>
    </xf>
    <xf numFmtId="4" fontId="25" fillId="29" borderId="39" xfId="0" applyNumberFormat="1" applyFont="1" applyFill="1" applyBorder="1" applyAlignment="1" applyProtection="1">
      <alignment horizontal="center" vertical="center" wrapText="1"/>
      <protection locked="0"/>
    </xf>
    <xf numFmtId="0" fontId="2" fillId="13" borderId="0" xfId="0" applyFont="1" applyFill="1" applyAlignment="1">
      <alignment horizontal="right" vertical="center"/>
    </xf>
    <xf numFmtId="0" fontId="0" fillId="0" borderId="0" xfId="0" quotePrefix="1"/>
    <xf numFmtId="0" fontId="7" fillId="13" borderId="0" xfId="15" applyFill="1" applyAlignment="1" applyProtection="1">
      <alignment horizontal="left"/>
    </xf>
    <xf numFmtId="0" fontId="7" fillId="13" borderId="0" xfId="15" applyFill="1" applyAlignment="1" applyProtection="1">
      <alignment horizontal="left" vertical="top" wrapText="1"/>
    </xf>
    <xf numFmtId="0" fontId="4" fillId="32" borderId="12" xfId="0" applyFont="1" applyFill="1" applyBorder="1" applyAlignment="1">
      <alignment horizontal="center"/>
    </xf>
    <xf numFmtId="0" fontId="4" fillId="32" borderId="14" xfId="0" applyFont="1" applyFill="1" applyBorder="1" applyAlignment="1">
      <alignment horizontal="center"/>
    </xf>
    <xf numFmtId="0" fontId="2" fillId="13" borderId="0" xfId="0" applyFont="1" applyFill="1" applyAlignment="1">
      <alignment vertical="top" wrapText="1"/>
    </xf>
    <xf numFmtId="0" fontId="35" fillId="13" borderId="0" xfId="0" applyFont="1" applyFill="1" applyAlignment="1">
      <alignment horizontal="justify" vertical="top" wrapText="1"/>
    </xf>
    <xf numFmtId="0" fontId="7" fillId="0" borderId="0" xfId="15" applyAlignment="1" applyProtection="1"/>
    <xf numFmtId="0" fontId="7" fillId="13" borderId="0" xfId="15" applyFill="1" applyAlignment="1" applyProtection="1">
      <alignment horizontal="left" vertical="top" wrapText="1"/>
    </xf>
    <xf numFmtId="0" fontId="7" fillId="13" borderId="0" xfId="15" applyFill="1" applyAlignment="1" applyProtection="1">
      <alignment vertical="top" wrapText="1"/>
    </xf>
    <xf numFmtId="0" fontId="7" fillId="32" borderId="12" xfId="15" applyFill="1" applyBorder="1" applyAlignment="1" applyProtection="1">
      <alignment horizontal="center"/>
    </xf>
    <xf numFmtId="0" fontId="7" fillId="32" borderId="14" xfId="15" applyFill="1" applyBorder="1" applyAlignment="1" applyProtection="1">
      <alignment horizontal="center"/>
    </xf>
    <xf numFmtId="0" fontId="9" fillId="13" borderId="0" xfId="0" applyFont="1" applyFill="1" applyAlignment="1">
      <alignment vertical="top" wrapText="1"/>
    </xf>
    <xf numFmtId="0" fontId="4" fillId="32" borderId="50" xfId="0" applyFont="1" applyFill="1" applyBorder="1" applyAlignment="1">
      <alignment horizontal="center" vertical="center" wrapText="1"/>
    </xf>
    <xf numFmtId="0" fontId="0" fillId="32" borderId="46" xfId="0" applyFill="1" applyBorder="1" applyAlignment="1">
      <alignment horizontal="center" vertical="center" wrapText="1"/>
    </xf>
    <xf numFmtId="0" fontId="0" fillId="32" borderId="47" xfId="0" applyFill="1" applyBorder="1" applyAlignment="1">
      <alignment horizontal="center" vertical="center" wrapText="1"/>
    </xf>
    <xf numFmtId="0" fontId="0" fillId="32" borderId="44" xfId="0" applyFill="1" applyBorder="1" applyAlignment="1">
      <alignment horizontal="center" vertical="center" wrapText="1"/>
    </xf>
    <xf numFmtId="0" fontId="0" fillId="32" borderId="52" xfId="0" applyFill="1" applyBorder="1" applyAlignment="1">
      <alignment horizontal="center" vertical="center" wrapText="1"/>
    </xf>
    <xf numFmtId="0" fontId="0" fillId="32" borderId="49" xfId="0" applyFill="1" applyBorder="1" applyAlignment="1">
      <alignment horizontal="center" vertical="center" wrapText="1"/>
    </xf>
    <xf numFmtId="0" fontId="7" fillId="32" borderId="69" xfId="15" applyFill="1" applyBorder="1" applyAlignment="1" applyProtection="1">
      <alignment horizontal="center" vertical="top" wrapText="1"/>
    </xf>
    <xf numFmtId="0" fontId="7" fillId="32" borderId="71" xfId="15" applyFill="1" applyBorder="1" applyAlignment="1" applyProtection="1">
      <alignment horizontal="center" vertical="top" wrapText="1"/>
    </xf>
    <xf numFmtId="0" fontId="7" fillId="32" borderId="72" xfId="15" applyFill="1" applyBorder="1" applyAlignment="1" applyProtection="1">
      <alignment horizontal="center" vertical="top" wrapText="1"/>
    </xf>
    <xf numFmtId="0" fontId="0" fillId="13" borderId="39" xfId="0" applyFill="1" applyBorder="1" applyAlignment="1">
      <alignment vertical="center" wrapText="1"/>
    </xf>
    <xf numFmtId="0" fontId="0" fillId="13" borderId="32" xfId="0" applyFill="1" applyBorder="1" applyAlignment="1">
      <alignment vertical="center" wrapText="1"/>
    </xf>
    <xf numFmtId="0" fontId="0" fillId="13" borderId="75" xfId="0" applyFill="1" applyBorder="1" applyAlignment="1">
      <alignment vertical="center" wrapText="1"/>
    </xf>
    <xf numFmtId="0" fontId="0" fillId="13" borderId="37" xfId="0" applyFill="1" applyBorder="1" applyAlignment="1">
      <alignment vertical="center" wrapText="1"/>
    </xf>
    <xf numFmtId="0" fontId="0" fillId="13" borderId="29" xfId="0" applyFill="1" applyBorder="1" applyAlignment="1">
      <alignment vertical="center" wrapText="1"/>
    </xf>
    <xf numFmtId="0" fontId="0" fillId="13" borderId="76" xfId="0" applyFill="1" applyBorder="1" applyAlignment="1">
      <alignment vertical="center" wrapText="1"/>
    </xf>
    <xf numFmtId="0" fontId="0" fillId="13" borderId="38" xfId="0" applyFill="1" applyBorder="1" applyAlignment="1">
      <alignment vertical="center" wrapText="1"/>
    </xf>
    <xf numFmtId="0" fontId="0" fillId="13" borderId="20" xfId="0" applyFill="1" applyBorder="1" applyAlignment="1">
      <alignment vertical="center" wrapText="1"/>
    </xf>
    <xf numFmtId="0" fontId="0" fillId="13" borderId="21" xfId="0" applyFill="1" applyBorder="1" applyAlignment="1">
      <alignment vertical="center" wrapText="1"/>
    </xf>
    <xf numFmtId="0" fontId="2" fillId="30" borderId="0" xfId="0" applyFont="1" applyFill="1" applyAlignment="1">
      <alignment vertical="top" wrapText="1"/>
    </xf>
    <xf numFmtId="0" fontId="39" fillId="13" borderId="0" xfId="0" applyFont="1" applyFill="1" applyAlignment="1">
      <alignment horizontal="justify" vertical="top" wrapText="1"/>
    </xf>
    <xf numFmtId="0" fontId="2" fillId="13" borderId="0" xfId="0" applyFont="1" applyFill="1" applyAlignment="1">
      <alignment horizontal="justify" vertical="top" wrapText="1"/>
    </xf>
    <xf numFmtId="0" fontId="0" fillId="31" borderId="40" xfId="0" applyFill="1" applyBorder="1" applyAlignment="1">
      <alignment vertical="top" wrapText="1"/>
    </xf>
    <xf numFmtId="0" fontId="0" fillId="32" borderId="40" xfId="0" applyFill="1" applyBorder="1" applyAlignment="1">
      <alignment vertical="top" wrapText="1"/>
    </xf>
    <xf numFmtId="0" fontId="0" fillId="25" borderId="40" xfId="0" applyFill="1" applyBorder="1" applyAlignment="1">
      <alignment vertical="top" wrapText="1"/>
    </xf>
    <xf numFmtId="0" fontId="2" fillId="13" borderId="40" xfId="0" applyFont="1" applyFill="1" applyBorder="1" applyAlignment="1">
      <alignment vertical="top" wrapText="1"/>
    </xf>
    <xf numFmtId="165" fontId="0" fillId="24" borderId="40" xfId="0" applyNumberFormat="1" applyFill="1" applyBorder="1" applyAlignment="1" applyProtection="1">
      <alignment vertical="top" wrapText="1"/>
      <protection locked="0"/>
    </xf>
    <xf numFmtId="0" fontId="2" fillId="13" borderId="40" xfId="0" applyFont="1" applyFill="1" applyBorder="1" applyAlignment="1" applyProtection="1">
      <alignment vertical="top" wrapText="1"/>
      <protection locked="0"/>
    </xf>
    <xf numFmtId="0" fontId="7" fillId="32" borderId="70" xfId="15" applyFill="1" applyBorder="1" applyAlignment="1" applyProtection="1">
      <alignment horizontal="center" vertical="top" wrapText="1"/>
    </xf>
    <xf numFmtId="0" fontId="7" fillId="32" borderId="73" xfId="15" applyFill="1" applyBorder="1" applyAlignment="1" applyProtection="1">
      <alignment horizontal="center" vertical="top" wrapText="1"/>
    </xf>
    <xf numFmtId="0" fontId="7" fillId="32" borderId="74" xfId="15" applyFill="1" applyBorder="1" applyAlignment="1" applyProtection="1">
      <alignment horizontal="center" vertical="top" wrapText="1"/>
    </xf>
    <xf numFmtId="0" fontId="34" fillId="13" borderId="0" xfId="0" applyFont="1" applyFill="1" applyAlignment="1">
      <alignment horizontal="justify" vertical="top" wrapText="1"/>
    </xf>
    <xf numFmtId="0" fontId="41" fillId="14" borderId="0" xfId="0" applyFont="1" applyFill="1" applyAlignment="1">
      <alignment horizontal="left" vertical="center" wrapText="1"/>
    </xf>
    <xf numFmtId="0" fontId="43" fillId="14" borderId="0" xfId="0" applyFont="1" applyFill="1" applyAlignment="1">
      <alignment horizontal="left" vertical="center" wrapText="1"/>
    </xf>
    <xf numFmtId="0" fontId="0" fillId="0" borderId="0" xfId="0" applyAlignment="1">
      <alignment vertical="center" wrapText="1"/>
    </xf>
    <xf numFmtId="0" fontId="38" fillId="13" borderId="0" xfId="0" applyFont="1" applyFill="1" applyAlignment="1">
      <alignment horizontal="left" vertical="top" wrapText="1"/>
    </xf>
    <xf numFmtId="0" fontId="24" fillId="13" borderId="0" xfId="0" applyFont="1" applyFill="1" applyAlignment="1">
      <alignment horizontal="left" vertical="top" wrapText="1"/>
    </xf>
    <xf numFmtId="0" fontId="4" fillId="27" borderId="0" xfId="0" applyFont="1" applyFill="1" applyAlignment="1">
      <alignment horizontal="left" vertical="top" wrapText="1"/>
    </xf>
    <xf numFmtId="0" fontId="4" fillId="27" borderId="0" xfId="0" applyFont="1" applyFill="1" applyAlignment="1">
      <alignment vertical="top" wrapText="1"/>
    </xf>
    <xf numFmtId="0" fontId="36" fillId="13" borderId="0" xfId="0" applyFont="1" applyFill="1" applyAlignment="1">
      <alignment horizontal="justify" vertical="top" wrapText="1"/>
    </xf>
    <xf numFmtId="0" fontId="37" fillId="13" borderId="0" xfId="0" applyFont="1" applyFill="1" applyAlignment="1">
      <alignment horizontal="left" vertical="top" wrapText="1"/>
    </xf>
    <xf numFmtId="0" fontId="7" fillId="13" borderId="0" xfId="15" applyFill="1" applyAlignment="1" applyProtection="1"/>
    <xf numFmtId="0" fontId="0" fillId="0" borderId="0" xfId="0" applyAlignment="1">
      <alignment vertical="top" wrapText="1"/>
    </xf>
    <xf numFmtId="165" fontId="0" fillId="18" borderId="40" xfId="0" applyNumberFormat="1" applyFill="1" applyBorder="1" applyAlignment="1">
      <alignment vertical="top" wrapText="1"/>
    </xf>
    <xf numFmtId="0" fontId="27" fillId="13" borderId="8" xfId="0" applyFont="1" applyFill="1" applyBorder="1" applyAlignment="1">
      <alignment vertical="top" wrapText="1"/>
    </xf>
    <xf numFmtId="0" fontId="4" fillId="23" borderId="12" xfId="0" applyFont="1" applyFill="1" applyBorder="1" applyAlignment="1">
      <alignment horizontal="left" vertical="center" wrapText="1" indent="1"/>
    </xf>
    <xf numFmtId="0" fontId="4" fillId="23" borderId="13" xfId="0" applyFont="1" applyFill="1" applyBorder="1" applyAlignment="1">
      <alignment horizontal="left" vertical="center" wrapText="1" indent="1"/>
    </xf>
    <xf numFmtId="0" fontId="2" fillId="13" borderId="14" xfId="0" applyFont="1" applyFill="1" applyBorder="1" applyAlignment="1">
      <alignment horizontal="left" vertical="center" wrapText="1" indent="1"/>
    </xf>
    <xf numFmtId="0" fontId="39" fillId="13" borderId="0" xfId="0" applyFont="1" applyFill="1" applyAlignment="1">
      <alignment horizontal="left" vertical="top" wrapText="1"/>
    </xf>
    <xf numFmtId="0" fontId="2" fillId="13" borderId="0" xfId="0" applyFont="1" applyFill="1" applyAlignment="1">
      <alignment horizontal="left" vertical="top" wrapText="1"/>
    </xf>
    <xf numFmtId="0" fontId="4" fillId="13" borderId="51" xfId="0" applyFont="1" applyFill="1" applyBorder="1" applyAlignment="1">
      <alignment horizontal="left" vertical="center" wrapText="1"/>
    </xf>
    <xf numFmtId="0" fontId="2" fillId="13" borderId="51" xfId="0" applyFont="1" applyFill="1" applyBorder="1" applyAlignment="1">
      <alignment horizontal="left" vertical="center" wrapText="1" indent="1"/>
    </xf>
    <xf numFmtId="0" fontId="5" fillId="13" borderId="0" xfId="0" applyFont="1" applyFill="1" applyAlignment="1">
      <alignment horizontal="left" vertical="center" wrapText="1"/>
    </xf>
    <xf numFmtId="0" fontId="4" fillId="13" borderId="83" xfId="0" applyFont="1" applyFill="1" applyBorder="1" applyAlignment="1">
      <alignment horizontal="left" vertical="center" wrapText="1"/>
    </xf>
    <xf numFmtId="0" fontId="5" fillId="13" borderId="48" xfId="0" applyFont="1" applyFill="1" applyBorder="1" applyAlignment="1">
      <alignment horizontal="left" vertical="center" wrapText="1"/>
    </xf>
    <xf numFmtId="0" fontId="4" fillId="34" borderId="77" xfId="0" applyFont="1" applyFill="1" applyBorder="1" applyAlignment="1">
      <alignment horizontal="center" vertical="center" textRotation="90" wrapText="1"/>
    </xf>
    <xf numFmtId="0" fontId="4" fillId="34" borderId="82" xfId="0" applyFont="1" applyFill="1" applyBorder="1" applyAlignment="1">
      <alignment horizontal="center" vertical="center" textRotation="90" wrapText="1"/>
    </xf>
    <xf numFmtId="0" fontId="4" fillId="34" borderId="78" xfId="0" applyFont="1" applyFill="1" applyBorder="1" applyAlignment="1">
      <alignment horizontal="center" vertical="center" textRotation="90" wrapText="1"/>
    </xf>
    <xf numFmtId="0" fontId="21" fillId="13" borderId="45" xfId="0" applyFont="1" applyFill="1" applyBorder="1" applyAlignment="1">
      <alignment horizontal="center" vertical="center" wrapText="1"/>
    </xf>
    <xf numFmtId="0" fontId="21" fillId="13" borderId="48" xfId="0" applyFont="1" applyFill="1" applyBorder="1" applyAlignment="1">
      <alignment horizontal="center" vertical="center" wrapText="1"/>
    </xf>
    <xf numFmtId="0" fontId="21" fillId="13" borderId="50" xfId="0" applyFont="1" applyFill="1" applyBorder="1" applyAlignment="1">
      <alignment horizontal="center" vertical="center" wrapText="1"/>
    </xf>
    <xf numFmtId="0" fontId="21" fillId="13" borderId="46" xfId="0" applyFont="1" applyFill="1" applyBorder="1" applyAlignment="1">
      <alignment horizontal="center" vertical="center" wrapText="1"/>
    </xf>
    <xf numFmtId="0" fontId="21" fillId="13" borderId="47" xfId="0" applyFont="1" applyFill="1" applyBorder="1" applyAlignment="1">
      <alignment horizontal="center" vertical="center" wrapText="1"/>
    </xf>
    <xf numFmtId="0" fontId="21" fillId="13" borderId="44" xfId="0" applyFont="1" applyFill="1" applyBorder="1" applyAlignment="1">
      <alignment horizontal="center" vertical="center" wrapText="1"/>
    </xf>
    <xf numFmtId="0" fontId="21" fillId="13" borderId="37" xfId="0" applyFont="1" applyFill="1" applyBorder="1" applyAlignment="1">
      <alignment horizontal="center" vertical="center" wrapText="1"/>
    </xf>
    <xf numFmtId="0" fontId="21" fillId="13" borderId="30" xfId="0" applyFont="1" applyFill="1" applyBorder="1" applyAlignment="1">
      <alignment horizontal="center" vertical="center" wrapText="1"/>
    </xf>
    <xf numFmtId="0" fontId="21" fillId="13" borderId="52" xfId="0" applyFont="1" applyFill="1" applyBorder="1" applyAlignment="1">
      <alignment horizontal="center" vertical="center" wrapText="1"/>
    </xf>
    <xf numFmtId="0" fontId="21" fillId="13" borderId="49" xfId="0" applyFont="1" applyFill="1" applyBorder="1" applyAlignment="1">
      <alignment horizontal="center" vertical="center" wrapText="1"/>
    </xf>
    <xf numFmtId="0" fontId="21" fillId="13" borderId="77" xfId="0" applyFont="1" applyFill="1" applyBorder="1" applyAlignment="1">
      <alignment horizontal="center" vertical="center" wrapText="1"/>
    </xf>
    <xf numFmtId="0" fontId="21" fillId="13" borderId="88" xfId="0" applyFont="1" applyFill="1" applyBorder="1" applyAlignment="1">
      <alignment horizontal="center" vertical="center" wrapText="1"/>
    </xf>
    <xf numFmtId="0" fontId="25" fillId="29" borderId="37" xfId="0" applyFont="1" applyFill="1" applyBorder="1" applyAlignment="1" applyProtection="1">
      <alignment horizontal="left" vertical="center"/>
      <protection locked="0"/>
    </xf>
    <xf numFmtId="0" fontId="25" fillId="29" borderId="29" xfId="0" applyFont="1" applyFill="1" applyBorder="1" applyAlignment="1" applyProtection="1">
      <alignment horizontal="left" vertical="center"/>
      <protection locked="0"/>
    </xf>
    <xf numFmtId="3" fontId="25" fillId="29" borderId="37" xfId="0" applyNumberFormat="1" applyFont="1" applyFill="1" applyBorder="1" applyAlignment="1" applyProtection="1">
      <alignment horizontal="center" vertical="center" wrapText="1"/>
      <protection locked="0"/>
    </xf>
    <xf numFmtId="3" fontId="25" fillId="29" borderId="30" xfId="0" applyNumberFormat="1" applyFont="1" applyFill="1" applyBorder="1" applyAlignment="1" applyProtection="1">
      <alignment horizontal="center" vertical="center" wrapText="1"/>
      <protection locked="0"/>
    </xf>
    <xf numFmtId="4" fontId="25" fillId="29" borderId="37" xfId="0" applyNumberFormat="1" applyFont="1" applyFill="1" applyBorder="1" applyAlignment="1" applyProtection="1">
      <alignment horizontal="center" vertical="center" wrapText="1"/>
      <protection locked="0"/>
    </xf>
    <xf numFmtId="4" fontId="25" fillId="29" borderId="30" xfId="0" applyNumberFormat="1" applyFont="1" applyFill="1" applyBorder="1" applyAlignment="1" applyProtection="1">
      <alignment horizontal="center" vertical="center" wrapText="1"/>
      <protection locked="0"/>
    </xf>
    <xf numFmtId="0" fontId="25" fillId="29" borderId="38" xfId="0" applyFont="1" applyFill="1" applyBorder="1" applyAlignment="1" applyProtection="1">
      <alignment horizontal="left" vertical="center"/>
      <protection locked="0"/>
    </xf>
    <xf numFmtId="0" fontId="25" fillId="29" borderId="20" xfId="0" applyFont="1" applyFill="1" applyBorder="1" applyAlignment="1" applyProtection="1">
      <alignment horizontal="left" vertical="center"/>
      <protection locked="0"/>
    </xf>
    <xf numFmtId="3" fontId="25" fillId="29" borderId="38" xfId="0" applyNumberFormat="1" applyFont="1" applyFill="1" applyBorder="1" applyAlignment="1" applyProtection="1">
      <alignment horizontal="center" vertical="center" wrapText="1"/>
      <protection locked="0"/>
    </xf>
    <xf numFmtId="3" fontId="25" fillId="29" borderId="31" xfId="0" applyNumberFormat="1" applyFont="1" applyFill="1" applyBorder="1" applyAlignment="1" applyProtection="1">
      <alignment horizontal="center" vertical="center" wrapText="1"/>
      <protection locked="0"/>
    </xf>
    <xf numFmtId="4" fontId="25" fillId="29" borderId="38" xfId="0" applyNumberFormat="1" applyFont="1" applyFill="1" applyBorder="1" applyAlignment="1" applyProtection="1">
      <alignment horizontal="center" vertical="center" wrapText="1"/>
      <protection locked="0"/>
    </xf>
    <xf numFmtId="4" fontId="25" fillId="29" borderId="31" xfId="0" applyNumberFormat="1" applyFont="1" applyFill="1" applyBorder="1" applyAlignment="1" applyProtection="1">
      <alignment horizontal="center" vertical="center" wrapText="1"/>
      <protection locked="0"/>
    </xf>
    <xf numFmtId="0" fontId="25" fillId="29" borderId="39" xfId="0" applyFont="1" applyFill="1" applyBorder="1" applyAlignment="1" applyProtection="1">
      <alignment horizontal="left" vertical="center"/>
      <protection locked="0"/>
    </xf>
    <xf numFmtId="0" fontId="25" fillId="29" borderId="32" xfId="0" applyFont="1" applyFill="1" applyBorder="1" applyAlignment="1" applyProtection="1">
      <alignment horizontal="left" vertical="center"/>
      <protection locked="0"/>
    </xf>
    <xf numFmtId="3" fontId="25" fillId="29" borderId="39" xfId="0" applyNumberFormat="1" applyFont="1" applyFill="1" applyBorder="1" applyAlignment="1" applyProtection="1">
      <alignment horizontal="center" vertical="center" wrapText="1"/>
      <protection locked="0"/>
    </xf>
    <xf numFmtId="3" fontId="25" fillId="29" borderId="33" xfId="0" applyNumberFormat="1" applyFont="1" applyFill="1" applyBorder="1" applyAlignment="1" applyProtection="1">
      <alignment horizontal="center" vertical="center" wrapText="1"/>
      <protection locked="0"/>
    </xf>
    <xf numFmtId="1" fontId="25" fillId="29" borderId="39" xfId="0" applyNumberFormat="1" applyFont="1" applyFill="1" applyBorder="1" applyAlignment="1" applyProtection="1">
      <alignment horizontal="center" vertical="center" wrapText="1"/>
      <protection locked="0"/>
    </xf>
    <xf numFmtId="1" fontId="25" fillId="29" borderId="33" xfId="0" applyNumberFormat="1" applyFont="1" applyFill="1" applyBorder="1" applyAlignment="1" applyProtection="1">
      <alignment horizontal="center" vertical="center" wrapText="1"/>
      <protection locked="0"/>
    </xf>
    <xf numFmtId="0" fontId="4" fillId="33" borderId="77" xfId="0" applyFont="1" applyFill="1" applyBorder="1" applyAlignment="1">
      <alignment horizontal="center" vertical="center" textRotation="90" wrapText="1"/>
    </xf>
    <xf numFmtId="0" fontId="4" fillId="33" borderId="82" xfId="0" applyFont="1" applyFill="1" applyBorder="1" applyAlignment="1">
      <alignment horizontal="center" vertical="center" textRotation="90" wrapText="1"/>
    </xf>
    <xf numFmtId="0" fontId="4" fillId="33" borderId="78" xfId="0" applyFont="1" applyFill="1" applyBorder="1" applyAlignment="1">
      <alignment horizontal="center" vertical="center" textRotation="90" wrapText="1"/>
    </xf>
    <xf numFmtId="0" fontId="21" fillId="13" borderId="79" xfId="0" applyFont="1" applyFill="1" applyBorder="1" applyAlignment="1">
      <alignment horizontal="center" vertical="center" wrapText="1"/>
    </xf>
    <xf numFmtId="0" fontId="21" fillId="13" borderId="80" xfId="0" applyFont="1" applyFill="1" applyBorder="1" applyAlignment="1">
      <alignment horizontal="center" vertical="center" wrapText="1"/>
    </xf>
    <xf numFmtId="0" fontId="21" fillId="13" borderId="81" xfId="0" applyFont="1" applyFill="1" applyBorder="1" applyAlignment="1">
      <alignment horizontal="center" vertical="center" wrapText="1"/>
    </xf>
    <xf numFmtId="0" fontId="21" fillId="13" borderId="78" xfId="0" applyFont="1" applyFill="1" applyBorder="1" applyAlignment="1">
      <alignment horizontal="center" vertical="center" wrapText="1"/>
    </xf>
    <xf numFmtId="0" fontId="25" fillId="29" borderId="30" xfId="0" applyFont="1" applyFill="1" applyBorder="1" applyAlignment="1" applyProtection="1">
      <alignment horizontal="left" vertical="center"/>
      <protection locked="0"/>
    </xf>
    <xf numFmtId="0" fontId="25" fillId="29" borderId="31" xfId="0" applyFont="1" applyFill="1" applyBorder="1" applyAlignment="1" applyProtection="1">
      <alignment horizontal="left" vertical="center"/>
      <protection locked="0"/>
    </xf>
    <xf numFmtId="4" fontId="25" fillId="29" borderId="39" xfId="0" applyNumberFormat="1" applyFont="1" applyFill="1" applyBorder="1" applyAlignment="1" applyProtection="1">
      <alignment horizontal="center" vertical="center" wrapText="1"/>
      <protection locked="0"/>
    </xf>
    <xf numFmtId="4" fontId="25" fillId="29" borderId="33" xfId="0" applyNumberFormat="1" applyFont="1" applyFill="1" applyBorder="1" applyAlignment="1" applyProtection="1">
      <alignment horizontal="center" vertical="center" wrapText="1"/>
      <protection locked="0"/>
    </xf>
    <xf numFmtId="0" fontId="50" fillId="34" borderId="0" xfId="0" applyFont="1" applyFill="1" applyAlignment="1">
      <alignment horizontal="right" vertical="top" wrapText="1"/>
    </xf>
    <xf numFmtId="0" fontId="51" fillId="13" borderId="36" xfId="0" applyFont="1" applyFill="1" applyBorder="1" applyAlignment="1">
      <alignment horizontal="left" vertical="top" wrapText="1"/>
    </xf>
    <xf numFmtId="0" fontId="5" fillId="13" borderId="0" xfId="0" applyFont="1" applyFill="1" applyAlignment="1">
      <alignment horizontal="left" vertical="top" wrapText="1"/>
    </xf>
    <xf numFmtId="0" fontId="5" fillId="27" borderId="0" xfId="0" applyFont="1" applyFill="1" applyAlignment="1">
      <alignment horizontal="left" vertical="center" wrapText="1"/>
    </xf>
    <xf numFmtId="0" fontId="5" fillId="13" borderId="51" xfId="0" applyFont="1" applyFill="1" applyBorder="1" applyAlignment="1">
      <alignment horizontal="left" vertical="top" wrapText="1"/>
    </xf>
    <xf numFmtId="0" fontId="32" fillId="33" borderId="36" xfId="0" quotePrefix="1" applyFont="1" applyFill="1" applyBorder="1" applyAlignment="1">
      <alignment horizontal="right" vertical="top" wrapText="1"/>
    </xf>
    <xf numFmtId="0" fontId="32" fillId="33" borderId="0" xfId="0" quotePrefix="1" applyFont="1" applyFill="1" applyAlignment="1">
      <alignment horizontal="right" vertical="top" wrapText="1"/>
    </xf>
    <xf numFmtId="0" fontId="5" fillId="13" borderId="36" xfId="0" applyFont="1" applyFill="1" applyBorder="1" applyAlignment="1">
      <alignment horizontal="left" vertical="top" wrapText="1"/>
    </xf>
    <xf numFmtId="0" fontId="2" fillId="13" borderId="0" xfId="0" applyFont="1" applyFill="1" applyAlignment="1">
      <alignment horizontal="right" vertical="center"/>
    </xf>
    <xf numFmtId="0" fontId="2" fillId="13" borderId="26" xfId="0" applyFont="1" applyFill="1" applyBorder="1" applyAlignment="1">
      <alignment horizontal="right" vertical="center"/>
    </xf>
    <xf numFmtId="0" fontId="4" fillId="13" borderId="0" xfId="0" applyFont="1" applyFill="1" applyAlignment="1">
      <alignment horizontal="left" vertical="center" wrapText="1"/>
    </xf>
    <xf numFmtId="0" fontId="32" fillId="13" borderId="0" xfId="0" applyFont="1" applyFill="1" applyAlignment="1">
      <alignment horizontal="left" vertical="top" wrapText="1"/>
    </xf>
    <xf numFmtId="0" fontId="32" fillId="13" borderId="0" xfId="0" applyFont="1" applyFill="1" applyAlignment="1">
      <alignment horizontal="left" vertical="center" wrapText="1"/>
    </xf>
    <xf numFmtId="0" fontId="5" fillId="27" borderId="0" xfId="0" applyFont="1" applyFill="1" applyAlignment="1">
      <alignment horizontal="left" vertical="top" wrapText="1"/>
    </xf>
    <xf numFmtId="0" fontId="46" fillId="13" borderId="0" xfId="0" applyFont="1" applyFill="1" applyAlignment="1">
      <alignment horizontal="left" vertical="top" wrapText="1"/>
    </xf>
    <xf numFmtId="0" fontId="2" fillId="13" borderId="51" xfId="0" applyFont="1" applyFill="1" applyBorder="1" applyAlignment="1">
      <alignment horizontal="left" vertical="top" wrapText="1"/>
    </xf>
    <xf numFmtId="0" fontId="2" fillId="13" borderId="83" xfId="0" applyFont="1" applyFill="1" applyBorder="1" applyAlignment="1">
      <alignment horizontal="left" vertical="top" wrapText="1"/>
    </xf>
    <xf numFmtId="0" fontId="3" fillId="22" borderId="0" xfId="0" applyFont="1" applyFill="1" applyAlignment="1">
      <alignment horizontal="left" vertical="center"/>
    </xf>
    <xf numFmtId="0" fontId="9" fillId="13" borderId="0" xfId="0" applyFont="1" applyFill="1" applyAlignment="1">
      <alignment horizontal="left" vertical="center" wrapText="1"/>
    </xf>
    <xf numFmtId="0" fontId="2" fillId="32" borderId="45" xfId="0" applyFont="1" applyFill="1" applyBorder="1" applyAlignment="1">
      <alignment horizontal="center" vertical="center" wrapText="1"/>
    </xf>
    <xf numFmtId="0" fontId="2" fillId="32" borderId="46" xfId="0" applyFont="1" applyFill="1" applyBorder="1" applyAlignment="1">
      <alignment horizontal="center" vertical="center" wrapText="1"/>
    </xf>
    <xf numFmtId="0" fontId="0" fillId="32" borderId="0" xfId="0" applyFill="1" applyAlignment="1">
      <alignment horizontal="center" vertical="center" wrapText="1"/>
    </xf>
    <xf numFmtId="0" fontId="0" fillId="32" borderId="48" xfId="0" applyFill="1" applyBorder="1" applyAlignment="1">
      <alignment horizontal="center" vertical="center" wrapText="1"/>
    </xf>
    <xf numFmtId="0" fontId="7" fillId="0" borderId="0" xfId="15" applyAlignment="1" applyProtection="1">
      <alignment wrapText="1"/>
    </xf>
    <xf numFmtId="14" fontId="0" fillId="0" borderId="0" xfId="0" applyNumberFormat="1" applyAlignment="1">
      <alignment wrapText="1"/>
    </xf>
    <xf numFmtId="0" fontId="4" fillId="13" borderId="0" xfId="0" applyFont="1" applyFill="1" applyAlignment="1">
      <alignment horizontal="center" vertical="center" wrapText="1"/>
    </xf>
    <xf numFmtId="0" fontId="0" fillId="13" borderId="0" xfId="0" applyFill="1" applyAlignment="1">
      <alignment vertical="center" wrapText="1"/>
    </xf>
    <xf numFmtId="0" fontId="24" fillId="13" borderId="44" xfId="0" applyFont="1" applyFill="1" applyBorder="1" applyAlignment="1">
      <alignment vertical="center" wrapText="1"/>
    </xf>
  </cellXfs>
  <cellStyles count="24">
    <cellStyle name="5x indented GHG Textfiels" xfId="1" xr:uid="{00000000-0005-0000-0000-000000000000}"/>
    <cellStyle name="Accent1" xfId="2" xr:uid="{00000000-0005-0000-0000-000001000000}"/>
    <cellStyle name="Accent2" xfId="3" xr:uid="{00000000-0005-0000-0000-000002000000}"/>
    <cellStyle name="Accent3" xfId="4" xr:uid="{00000000-0005-0000-0000-000003000000}"/>
    <cellStyle name="Accent4" xfId="5" xr:uid="{00000000-0005-0000-0000-000004000000}"/>
    <cellStyle name="Accent5" xfId="6" xr:uid="{00000000-0005-0000-0000-000005000000}"/>
    <cellStyle name="Accent6" xfId="7" xr:uid="{00000000-0005-0000-0000-000006000000}"/>
    <cellStyle name="Bad" xfId="8" xr:uid="{00000000-0005-0000-0000-000007000000}"/>
    <cellStyle name="Check Cell" xfId="9" xr:uid="{00000000-0005-0000-0000-000008000000}"/>
    <cellStyle name="Good" xfId="10" xr:uid="{00000000-0005-0000-0000-000009000000}"/>
    <cellStyle name="Heading 1" xfId="11" xr:uid="{00000000-0005-0000-0000-00000A000000}"/>
    <cellStyle name="Heading 2" xfId="12" xr:uid="{00000000-0005-0000-0000-00000B000000}"/>
    <cellStyle name="Heading 3" xfId="13" xr:uid="{00000000-0005-0000-0000-00000C000000}"/>
    <cellStyle name="Heading 4" xfId="14" xr:uid="{00000000-0005-0000-0000-00000D000000}"/>
    <cellStyle name="Hipervínculo" xfId="15" builtinId="8"/>
    <cellStyle name="Linked Cell" xfId="16" xr:uid="{00000000-0005-0000-0000-00000F000000}"/>
    <cellStyle name="Neutral" xfId="17" xr:uid="{00000000-0005-0000-0000-000010000000}"/>
    <cellStyle name="Normal" xfId="0" builtinId="0"/>
    <cellStyle name="Note" xfId="18" xr:uid="{00000000-0005-0000-0000-000011000000}"/>
    <cellStyle name="Porcentaje" xfId="19" builtinId="5"/>
    <cellStyle name="Standard 2" xfId="20" xr:uid="{00000000-0005-0000-0000-000014000000}"/>
    <cellStyle name="Standard_Outline NIMs template 10-09-30" xfId="21" xr:uid="{00000000-0005-0000-0000-000015000000}"/>
    <cellStyle name="Title" xfId="22" xr:uid="{00000000-0005-0000-0000-000016000000}"/>
    <cellStyle name="Обычный_CRF2002 (1)" xfId="23" xr:uid="{00000000-0005-0000-0000-000017000000}"/>
  </cellStyles>
  <dxfs count="6">
    <dxf>
      <fill>
        <patternFill>
          <bgColor rgb="FFFF0000"/>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
      <fill>
        <patternFill patternType="lightUp">
          <bgColor indexed="6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8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500000" mc:Ignorable="a14" a14:legacySpreadsheetColorIndex="80"/>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noFill/>
        <a:ln>
          <a:noFill/>
        </a:ln>
        <a:effectLst>
          <a:outerShdw dist="35921" dir="2700000" algn="ctr" rotWithShape="0">
            <a:srgbClr val="000000"/>
          </a:outerShdw>
        </a:effectLst>
        <a:extLst>
          <a:ext uri="{909E8E84-426E-40DD-AFC4-6F175D3DCCD1}">
            <a14:hiddenFill xmlns:a14="http://schemas.microsoft.com/office/drawing/2010/main">
              <a:solidFill>
                <a:srgbClr xmlns:mc="http://schemas.openxmlformats.org/markup-compatibility/2006" val="500000" mc:Ignorable="a14" a14:legacySpreadsheetColorIndex="80"/>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ec.europa.eu/clima/policies/ets/index_en.htm" TargetMode="External"/><Relationship Id="rId3" Type="http://schemas.openxmlformats.org/officeDocument/2006/relationships/hyperlink" Target="http://data.europa.eu/eli/dir/2003/87/2024-03-01" TargetMode="External"/><Relationship Id="rId7" Type="http://schemas.openxmlformats.org/officeDocument/2006/relationships/hyperlink" Target="https://climate.ec.europa.eu/eu-action/eu-emissions-trading-system-eu-ets/ets2-buildings-road-transport-and-additional-sectors_en" TargetMode="External"/><Relationship Id="rId12" Type="http://schemas.openxmlformats.org/officeDocument/2006/relationships/printerSettings" Target="../printerSettings/printerSettings1.bin"/><Relationship Id="rId2" Type="http://schemas.openxmlformats.org/officeDocument/2006/relationships/hyperlink" Target="http://ec.europa.eu/clima/documentation/ets/docs/decision_benchmarking_15_dec_en.pdf." TargetMode="External"/><Relationship Id="rId1" Type="http://schemas.openxmlformats.org/officeDocument/2006/relationships/hyperlink" Target="https://climate.ec.europa.eu/eu-action/eu-emissions-trading-system-eu-ets/ets2-buildings-road-transport-and-additional-sectors_en" TargetMode="External"/><Relationship Id="rId6" Type="http://schemas.openxmlformats.org/officeDocument/2006/relationships/hyperlink" Target="http://eur-lex.europa.eu/en/index.htm" TargetMode="External"/><Relationship Id="rId11" Type="http://schemas.openxmlformats.org/officeDocument/2006/relationships/hyperlink" Target="http://data.europa.eu/eli/reg_impl/2018/2066/2024-07-01" TargetMode="External"/><Relationship Id="rId5" Type="http://schemas.openxmlformats.org/officeDocument/2006/relationships/hyperlink" Target="https://eur-lex.europa.eu/eli/reg_impl/2018/2066/2021-01-01" TargetMode="External"/><Relationship Id="rId10" Type="http://schemas.openxmlformats.org/officeDocument/2006/relationships/hyperlink" Target="https://ec.europa.eu/clima/eu-action/eu-emissions-trading-system-eu-ets/monitoring-reporting-and-verification-eu-ets-emissions_en" TargetMode="External"/><Relationship Id="rId4" Type="http://schemas.openxmlformats.org/officeDocument/2006/relationships/hyperlink" Target="https://eur-lex.europa.eu/eli/dir/2003/87/2021-01-01" TargetMode="External"/><Relationship Id="rId9" Type="http://schemas.openxmlformats.org/officeDocument/2006/relationships/hyperlink" Target="https://climate.ec.europa.eu/eu-action/eu-emissions-trading-system-eu-ets_e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climate.ec.europa.eu/eu-action/eu-emissions-trading-system-eu-ets/ets2-buildings-road-transport-and-additional-sectors_en" TargetMode="External"/><Relationship Id="rId3" Type="http://schemas.openxmlformats.org/officeDocument/2006/relationships/hyperlink" Target="https://climate.ec.europa.eu/eu-action/eu-emissions-trading-system-eu-ets/ets2-buildings-road-transport-and-additional-sectors_en" TargetMode="External"/><Relationship Id="rId7" Type="http://schemas.openxmlformats.org/officeDocument/2006/relationships/hyperlink" Target="https://eur-lex.europa.eu/legal-content/ES/TXT/?uri=CELEX:02018R2066-20240701&amp;qid=1733916669667" TargetMode="External"/><Relationship Id="rId2" Type="http://schemas.openxmlformats.org/officeDocument/2006/relationships/hyperlink" Target="https://eur-lex.europa.eu/legal-content/ES/TXT/?uri=CELEX:02018R2066-20240701&amp;qid=1733916669667" TargetMode="External"/><Relationship Id="rId1" Type="http://schemas.openxmlformats.org/officeDocument/2006/relationships/hyperlink" Target="https://eur-lex.europa.eu/legal-content/ES/TXT/?uri=CELEX:02003L0087-20240301&amp;qid=1733916589492" TargetMode="External"/><Relationship Id="rId6" Type="http://schemas.openxmlformats.org/officeDocument/2006/relationships/hyperlink" Target="https://eur-lex.europa.eu/legal-content/ES/TXT/?uri=CELEX:02003L0087-20240301&amp;qid=1733916589492" TargetMode="External"/><Relationship Id="rId11" Type="http://schemas.openxmlformats.org/officeDocument/2006/relationships/printerSettings" Target="../printerSettings/printerSettings5.bin"/><Relationship Id="rId5" Type="http://schemas.openxmlformats.org/officeDocument/2006/relationships/hyperlink" Target="mailto:bzn-RCDE2@miteco.es" TargetMode="External"/><Relationship Id="rId10" Type="http://schemas.openxmlformats.org/officeDocument/2006/relationships/hyperlink" Target="mailto:bzn-RCDE2@miteco.es" TargetMode="External"/><Relationship Id="rId4" Type="http://schemas.openxmlformats.org/officeDocument/2006/relationships/hyperlink" Target="http://ec.europa.eu/clima/policies/ets/index_en.htm" TargetMode="External"/><Relationship Id="rId9" Type="http://schemas.openxmlformats.org/officeDocument/2006/relationships/hyperlink" Target="http://ec.europa.eu/clima/policies/ets/index_en.ht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9" tint="0.59999389629810485"/>
    <pageSetUpPr fitToPage="1"/>
  </sheetPr>
  <dimension ref="A1:X80"/>
  <sheetViews>
    <sheetView zoomScaleNormal="100" zoomScaleSheetLayoutView="100" workbookViewId="0">
      <pane ySplit="3" topLeftCell="A48" activePane="bottomLeft" state="frozen"/>
      <selection activeCell="C45" sqref="C45"/>
      <selection pane="bottomLeft" activeCell="F79" sqref="F79"/>
    </sheetView>
  </sheetViews>
  <sheetFormatPr baseColWidth="10" defaultColWidth="11.42578125" defaultRowHeight="12.75" x14ac:dyDescent="0.2"/>
  <cols>
    <col min="1" max="2" width="4.7109375" style="4" customWidth="1"/>
    <col min="3" max="12" width="12.7109375" style="4" customWidth="1"/>
    <col min="13" max="13" width="4.7109375" style="4" customWidth="1"/>
    <col min="14" max="14" width="3.7109375" style="4" bestFit="1" customWidth="1"/>
    <col min="15" max="16384" width="11.42578125" style="4"/>
  </cols>
  <sheetData>
    <row r="1" spans="1:24" s="2" customFormat="1" ht="13.5" thickBot="1" x14ac:dyDescent="0.25">
      <c r="A1" s="220" t="str">
        <f>Translations!$B$2</f>
        <v>G y C</v>
      </c>
      <c r="B1" s="221"/>
      <c r="C1" s="210" t="str">
        <f>Translations!$B$3</f>
        <v>Cuadro de navegación:</v>
      </c>
      <c r="D1" s="211"/>
      <c r="E1" s="217"/>
      <c r="F1" s="218"/>
      <c r="G1" s="217"/>
      <c r="H1" s="218"/>
      <c r="I1" s="217" t="str">
        <f>Translations!$B$4</f>
        <v>Hoja siguiente</v>
      </c>
      <c r="J1" s="218"/>
      <c r="K1" s="210"/>
      <c r="L1" s="211"/>
      <c r="M1" s="1"/>
    </row>
    <row r="2" spans="1:24" s="2" customFormat="1" x14ac:dyDescent="0.2">
      <c r="A2" s="222"/>
      <c r="B2" s="223"/>
      <c r="C2" s="247" t="str">
        <f>Translations!$B$5</f>
        <v>Principio de hoja</v>
      </c>
      <c r="D2" s="226"/>
      <c r="E2" s="226"/>
      <c r="F2" s="226"/>
      <c r="G2" s="226"/>
      <c r="H2" s="226"/>
      <c r="I2" s="226"/>
      <c r="J2" s="226"/>
      <c r="K2" s="248"/>
      <c r="L2" s="249"/>
      <c r="M2" s="1"/>
    </row>
    <row r="3" spans="1:24" s="2" customFormat="1" ht="13.5" thickBot="1" x14ac:dyDescent="0.25">
      <c r="A3" s="224"/>
      <c r="B3" s="225"/>
      <c r="C3" s="247"/>
      <c r="D3" s="226"/>
      <c r="E3" s="226"/>
      <c r="F3" s="226"/>
      <c r="G3" s="226"/>
      <c r="H3" s="226"/>
      <c r="I3" s="226"/>
      <c r="J3" s="226"/>
      <c r="K3" s="227"/>
      <c r="L3" s="228"/>
      <c r="M3" s="1"/>
    </row>
    <row r="4" spans="1:24" s="5" customFormat="1" ht="15.75" customHeight="1" x14ac:dyDescent="0.2">
      <c r="B4" s="39"/>
      <c r="C4" s="63"/>
    </row>
    <row r="5" spans="1:24" ht="18" x14ac:dyDescent="0.2">
      <c r="B5" s="219" t="str">
        <f>Translations!$B$6</f>
        <v>ORIENTACIONES Y CONDICIONES</v>
      </c>
      <c r="C5" s="219"/>
      <c r="D5" s="219"/>
      <c r="E5" s="219"/>
      <c r="F5" s="219"/>
      <c r="G5" s="219"/>
      <c r="H5" s="219"/>
      <c r="I5" s="219"/>
      <c r="J5" s="219"/>
    </row>
    <row r="6" spans="1:24" x14ac:dyDescent="0.2">
      <c r="B6" s="212"/>
      <c r="C6" s="212"/>
      <c r="D6" s="212"/>
      <c r="E6" s="212"/>
      <c r="F6" s="212"/>
      <c r="G6" s="212"/>
      <c r="H6" s="212"/>
      <c r="I6" s="212"/>
      <c r="J6" s="212"/>
      <c r="K6" s="212"/>
      <c r="L6" s="212"/>
    </row>
    <row r="7" spans="1:24" ht="42" customHeight="1" x14ac:dyDescent="0.2">
      <c r="A7" s="51">
        <v>1</v>
      </c>
      <c r="B7" s="213" t="str">
        <f>Translations!$B$7</f>
        <v xml:space="preserve">La Directiva 2003/87/CE (la Directiva RCDE) requiere que las entidades reguladas que se incluyen en el RCDE2 dispongan de una autorización de emisión de GEI válida emitida por la autoridad competente relevante y que hagan un seguimiento de sus emisiones y las reporten, y que los informes de emisiones sean verificados de confirmidad con el artículo 15 de la Directiva RCDE y la regulación establecida de conformidad con dicho artículo. </v>
      </c>
      <c r="C7" s="213"/>
      <c r="D7" s="213"/>
      <c r="E7" s="213"/>
      <c r="F7" s="213"/>
      <c r="G7" s="213"/>
      <c r="H7" s="213"/>
      <c r="I7" s="213"/>
      <c r="J7" s="213"/>
      <c r="K7" s="213"/>
      <c r="L7" s="213"/>
      <c r="M7" s="96"/>
      <c r="N7" s="175"/>
      <c r="O7" s="175"/>
      <c r="P7" s="175"/>
      <c r="Q7" s="175"/>
      <c r="R7" s="175"/>
      <c r="S7" s="175"/>
      <c r="T7" s="175"/>
      <c r="U7" s="175"/>
      <c r="V7" s="175"/>
      <c r="W7" s="175"/>
      <c r="X7" s="175"/>
    </row>
    <row r="8" spans="1:24" ht="12.75" customHeight="1" x14ac:dyDescent="0.2">
      <c r="A8" s="51"/>
      <c r="B8" s="213" t="str">
        <f>Translations!$B$8</f>
        <v>La Directiva puede descargarse de:</v>
      </c>
      <c r="C8" s="213"/>
      <c r="D8" s="213"/>
      <c r="E8" s="213"/>
      <c r="F8" s="213"/>
      <c r="G8" s="213"/>
      <c r="H8" s="213"/>
      <c r="I8" s="213"/>
      <c r="J8" s="213"/>
      <c r="K8" s="213"/>
      <c r="L8" s="213"/>
    </row>
    <row r="9" spans="1:24" ht="12.75" customHeight="1" x14ac:dyDescent="0.2">
      <c r="A9" s="52"/>
      <c r="B9" s="215" t="str">
        <f>Translations!$B$9</f>
        <v>https://eur-lex.europa.eu/legal-content/ES/TXT/?uri=CELEX:02003L0087-20240301&amp;qid=1733916589492</v>
      </c>
      <c r="C9" s="215"/>
      <c r="D9" s="215"/>
      <c r="E9" s="215"/>
      <c r="F9" s="215"/>
      <c r="G9" s="215"/>
      <c r="H9" s="215"/>
      <c r="I9" s="215"/>
      <c r="J9" s="215"/>
      <c r="K9" s="215"/>
      <c r="L9" s="216"/>
    </row>
    <row r="10" spans="1:24" ht="5.0999999999999996" customHeight="1" x14ac:dyDescent="0.2">
      <c r="A10" s="52"/>
      <c r="B10" s="58"/>
      <c r="C10" s="58"/>
      <c r="D10" s="58"/>
      <c r="E10" s="58"/>
      <c r="F10" s="58"/>
      <c r="G10" s="58"/>
      <c r="H10" s="58"/>
      <c r="I10" s="58"/>
      <c r="J10" s="58"/>
      <c r="K10" s="58"/>
      <c r="L10" s="59"/>
    </row>
    <row r="11" spans="1:24" ht="26.25" customHeight="1" x14ac:dyDescent="0.2">
      <c r="A11" s="51">
        <v>2</v>
      </c>
      <c r="B11" s="213" t="str">
        <f>Translations!$B$10</f>
        <v>El Reglamento de Seguimiento y Notificación (de aquí en adelante MRR) define requisitos adicionales de seguimiento y notificación. El MRR se puede descargar de:</v>
      </c>
      <c r="C11" s="213"/>
      <c r="D11" s="213"/>
      <c r="E11" s="213"/>
      <c r="F11" s="213"/>
      <c r="G11" s="213"/>
      <c r="H11" s="213"/>
      <c r="I11" s="213"/>
      <c r="J11" s="213"/>
      <c r="K11" s="213"/>
      <c r="L11" s="213"/>
    </row>
    <row r="12" spans="1:24" ht="12.75" customHeight="1" x14ac:dyDescent="0.2">
      <c r="A12" s="51"/>
      <c r="B12" s="214" t="str">
        <f>Translations!$B$11</f>
        <v>https://eur-lex.europa.eu/legal-content/ES/TXT/?uri=CELEX:02018R2066-20240701&amp;qid=1733916669667</v>
      </c>
      <c r="C12" s="214"/>
      <c r="D12" s="214"/>
      <c r="E12" s="214"/>
      <c r="F12" s="214"/>
      <c r="G12" s="214"/>
      <c r="H12" s="214"/>
      <c r="I12" s="214"/>
      <c r="J12" s="214"/>
      <c r="K12" s="214"/>
      <c r="L12" s="214"/>
    </row>
    <row r="13" spans="1:24" ht="5.0999999999999996" customHeight="1" x14ac:dyDescent="0.2">
      <c r="A13" s="51"/>
      <c r="B13" s="58"/>
      <c r="C13" s="58"/>
      <c r="D13" s="58"/>
      <c r="E13" s="58"/>
      <c r="F13" s="58"/>
      <c r="G13" s="58"/>
      <c r="H13" s="58"/>
      <c r="I13" s="58"/>
      <c r="J13" s="58"/>
      <c r="K13" s="58"/>
      <c r="L13" s="59"/>
    </row>
    <row r="14" spans="1:24" ht="25.5" customHeight="1" x14ac:dyDescent="0.2">
      <c r="A14" s="51">
        <v>3</v>
      </c>
      <c r="B14" s="250" t="str">
        <f>Translations!$B$12</f>
        <v>Este archivo es una herramienta desarrollada por los servicios de la Comisión Europea con el propósito de armonizar la determinación de Costes Irrazonables de conformidad con el artículo 75 quinquies del MRR</v>
      </c>
      <c r="C14" s="250"/>
      <c r="D14" s="250"/>
      <c r="E14" s="250"/>
      <c r="F14" s="250"/>
      <c r="G14" s="250"/>
      <c r="H14" s="250"/>
      <c r="I14" s="250"/>
      <c r="J14" s="250"/>
      <c r="K14" s="250"/>
      <c r="L14" s="250"/>
    </row>
    <row r="15" spans="1:24" ht="12.75" customHeight="1" x14ac:dyDescent="0.2">
      <c r="A15" s="51"/>
      <c r="B15" s="97"/>
      <c r="C15" s="176"/>
      <c r="D15" s="176"/>
      <c r="E15" s="176"/>
      <c r="F15" s="176"/>
      <c r="G15" s="176"/>
      <c r="H15" s="176"/>
      <c r="I15" s="176"/>
      <c r="J15" s="176"/>
      <c r="K15" s="176"/>
      <c r="L15" s="176"/>
      <c r="M15" s="96"/>
    </row>
    <row r="16" spans="1:24" ht="38.25" customHeight="1" x14ac:dyDescent="0.2">
      <c r="A16" s="51"/>
      <c r="B16" s="251" t="str">
        <f>Translations!$B$13</f>
        <v>Esta es la versión final de la herramienta para calcular los costes irrazonables para RCDE2, de fecha 9 de diciembre de 2024</v>
      </c>
      <c r="C16" s="252"/>
      <c r="D16" s="252"/>
      <c r="E16" s="252"/>
      <c r="F16" s="252"/>
      <c r="G16" s="252"/>
      <c r="H16" s="252"/>
      <c r="I16" s="252"/>
      <c r="J16" s="252"/>
      <c r="K16" s="252"/>
      <c r="L16" s="253"/>
    </row>
    <row r="17" spans="1:12" ht="12.75" customHeight="1" x14ac:dyDescent="0.2">
      <c r="A17" s="51"/>
      <c r="B17" s="213"/>
      <c r="C17" s="213"/>
      <c r="D17" s="213"/>
      <c r="E17" s="213"/>
      <c r="F17" s="213"/>
      <c r="G17" s="213"/>
      <c r="H17" s="213"/>
      <c r="I17" s="213"/>
      <c r="J17" s="213"/>
      <c r="K17" s="213"/>
      <c r="L17" s="213"/>
    </row>
    <row r="18" spans="1:12" ht="12.75" customHeight="1" x14ac:dyDescent="0.2">
      <c r="A18" s="51">
        <v>4</v>
      </c>
      <c r="B18" s="213" t="str">
        <f>Translations!$B$14</f>
        <v xml:space="preserve">Todas las guías de la Comisión Europea sobre MRR de RCDE2 se pueden encontrar en: </v>
      </c>
      <c r="C18" s="213"/>
      <c r="D18" s="213"/>
      <c r="E18" s="213"/>
      <c r="F18" s="213"/>
      <c r="G18" s="213"/>
      <c r="H18" s="213"/>
      <c r="I18" s="213"/>
      <c r="J18" s="213"/>
      <c r="K18" s="213"/>
      <c r="L18" s="213"/>
    </row>
    <row r="19" spans="1:12" ht="12.75" customHeight="1" x14ac:dyDescent="0.2">
      <c r="A19" s="51"/>
      <c r="B19" s="215" t="str">
        <f>Translations!$B$15</f>
        <v>https://climate.ec.europa.eu/eu-action/eu-emissions-trading-system-eu-ets/ets2-buildings-road-transport-and-additional-sectors_en</v>
      </c>
      <c r="C19" s="215"/>
      <c r="D19" s="215"/>
      <c r="E19" s="215"/>
      <c r="F19" s="215"/>
      <c r="G19" s="215"/>
      <c r="H19" s="215"/>
      <c r="I19" s="215"/>
      <c r="J19" s="215"/>
      <c r="K19" s="215"/>
      <c r="L19" s="216"/>
    </row>
    <row r="21" spans="1:12" ht="15" x14ac:dyDescent="0.2">
      <c r="A21" s="51">
        <v>5</v>
      </c>
      <c r="B21" s="259" t="str">
        <f>Translations!$B$16</f>
        <v>Fuentes de información:</v>
      </c>
      <c r="C21" s="259"/>
      <c r="D21" s="259"/>
      <c r="E21" s="259"/>
      <c r="F21" s="259"/>
      <c r="G21" s="259"/>
      <c r="H21" s="259"/>
      <c r="I21" s="259"/>
      <c r="J21" s="259"/>
      <c r="K21" s="259"/>
      <c r="L21" s="259"/>
    </row>
    <row r="22" spans="1:12" x14ac:dyDescent="0.2">
      <c r="A22" s="51"/>
      <c r="B22" s="54" t="str">
        <f>Translations!$B$17</f>
        <v>Sitios web de la UE:</v>
      </c>
      <c r="C22" s="53"/>
      <c r="D22" s="53"/>
      <c r="E22" s="53"/>
      <c r="F22" s="53"/>
      <c r="G22" s="53"/>
      <c r="H22" s="53"/>
      <c r="I22" s="53"/>
      <c r="J22" s="53"/>
      <c r="K22" s="53"/>
      <c r="L22" s="53"/>
    </row>
    <row r="23" spans="1:12" x14ac:dyDescent="0.2">
      <c r="A23" s="51"/>
      <c r="B23" s="53" t="str">
        <f>Translations!$B$18</f>
        <v>Legislación de la UE:</v>
      </c>
      <c r="C23" s="53"/>
      <c r="D23" s="260" t="str">
        <f>Translations!$B$19</f>
        <v xml:space="preserve">http://eur-lex.europa.eu/es/index.htm </v>
      </c>
      <c r="E23" s="260"/>
      <c r="F23" s="260"/>
      <c r="G23" s="260"/>
      <c r="H23" s="260"/>
      <c r="I23" s="260"/>
      <c r="J23" s="53"/>
      <c r="K23" s="53"/>
      <c r="L23" s="53"/>
    </row>
    <row r="24" spans="1:12" x14ac:dyDescent="0.2">
      <c r="A24" s="51"/>
      <c r="B24" s="53" t="str">
        <f>Translations!$B$20</f>
        <v>RCDE UE (información general):</v>
      </c>
      <c r="C24" s="53"/>
      <c r="D24" s="260" t="str">
        <f>Translations!$B$21</f>
        <v>https://climate.ec.europa.eu/eu-action/eu-emissions-trading-system-eu-ets_en</v>
      </c>
      <c r="E24" s="260"/>
      <c r="F24" s="260"/>
      <c r="G24" s="260"/>
      <c r="H24" s="260"/>
      <c r="I24" s="260"/>
      <c r="J24" s="53"/>
      <c r="K24" s="53"/>
      <c r="L24" s="53"/>
    </row>
    <row r="25" spans="1:12" x14ac:dyDescent="0.2">
      <c r="A25" s="51"/>
      <c r="B25" s="53" t="str">
        <f>Translations!$B$22</f>
        <v>Seguimiento y notificación en RCDE:</v>
      </c>
      <c r="C25" s="53"/>
      <c r="D25" s="53"/>
      <c r="E25" s="53"/>
      <c r="F25" s="53"/>
      <c r="G25" s="53"/>
      <c r="H25" s="53"/>
      <c r="I25" s="53"/>
      <c r="J25" s="53"/>
      <c r="K25" s="53"/>
      <c r="L25" s="53"/>
    </row>
    <row r="26" spans="1:12" x14ac:dyDescent="0.2">
      <c r="A26" s="51"/>
      <c r="B26" s="53"/>
      <c r="C26" s="53"/>
      <c r="D26" s="216" t="str">
        <f>Translations!$B$15</f>
        <v>https://climate.ec.europa.eu/eu-action/eu-emissions-trading-system-eu-ets/ets2-buildings-road-transport-and-additional-sectors_en</v>
      </c>
      <c r="E26" s="261"/>
      <c r="F26" s="261"/>
      <c r="G26" s="261"/>
      <c r="H26" s="261"/>
      <c r="I26" s="261"/>
      <c r="J26" s="261"/>
      <c r="K26" s="261"/>
      <c r="L26" s="261"/>
    </row>
    <row r="27" spans="1:12" x14ac:dyDescent="0.2">
      <c r="B27" s="54" t="str">
        <f>Translations!$B$23</f>
        <v>Otros sitios web:</v>
      </c>
    </row>
    <row r="28" spans="1:12" x14ac:dyDescent="0.2">
      <c r="B28" s="238" t="str">
        <f>Translations!$B$24</f>
        <v xml:space="preserve">https://www.miteco.gob.es/es/cambio-climatico/temas/comercio-de-derechos-de-emision/asig-fase-iv-2026-2030.html </v>
      </c>
      <c r="C28" s="238"/>
      <c r="D28" s="238"/>
      <c r="E28" s="238"/>
      <c r="F28" s="238"/>
      <c r="G28" s="238"/>
      <c r="H28" s="238"/>
      <c r="I28" s="238"/>
      <c r="J28" s="238"/>
      <c r="K28" s="238"/>
      <c r="L28" s="238"/>
    </row>
    <row r="29" spans="1:12" x14ac:dyDescent="0.2">
      <c r="B29" s="238"/>
      <c r="C29" s="238"/>
      <c r="D29" s="238"/>
      <c r="E29" s="238"/>
      <c r="F29" s="238"/>
      <c r="G29" s="238"/>
      <c r="H29" s="238"/>
      <c r="I29" s="238"/>
      <c r="J29" s="238"/>
      <c r="K29" s="238"/>
      <c r="L29" s="238"/>
    </row>
    <row r="30" spans="1:12" x14ac:dyDescent="0.2">
      <c r="B30" s="54" t="str">
        <f>Translations!$B$25</f>
        <v>Servicio de consultas:</v>
      </c>
      <c r="C30" s="1"/>
      <c r="D30" s="1"/>
      <c r="E30" s="1"/>
      <c r="F30" s="1"/>
      <c r="G30" s="1"/>
      <c r="H30" s="1"/>
      <c r="I30" s="1"/>
      <c r="J30" s="1"/>
      <c r="K30" s="1"/>
      <c r="L30" s="1"/>
    </row>
    <row r="31" spans="1:12" x14ac:dyDescent="0.2">
      <c r="B31" s="238" t="str">
        <f>Translations!$B$26</f>
        <v>bzn-RCDE2@miteco.es</v>
      </c>
      <c r="C31" s="238"/>
      <c r="D31" s="238"/>
      <c r="E31" s="238"/>
      <c r="F31" s="238"/>
      <c r="G31" s="238"/>
      <c r="H31" s="238"/>
      <c r="I31" s="238"/>
      <c r="J31" s="238"/>
      <c r="K31" s="238"/>
      <c r="L31" s="238"/>
    </row>
    <row r="32" spans="1:12" x14ac:dyDescent="0.2">
      <c r="B32" s="238"/>
      <c r="C32" s="238"/>
      <c r="D32" s="238"/>
      <c r="E32" s="238"/>
      <c r="F32" s="238"/>
      <c r="G32" s="238"/>
      <c r="H32" s="238"/>
      <c r="I32" s="238"/>
      <c r="J32" s="238"/>
      <c r="K32" s="238"/>
      <c r="L32" s="238"/>
    </row>
    <row r="33" spans="1:12" ht="25.5" customHeight="1" x14ac:dyDescent="0.2"/>
    <row r="34" spans="1:12" ht="15.75" customHeight="1" x14ac:dyDescent="0.2">
      <c r="A34" s="128">
        <v>6</v>
      </c>
      <c r="B34" s="254" t="str">
        <f>Translations!$B$27</f>
        <v>Cómo usar este archivo:</v>
      </c>
      <c r="C34" s="254"/>
      <c r="D34" s="254"/>
      <c r="E34" s="254"/>
      <c r="F34" s="254"/>
      <c r="G34" s="254"/>
      <c r="H34" s="254"/>
      <c r="I34" s="254"/>
      <c r="J34" s="254"/>
      <c r="K34" s="254"/>
      <c r="L34" s="254"/>
    </row>
    <row r="35" spans="1:12" ht="51" customHeight="1" x14ac:dyDescent="0.2">
      <c r="A35" s="51"/>
      <c r="B35" s="255" t="str">
        <f>Translations!$B$28</f>
        <v>Para proteger las fórmulas contra modificaciones involuntarias, que suelen conducir a resultados erróneos y engañosos, es de suma importancia NO UTILIZAR la función CORTAR Y PEGAR. Si desea mover datos, primero cópielos y péguelos, y después borre los datos no deseados en el lugar antiguo (incorrecto).</v>
      </c>
      <c r="C35" s="256"/>
      <c r="D35" s="256"/>
      <c r="E35" s="256"/>
      <c r="F35" s="256"/>
      <c r="G35" s="256"/>
      <c r="H35" s="256"/>
      <c r="I35" s="256"/>
      <c r="J35" s="256"/>
      <c r="K35" s="256"/>
      <c r="L35" s="257"/>
    </row>
    <row r="36" spans="1:12" x14ac:dyDescent="0.2">
      <c r="A36" s="51"/>
      <c r="B36" s="258" t="str">
        <f>Translations!$B$29</f>
        <v>Códigos de colores y fuentes:</v>
      </c>
      <c r="C36" s="258"/>
      <c r="D36" s="258"/>
      <c r="E36" s="258"/>
      <c r="F36" s="258"/>
      <c r="G36" s="258"/>
      <c r="H36" s="258"/>
      <c r="I36" s="258"/>
      <c r="J36" s="258"/>
      <c r="K36" s="258"/>
      <c r="L36" s="258"/>
    </row>
    <row r="37" spans="1:12" x14ac:dyDescent="0.2">
      <c r="C37" s="257" t="str">
        <f>Translations!$B$30</f>
        <v>Texto negro en negrita:</v>
      </c>
      <c r="D37" s="212"/>
      <c r="E37" s="213" t="str">
        <f>Translations!$B$31</f>
        <v xml:space="preserve">Este es texto proporcionado por el formulario de la Comisión. Debe mantenerse como está. </v>
      </c>
      <c r="F37" s="213"/>
      <c r="G37" s="213"/>
      <c r="H37" s="213"/>
      <c r="I37" s="213"/>
      <c r="J37" s="213"/>
      <c r="K37" s="213"/>
      <c r="L37" s="213"/>
    </row>
    <row r="38" spans="1:12" x14ac:dyDescent="0.2">
      <c r="C38" s="263" t="str">
        <f>Translations!$B$32</f>
        <v>Texto más pequeño en cursiva:</v>
      </c>
      <c r="D38" s="263"/>
      <c r="E38" s="213" t="str">
        <f>Translations!$B$33</f>
        <v>Este texto proporciona explicaciones adicionales. Los EEMM pueden añadir explicaciones complementarios en las versiones específicas del estado miembro</v>
      </c>
      <c r="F38" s="213"/>
      <c r="G38" s="213"/>
      <c r="H38" s="213"/>
      <c r="I38" s="213"/>
      <c r="J38" s="213"/>
      <c r="K38" s="213"/>
      <c r="L38" s="213"/>
    </row>
    <row r="39" spans="1:12" x14ac:dyDescent="0.2">
      <c r="C39" s="245"/>
      <c r="D39" s="246"/>
      <c r="E39" s="213" t="str">
        <f>Translations!$B$34</f>
        <v>Los campos en amarillo claro son opcionales.</v>
      </c>
      <c r="F39" s="240"/>
      <c r="G39" s="240"/>
      <c r="H39" s="240"/>
      <c r="I39" s="240"/>
      <c r="J39" s="240"/>
      <c r="K39" s="240"/>
      <c r="L39" s="240"/>
    </row>
    <row r="40" spans="1:12" x14ac:dyDescent="0.2">
      <c r="C40" s="262"/>
      <c r="D40" s="244"/>
      <c r="E40" s="213" t="str">
        <f>Translations!$B$35</f>
        <v>Los campos verdes se completan de forma automática con resultados calculados. Si aparece texto en rojo será señal de que hay un error (faltan datos, etc.)</v>
      </c>
      <c r="F40" s="240"/>
      <c r="G40" s="240"/>
      <c r="H40" s="240"/>
      <c r="I40" s="240"/>
      <c r="J40" s="240"/>
      <c r="K40" s="240"/>
      <c r="L40" s="240"/>
    </row>
    <row r="41" spans="1:12" x14ac:dyDescent="0.2">
      <c r="C41" s="243"/>
      <c r="D41" s="244"/>
      <c r="E41" s="213" t="str">
        <f>Translations!$B$36</f>
        <v xml:space="preserve">Las celdas sombreadas indican que la información completada en otro campo hace que la celda sombreada no sea pertinente. </v>
      </c>
      <c r="F41" s="213"/>
      <c r="G41" s="213"/>
      <c r="H41" s="213"/>
      <c r="I41" s="213"/>
      <c r="J41" s="213"/>
      <c r="K41" s="213"/>
      <c r="L41" s="213"/>
    </row>
    <row r="42" spans="1:12" x14ac:dyDescent="0.2">
      <c r="C42" s="241"/>
      <c r="D42" s="241"/>
      <c r="E42" s="213">
        <f>Translations!$B$37</f>
        <v>0</v>
      </c>
      <c r="F42" s="240"/>
      <c r="G42" s="240"/>
      <c r="H42" s="240"/>
      <c r="I42" s="240"/>
      <c r="J42" s="240"/>
      <c r="K42" s="240"/>
      <c r="L42" s="240"/>
    </row>
    <row r="43" spans="1:12" x14ac:dyDescent="0.2">
      <c r="C43" s="242"/>
      <c r="D43" s="242"/>
      <c r="E43" s="213" t="str">
        <f>Translations!$B$38</f>
        <v>Las partes en gris claro están reservadas a comandos de navegación e hipervínculos.</v>
      </c>
      <c r="F43" s="240"/>
      <c r="G43" s="240"/>
      <c r="H43" s="240"/>
      <c r="I43" s="240"/>
      <c r="J43" s="240"/>
      <c r="K43" s="240"/>
      <c r="L43" s="240"/>
    </row>
    <row r="45" spans="1:12" ht="51" customHeight="1" x14ac:dyDescent="0.2">
      <c r="A45" s="51">
        <v>7</v>
      </c>
      <c r="B45" s="239" t="str">
        <f>Translations!$B$39</f>
        <v xml:space="preserve">Este formulario se ha bloqueado para evitar entradas de datos excepto en las celdas amarillas. Sin embargo, por motivos de transparencia no se requiere contraseña para desbloquearlo. Esto permite que se tenga acceso a ver todas las fórmulas. Cuando use este formulario para introducir datos se recomienda que se mantenga el bloqueo. Las hojas solo deberían desprotegerse para comprobar la validez de las fórmulas, lo que debería hacerse únicamente en un formulario separado. </v>
      </c>
      <c r="C45" s="240"/>
      <c r="D45" s="240"/>
      <c r="E45" s="240"/>
      <c r="F45" s="240"/>
      <c r="G45" s="240"/>
      <c r="H45" s="240"/>
      <c r="I45" s="240"/>
      <c r="J45" s="240"/>
      <c r="K45" s="240"/>
      <c r="L45" s="240"/>
    </row>
    <row r="46" spans="1:12" ht="51" customHeight="1" x14ac:dyDescent="0.2">
      <c r="A46" s="51">
        <v>8</v>
      </c>
      <c r="B46" s="239" t="str">
        <f>Translations!$B$40</f>
        <v xml:space="preserve">Los campos de datos no se han optimizado para formatos numéricos específicos ni de otro tipo. Sin embargo, la protección de las hojas se ha limitado para permitirle utilizar sus propios formatos. En particular, puede decidir el número de decimales que se muestran. En principio, el número de decimales es independiente de la precisión del cálculo. En principio, la opción «Precisión mostrada» de MS Excel debería estar desactivada. Para más detalles, consulte la función «Ayuda» de MS Excel sobre este tema.
</v>
      </c>
      <c r="C46" s="240"/>
      <c r="D46" s="240"/>
      <c r="E46" s="240"/>
      <c r="F46" s="240"/>
      <c r="G46" s="240"/>
      <c r="H46" s="240"/>
      <c r="I46" s="240"/>
      <c r="J46" s="240"/>
      <c r="K46" s="240"/>
      <c r="L46" s="240"/>
    </row>
    <row r="47" spans="1:12" ht="4.9000000000000004" customHeight="1" thickBot="1" x14ac:dyDescent="0.25">
      <c r="B47" s="267"/>
      <c r="C47" s="268"/>
      <c r="D47" s="268"/>
      <c r="E47" s="268"/>
      <c r="F47" s="268"/>
      <c r="G47" s="268"/>
      <c r="H47" s="268"/>
      <c r="I47" s="268"/>
      <c r="J47" s="268"/>
      <c r="K47" s="268"/>
    </row>
    <row r="48" spans="1:12" ht="89.25" customHeight="1" thickBot="1" x14ac:dyDescent="0.25">
      <c r="A48" s="51">
        <v>9</v>
      </c>
      <c r="B48" s="264" t="str">
        <f>Translations!$B$41</f>
        <v xml:space="preserve">DESCARGO DE RESPONSABILIDAD": Todas las fórmulas se han elaborado de forma cuidadosa y minuciosa. Sin embargo, no se pueden excluir totalmente los errores. 
Como se ha descrito anteriormente, se garantiza una total transparencia para comprobar la validez de los cálculos. Ni los autores de este archivo ni la Comisión Europea pueden ser considerados responsables de eventuales daños resultantes de resultados erróneos o engañosos de los cálculos proporcionados. 
Es plena responsabilidad del usuario de este archivo (es decir, la entidad regulada del RCDE2) garantizar que se comunican datos correctos a la autoridad competente.
</v>
      </c>
      <c r="C48" s="265"/>
      <c r="D48" s="265"/>
      <c r="E48" s="265"/>
      <c r="F48" s="265"/>
      <c r="G48" s="265"/>
      <c r="H48" s="265"/>
      <c r="I48" s="265"/>
      <c r="J48" s="265"/>
      <c r="K48" s="265"/>
      <c r="L48" s="266"/>
    </row>
    <row r="50" spans="1:12" ht="15.75" x14ac:dyDescent="0.2">
      <c r="A50" s="51">
        <v>10</v>
      </c>
      <c r="B50" s="254" t="str">
        <f>Translations!$B$42</f>
        <v>Aquí figuran las orientaciones específicas para cada Estado miembro:</v>
      </c>
      <c r="C50" s="254"/>
      <c r="D50" s="254"/>
      <c r="E50" s="254"/>
      <c r="F50" s="254"/>
      <c r="G50" s="254"/>
      <c r="H50" s="254"/>
      <c r="I50" s="254"/>
      <c r="J50" s="254"/>
      <c r="K50" s="254"/>
      <c r="L50" s="254"/>
    </row>
    <row r="51" spans="1:12" x14ac:dyDescent="0.2">
      <c r="B51" s="238"/>
      <c r="C51" s="238"/>
      <c r="D51" s="238"/>
      <c r="E51" s="238"/>
      <c r="F51" s="238"/>
      <c r="G51" s="238"/>
      <c r="H51" s="238"/>
      <c r="I51" s="238"/>
      <c r="J51" s="238"/>
      <c r="K51" s="238"/>
      <c r="L51" s="238"/>
    </row>
    <row r="52" spans="1:12" x14ac:dyDescent="0.2">
      <c r="B52" s="238"/>
      <c r="C52" s="238"/>
      <c r="D52" s="238"/>
      <c r="E52" s="238"/>
      <c r="F52" s="238"/>
      <c r="G52" s="238"/>
      <c r="H52" s="238"/>
      <c r="I52" s="238"/>
      <c r="J52" s="238"/>
      <c r="K52" s="238"/>
      <c r="L52" s="238"/>
    </row>
    <row r="53" spans="1:12" x14ac:dyDescent="0.2">
      <c r="B53" s="238"/>
      <c r="C53" s="238"/>
      <c r="D53" s="238"/>
      <c r="E53" s="238"/>
      <c r="F53" s="238"/>
      <c r="G53" s="238"/>
      <c r="H53" s="238"/>
      <c r="I53" s="238"/>
      <c r="J53" s="238"/>
      <c r="K53" s="238"/>
      <c r="L53" s="238"/>
    </row>
    <row r="54" spans="1:12" x14ac:dyDescent="0.2">
      <c r="B54" s="238"/>
      <c r="C54" s="238"/>
      <c r="D54" s="238"/>
      <c r="E54" s="238"/>
      <c r="F54" s="238"/>
      <c r="G54" s="238"/>
      <c r="H54" s="238"/>
      <c r="I54" s="238"/>
      <c r="J54" s="238"/>
      <c r="K54" s="238"/>
      <c r="L54" s="238"/>
    </row>
    <row r="55" spans="1:12" x14ac:dyDescent="0.2">
      <c r="B55" s="238"/>
      <c r="C55" s="238"/>
      <c r="D55" s="238"/>
      <c r="E55" s="238"/>
      <c r="F55" s="238"/>
      <c r="G55" s="238"/>
      <c r="H55" s="238"/>
      <c r="I55" s="238"/>
      <c r="J55" s="238"/>
      <c r="K55" s="238"/>
      <c r="L55" s="238"/>
    </row>
    <row r="56" spans="1:12" x14ac:dyDescent="0.2">
      <c r="B56" s="238"/>
      <c r="C56" s="238"/>
      <c r="D56" s="238"/>
      <c r="E56" s="238"/>
      <c r="F56" s="238"/>
      <c r="G56" s="238"/>
      <c r="H56" s="238"/>
      <c r="I56" s="238"/>
      <c r="J56" s="238"/>
      <c r="K56" s="238"/>
      <c r="L56" s="238"/>
    </row>
    <row r="57" spans="1:12" x14ac:dyDescent="0.2">
      <c r="B57" s="238"/>
      <c r="C57" s="238"/>
      <c r="D57" s="238"/>
      <c r="E57" s="238"/>
      <c r="F57" s="238"/>
      <c r="G57" s="238"/>
      <c r="H57" s="238"/>
      <c r="I57" s="238"/>
      <c r="J57" s="238"/>
      <c r="K57" s="238"/>
      <c r="L57" s="238"/>
    </row>
    <row r="58" spans="1:12" x14ac:dyDescent="0.2">
      <c r="B58" s="238"/>
      <c r="C58" s="238"/>
      <c r="D58" s="238"/>
      <c r="E58" s="238"/>
      <c r="F58" s="238"/>
      <c r="G58" s="238"/>
      <c r="H58" s="238"/>
      <c r="I58" s="238"/>
      <c r="J58" s="238"/>
      <c r="K58" s="238"/>
      <c r="L58" s="238"/>
    </row>
    <row r="59" spans="1:12" x14ac:dyDescent="0.2">
      <c r="B59" s="238"/>
      <c r="C59" s="238"/>
      <c r="D59" s="238"/>
      <c r="E59" s="238"/>
      <c r="F59" s="238"/>
      <c r="G59" s="238"/>
      <c r="H59" s="238"/>
      <c r="I59" s="238"/>
      <c r="J59" s="238"/>
      <c r="K59" s="238"/>
      <c r="L59" s="238"/>
    </row>
    <row r="60" spans="1:12" x14ac:dyDescent="0.2">
      <c r="B60" s="238"/>
      <c r="C60" s="238"/>
      <c r="D60" s="238"/>
      <c r="E60" s="238"/>
      <c r="F60" s="238"/>
      <c r="G60" s="238"/>
      <c r="H60" s="238"/>
      <c r="I60" s="238"/>
      <c r="J60" s="238"/>
      <c r="K60" s="238"/>
      <c r="L60" s="238"/>
    </row>
    <row r="61" spans="1:12" x14ac:dyDescent="0.2">
      <c r="B61" s="238"/>
      <c r="C61" s="238"/>
      <c r="D61" s="238"/>
      <c r="E61" s="238"/>
      <c r="F61" s="238"/>
      <c r="G61" s="238"/>
      <c r="H61" s="238"/>
      <c r="I61" s="238"/>
      <c r="J61" s="238"/>
      <c r="K61" s="238"/>
      <c r="L61" s="238"/>
    </row>
    <row r="62" spans="1:12" x14ac:dyDescent="0.2">
      <c r="B62" s="238"/>
      <c r="C62" s="238"/>
      <c r="D62" s="238"/>
      <c r="E62" s="238"/>
      <c r="F62" s="238"/>
      <c r="G62" s="238"/>
      <c r="H62" s="238"/>
      <c r="I62" s="238"/>
      <c r="J62" s="238"/>
      <c r="K62" s="238"/>
      <c r="L62" s="238"/>
    </row>
    <row r="63" spans="1:12" x14ac:dyDescent="0.2">
      <c r="B63" s="238"/>
      <c r="C63" s="238"/>
      <c r="D63" s="238"/>
      <c r="E63" s="238"/>
      <c r="F63" s="238"/>
      <c r="G63" s="238"/>
      <c r="H63" s="238"/>
      <c r="I63" s="238"/>
      <c r="J63" s="238"/>
      <c r="K63" s="238"/>
      <c r="L63" s="238"/>
    </row>
    <row r="64" spans="1:12" x14ac:dyDescent="0.2">
      <c r="B64" s="238"/>
      <c r="C64" s="238"/>
      <c r="D64" s="238"/>
      <c r="E64" s="238"/>
      <c r="F64" s="238"/>
      <c r="G64" s="238"/>
      <c r="H64" s="238"/>
      <c r="I64" s="238"/>
      <c r="J64" s="238"/>
      <c r="K64" s="238"/>
      <c r="L64" s="238"/>
    </row>
    <row r="65" spans="1:12" x14ac:dyDescent="0.2">
      <c r="B65" s="238"/>
      <c r="C65" s="238"/>
      <c r="D65" s="238"/>
      <c r="E65" s="238"/>
      <c r="F65" s="238"/>
      <c r="G65" s="238"/>
      <c r="H65" s="238"/>
      <c r="I65" s="238"/>
      <c r="J65" s="238"/>
      <c r="K65" s="238"/>
      <c r="L65" s="238"/>
    </row>
    <row r="66" spans="1:12" x14ac:dyDescent="0.2">
      <c r="B66" s="238"/>
      <c r="C66" s="238"/>
      <c r="D66" s="238"/>
      <c r="E66" s="238"/>
      <c r="F66" s="238"/>
      <c r="G66" s="238"/>
      <c r="H66" s="238"/>
      <c r="I66" s="238"/>
      <c r="J66" s="238"/>
      <c r="K66" s="238"/>
      <c r="L66" s="238"/>
    </row>
    <row r="67" spans="1:12" x14ac:dyDescent="0.2">
      <c r="B67" s="238"/>
      <c r="C67" s="238"/>
      <c r="D67" s="238"/>
      <c r="E67" s="238"/>
      <c r="F67" s="238"/>
      <c r="G67" s="238"/>
      <c r="H67" s="238"/>
      <c r="I67" s="238"/>
      <c r="J67" s="238"/>
      <c r="K67" s="238"/>
      <c r="L67" s="238"/>
    </row>
    <row r="68" spans="1:12" x14ac:dyDescent="0.2">
      <c r="B68" s="238"/>
      <c r="C68" s="238"/>
      <c r="D68" s="238"/>
      <c r="E68" s="238"/>
      <c r="F68" s="238"/>
      <c r="G68" s="238"/>
      <c r="H68" s="238"/>
      <c r="I68" s="238"/>
      <c r="J68" s="238"/>
      <c r="K68" s="238"/>
      <c r="L68" s="238"/>
    </row>
    <row r="69" spans="1:12" x14ac:dyDescent="0.2">
      <c r="B69" s="238"/>
      <c r="C69" s="238"/>
      <c r="D69" s="238"/>
      <c r="E69" s="238"/>
      <c r="F69" s="238"/>
      <c r="G69" s="238"/>
      <c r="H69" s="238"/>
      <c r="I69" s="238"/>
      <c r="J69" s="238"/>
      <c r="K69" s="238"/>
      <c r="L69" s="238"/>
    </row>
    <row r="70" spans="1:12" x14ac:dyDescent="0.2">
      <c r="B70" s="238"/>
      <c r="C70" s="238"/>
      <c r="D70" s="238"/>
      <c r="E70" s="238"/>
      <c r="F70" s="238"/>
      <c r="G70" s="238"/>
      <c r="H70" s="238"/>
      <c r="I70" s="238"/>
      <c r="J70" s="238"/>
      <c r="K70" s="238"/>
      <c r="L70" s="238"/>
    </row>
    <row r="71" spans="1:12" x14ac:dyDescent="0.2">
      <c r="B71" s="238"/>
      <c r="C71" s="238"/>
      <c r="D71" s="238"/>
      <c r="E71" s="238"/>
      <c r="F71" s="238"/>
      <c r="G71" s="238"/>
      <c r="H71" s="238"/>
      <c r="I71" s="238"/>
      <c r="J71" s="238"/>
      <c r="K71" s="238"/>
      <c r="L71" s="238"/>
    </row>
    <row r="72" spans="1:12" x14ac:dyDescent="0.2">
      <c r="B72" s="238"/>
      <c r="C72" s="238"/>
      <c r="D72" s="238"/>
      <c r="E72" s="238"/>
      <c r="F72" s="238"/>
      <c r="G72" s="238"/>
      <c r="H72" s="238"/>
      <c r="I72" s="238"/>
      <c r="J72" s="238"/>
      <c r="K72" s="238"/>
      <c r="L72" s="238"/>
    </row>
    <row r="75" spans="1:12" s="5" customFormat="1" ht="13.5" thickBot="1" x14ac:dyDescent="0.25">
      <c r="A75" s="51">
        <v>11</v>
      </c>
      <c r="B75" s="14" t="str">
        <f>Translations!$B$43</f>
        <v>Información sobre la versión del formulario:</v>
      </c>
    </row>
    <row r="76" spans="1:12" s="5" customFormat="1" x14ac:dyDescent="0.2">
      <c r="B76" s="232" t="str">
        <f>Translations!$B$44</f>
        <v>Formulario proporcionado por:</v>
      </c>
      <c r="C76" s="233"/>
      <c r="D76" s="233"/>
      <c r="E76" s="234"/>
      <c r="F76" s="46" t="str">
        <f>VersionDocumentation!B4</f>
        <v>European Commission</v>
      </c>
      <c r="G76" s="40"/>
      <c r="H76" s="40"/>
      <c r="I76" s="41"/>
    </row>
    <row r="77" spans="1:12" s="5" customFormat="1" x14ac:dyDescent="0.2">
      <c r="B77" s="235" t="str">
        <f>Translations!$B$45</f>
        <v>Fecha de publicación:</v>
      </c>
      <c r="C77" s="236"/>
      <c r="D77" s="236"/>
      <c r="E77" s="237"/>
      <c r="F77" s="90">
        <f>VersionDocumentation!B3</f>
        <v>45313</v>
      </c>
      <c r="G77" s="42"/>
      <c r="H77" s="42"/>
      <c r="I77" s="43"/>
    </row>
    <row r="78" spans="1:12" s="5" customFormat="1" x14ac:dyDescent="0.2">
      <c r="B78" s="235" t="str">
        <f>Translations!$B$46</f>
        <v>Versión lingüística:</v>
      </c>
      <c r="C78" s="236"/>
      <c r="D78" s="236"/>
      <c r="E78" s="237"/>
      <c r="F78" s="47" t="str">
        <f>VersionDocumentation!B5</f>
        <v>Spanish</v>
      </c>
      <c r="G78" s="42"/>
      <c r="H78" s="42"/>
      <c r="I78" s="43"/>
    </row>
    <row r="79" spans="1:12" s="5" customFormat="1" ht="13.5" thickBot="1" x14ac:dyDescent="0.25">
      <c r="B79" s="229" t="str">
        <f>Translations!$B$47</f>
        <v>Nombre de referencia del archivo:</v>
      </c>
      <c r="C79" s="230"/>
      <c r="D79" s="230"/>
      <c r="E79" s="231"/>
      <c r="F79" s="48" t="str">
        <f>VersionDocumentation!C3</f>
        <v>ETS2_unreasonable_costs_tool_COM_es_220124.xls</v>
      </c>
      <c r="G79" s="44"/>
      <c r="H79" s="44"/>
      <c r="I79" s="45"/>
    </row>
    <row r="80" spans="1:12" s="5" customFormat="1" x14ac:dyDescent="0.2"/>
  </sheetData>
  <sheetProtection sheet="1" objects="1" scenarios="1" formatCells="0" formatColumns="0" formatRows="0"/>
  <mergeCells count="84">
    <mergeCell ref="B61:L61"/>
    <mergeCell ref="B62:L62"/>
    <mergeCell ref="B63:L63"/>
    <mergeCell ref="B50:L50"/>
    <mergeCell ref="B58:L58"/>
    <mergeCell ref="B59:L59"/>
    <mergeCell ref="B60:L60"/>
    <mergeCell ref="B56:L56"/>
    <mergeCell ref="B57:L57"/>
    <mergeCell ref="B55:L55"/>
    <mergeCell ref="B52:L52"/>
    <mergeCell ref="B51:L51"/>
    <mergeCell ref="B54:L54"/>
    <mergeCell ref="B53:L53"/>
    <mergeCell ref="B72:L72"/>
    <mergeCell ref="B64:L64"/>
    <mergeCell ref="B65:L65"/>
    <mergeCell ref="B66:L66"/>
    <mergeCell ref="B67:L67"/>
    <mergeCell ref="B70:L70"/>
    <mergeCell ref="B71:L71"/>
    <mergeCell ref="B68:L68"/>
    <mergeCell ref="B69:L69"/>
    <mergeCell ref="E39:L39"/>
    <mergeCell ref="C40:D40"/>
    <mergeCell ref="E40:L40"/>
    <mergeCell ref="C38:D38"/>
    <mergeCell ref="B48:L48"/>
    <mergeCell ref="B46:L46"/>
    <mergeCell ref="B47:K47"/>
    <mergeCell ref="B14:L14"/>
    <mergeCell ref="B16:L16"/>
    <mergeCell ref="B32:L32"/>
    <mergeCell ref="B34:L34"/>
    <mergeCell ref="E37:L37"/>
    <mergeCell ref="B35:L35"/>
    <mergeCell ref="B36:L36"/>
    <mergeCell ref="C37:D37"/>
    <mergeCell ref="B18:L18"/>
    <mergeCell ref="B17:L17"/>
    <mergeCell ref="B28:L28"/>
    <mergeCell ref="B21:L21"/>
    <mergeCell ref="D23:I23"/>
    <mergeCell ref="D24:I24"/>
    <mergeCell ref="D26:L26"/>
    <mergeCell ref="G3:H3"/>
    <mergeCell ref="C3:D3"/>
    <mergeCell ref="K2:L2"/>
    <mergeCell ref="I2:J2"/>
    <mergeCell ref="C2:D2"/>
    <mergeCell ref="E2:F2"/>
    <mergeCell ref="G2:H2"/>
    <mergeCell ref="B79:E79"/>
    <mergeCell ref="B76:E76"/>
    <mergeCell ref="B77:E77"/>
    <mergeCell ref="B78:E78"/>
    <mergeCell ref="B19:L19"/>
    <mergeCell ref="B29:L29"/>
    <mergeCell ref="B31:L31"/>
    <mergeCell ref="B45:L45"/>
    <mergeCell ref="C42:D42"/>
    <mergeCell ref="C43:D43"/>
    <mergeCell ref="E43:L43"/>
    <mergeCell ref="C41:D41"/>
    <mergeCell ref="E41:L41"/>
    <mergeCell ref="E42:L42"/>
    <mergeCell ref="E38:L38"/>
    <mergeCell ref="C39:D39"/>
    <mergeCell ref="K1:L1"/>
    <mergeCell ref="B6:L6"/>
    <mergeCell ref="B8:L8"/>
    <mergeCell ref="B7:L7"/>
    <mergeCell ref="B12:L12"/>
    <mergeCell ref="B9:L9"/>
    <mergeCell ref="B11:L11"/>
    <mergeCell ref="C1:D1"/>
    <mergeCell ref="E1:F1"/>
    <mergeCell ref="G1:H1"/>
    <mergeCell ref="B5:J5"/>
    <mergeCell ref="A1:B3"/>
    <mergeCell ref="I3:J3"/>
    <mergeCell ref="I1:J1"/>
    <mergeCell ref="K3:L3"/>
    <mergeCell ref="E3:F3"/>
  </mergeCells>
  <phoneticPr fontId="8" type="noConversion"/>
  <hyperlinks>
    <hyperlink ref="C2:D2" location="JUMP_b_Guidelines_Top" display="Top of sheet" xr:uid="{00000000-0004-0000-0000-000000000000}"/>
    <hyperlink ref="I1:J1" location="JUMP_I_Top" display="JUMP_I_Top" xr:uid="{00000000-0004-0000-0000-000001000000}"/>
    <hyperlink ref="B19" r:id="rId1" display="https://climate.ec.europa.eu/eu-action/eu-emissions-trading-system-eu-ets/ets2-buildings-road-transport-and-additional-sectors_en" xr:uid="{00000000-0004-0000-0000-000002000000}"/>
    <hyperlink ref="B9:K9" r:id="rId2" display="http://ec.europa.eu/clima/documentation/ets/docs/decision_benchmarking_15_dec_en.pdf. " xr:uid="{00000000-0004-0000-0000-000003000000}"/>
    <hyperlink ref="B9" r:id="rId3" display="http://data.europa.eu/eli/dir/2003/87/2024-03-01" xr:uid="{00000000-0004-0000-0000-000004000000}"/>
    <hyperlink ref="B9:L9" r:id="rId4" display="https://eur-lex.europa.eu/eli/dir/2003/87/2021-01-01" xr:uid="{00000000-0004-0000-0000-000005000000}"/>
    <hyperlink ref="B12:L12" r:id="rId5" display="https://eur-lex.europa.eu/eli/reg_impl/2018/2066/2021-01-01" xr:uid="{00000000-0004-0000-0000-000006000000}"/>
    <hyperlink ref="D23" r:id="rId6" display="http://eur-lex.europa.eu/en/index.htm " xr:uid="{00000000-0004-0000-0000-000007000000}"/>
    <hyperlink ref="D26" r:id="rId7" display="https://climate.ec.europa.eu/eu-action/eu-emissions-trading-system-eu-ets/ets2-buildings-road-transport-and-additional-sectors_en" xr:uid="{00000000-0004-0000-0000-000008000000}"/>
    <hyperlink ref="D24:I24" r:id="rId8" display="http://ec.europa.eu/clima/policies/ets/index_en.htm" xr:uid="{00000000-0004-0000-0000-000009000000}"/>
    <hyperlink ref="D24" r:id="rId9" display="https://climate.ec.europa.eu/eu-action/eu-emissions-trading-system-eu-ets_en" xr:uid="{00000000-0004-0000-0000-00000A000000}"/>
    <hyperlink ref="B19:L19" r:id="rId10" location="tab-0-1" display="https://ec.europa.eu/clima/eu-action/eu-emissions-trading-system-eu-ets/monitoring-reporting-and-verification-eu-ets-emissions_en#tab-0-1" xr:uid="{00000000-0004-0000-0000-00000B000000}"/>
    <hyperlink ref="B12" r:id="rId11" display="http://data.europa.eu/eli/reg_impl/2018/2066/2024-07-01" xr:uid="{00000000-0004-0000-0000-00000C000000}"/>
  </hyperlinks>
  <pageMargins left="0.78740157480314965" right="0.78740157480314965" top="0.78740157480314965" bottom="0.78740157480314965" header="0.39370078740157483" footer="0.39370078740157483"/>
  <pageSetup paperSize="9" scale="63" fitToHeight="0" orientation="portrait" r:id="rId12"/>
  <headerFooter alignWithMargins="0">
    <oddHeader>&amp;L&amp;F, &amp;A&amp;R&amp;D, &amp;T</oddHeader>
    <oddFooter>&amp;C&amp;P / &amp;N</oddFooter>
  </headerFooter>
  <rowBreaks count="1" manualBreakCount="1">
    <brk id="33"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0">
    <tabColor rgb="FFFFC000"/>
    <pageSetUpPr fitToPage="1"/>
  </sheetPr>
  <dimension ref="A1:Q463"/>
  <sheetViews>
    <sheetView tabSelected="1" topLeftCell="B1" zoomScaleNormal="100" workbookViewId="0">
      <pane ySplit="4" topLeftCell="A95" activePane="bottomLeft" state="frozen"/>
      <selection pane="bottomLeft" activeCell="J58" sqref="J58"/>
    </sheetView>
  </sheetViews>
  <sheetFormatPr baseColWidth="10" defaultColWidth="11.42578125" defaultRowHeight="12.75" x14ac:dyDescent="0.2"/>
  <cols>
    <col min="1" max="1" width="2.7109375" style="124" hidden="1" customWidth="1"/>
    <col min="2" max="2" width="2.7109375" style="124" customWidth="1"/>
    <col min="3" max="3" width="4.7109375" style="125" customWidth="1"/>
    <col min="4" max="4" width="6.5703125" style="126" customWidth="1"/>
    <col min="5" max="14" width="12.7109375" style="124" customWidth="1"/>
    <col min="15" max="15" width="7.7109375" style="124" customWidth="1"/>
    <col min="16" max="16" width="39" style="124" hidden="1" customWidth="1"/>
    <col min="17" max="17" width="12.7109375" style="124" hidden="1" customWidth="1"/>
    <col min="18" max="16384" width="11.42578125" style="134"/>
  </cols>
  <sheetData>
    <row r="1" spans="1:17" ht="13.5" hidden="1" thickBot="1" x14ac:dyDescent="0.25">
      <c r="A1" s="11" t="s">
        <v>2</v>
      </c>
      <c r="B1" s="85"/>
      <c r="C1" s="80"/>
      <c r="D1" s="86"/>
      <c r="E1" s="79"/>
      <c r="F1" s="79"/>
      <c r="G1" s="81"/>
      <c r="H1" s="81"/>
      <c r="I1" s="79"/>
      <c r="J1" s="79"/>
      <c r="K1" s="79"/>
      <c r="L1" s="79"/>
      <c r="M1" s="79"/>
      <c r="N1" s="79"/>
      <c r="O1" s="82"/>
      <c r="P1" s="11" t="s">
        <v>2</v>
      </c>
      <c r="Q1" s="11" t="s">
        <v>2</v>
      </c>
    </row>
    <row r="2" spans="1:17" ht="13.5" thickBot="1" x14ac:dyDescent="0.25">
      <c r="A2" s="11"/>
      <c r="B2" s="220" t="str">
        <f>Translations!$B$48</f>
        <v>Herramienta</v>
      </c>
      <c r="C2" s="337"/>
      <c r="D2" s="338"/>
      <c r="E2" s="210" t="str">
        <f>Translations!$B$3</f>
        <v>Cuadro de navegación:</v>
      </c>
      <c r="F2" s="211"/>
      <c r="G2" s="217"/>
      <c r="H2" s="218"/>
      <c r="I2" s="217" t="str">
        <f>Translations!$B$49</f>
        <v>Hoja anterior</v>
      </c>
      <c r="J2" s="218"/>
      <c r="K2" s="217"/>
      <c r="L2" s="218"/>
      <c r="M2" s="210"/>
      <c r="N2" s="211"/>
      <c r="O2" s="92"/>
      <c r="P2" s="10"/>
      <c r="Q2" s="10"/>
    </row>
    <row r="3" spans="1:17" x14ac:dyDescent="0.2">
      <c r="A3" s="11"/>
      <c r="B3" s="222"/>
      <c r="C3" s="339"/>
      <c r="D3" s="223"/>
      <c r="E3" s="226" t="str">
        <f>Translations!$B$5</f>
        <v>Principio de hoja</v>
      </c>
      <c r="F3" s="226"/>
      <c r="G3" s="226"/>
      <c r="H3" s="226"/>
      <c r="I3" s="226"/>
      <c r="J3" s="226"/>
      <c r="K3" s="226"/>
      <c r="L3" s="226"/>
      <c r="M3" s="248"/>
      <c r="N3" s="249"/>
      <c r="O3" s="74"/>
      <c r="P3" s="10"/>
      <c r="Q3" s="10"/>
    </row>
    <row r="4" spans="1:17" ht="13.5" customHeight="1" thickBot="1" x14ac:dyDescent="0.25">
      <c r="A4" s="11"/>
      <c r="B4" s="224"/>
      <c r="C4" s="340"/>
      <c r="D4" s="225"/>
      <c r="E4" s="226"/>
      <c r="F4" s="226"/>
      <c r="G4" s="226"/>
      <c r="H4" s="226"/>
      <c r="I4" s="226"/>
      <c r="J4" s="226"/>
      <c r="K4" s="226"/>
      <c r="L4" s="226"/>
      <c r="M4" s="227"/>
      <c r="N4" s="228"/>
      <c r="O4" s="74"/>
      <c r="P4" s="10"/>
      <c r="Q4" s="10"/>
    </row>
    <row r="5" spans="1:17" ht="15" customHeight="1" x14ac:dyDescent="0.2">
      <c r="A5" s="10"/>
      <c r="B5" s="87"/>
      <c r="C5" s="71"/>
      <c r="D5" s="73"/>
      <c r="E5" s="2"/>
      <c r="F5" s="3"/>
      <c r="G5" s="3"/>
      <c r="H5" s="3"/>
      <c r="I5" s="2"/>
      <c r="J5" s="2"/>
      <c r="K5" s="2"/>
      <c r="L5" s="2"/>
      <c r="M5" s="1"/>
      <c r="N5" s="1"/>
      <c r="O5" s="74"/>
      <c r="P5" s="10"/>
      <c r="Q5" s="10"/>
    </row>
    <row r="6" spans="1:17" ht="25.5" customHeight="1" x14ac:dyDescent="0.2">
      <c r="A6" s="49"/>
      <c r="B6" s="88"/>
      <c r="C6" s="336" t="str">
        <f>Translations!$B$50</f>
        <v xml:space="preserve">Herramienta - Costes Irrazonables </v>
      </c>
      <c r="D6" s="336"/>
      <c r="E6" s="336"/>
      <c r="F6" s="336"/>
      <c r="G6" s="336"/>
      <c r="H6" s="336"/>
      <c r="I6" s="336"/>
      <c r="J6" s="336"/>
      <c r="K6" s="336"/>
      <c r="L6" s="336"/>
      <c r="M6" s="336"/>
      <c r="N6" s="336"/>
      <c r="O6" s="77"/>
      <c r="P6" s="10"/>
      <c r="Q6" s="10"/>
    </row>
    <row r="7" spans="1:17" ht="18" customHeight="1" x14ac:dyDescent="0.2">
      <c r="A7" s="49"/>
      <c r="B7" s="88"/>
      <c r="C7" s="182"/>
      <c r="D7" s="182"/>
      <c r="E7" s="182"/>
      <c r="F7" s="182"/>
      <c r="G7" s="182"/>
      <c r="H7" s="182"/>
      <c r="I7" s="182"/>
      <c r="J7" s="182"/>
      <c r="K7" s="182"/>
      <c r="L7" s="182"/>
      <c r="M7" s="182"/>
      <c r="N7" s="182"/>
      <c r="O7" s="77"/>
      <c r="P7" s="10"/>
      <c r="Q7" s="99"/>
    </row>
    <row r="8" spans="1:17" s="72" customFormat="1" ht="18" customHeight="1" x14ac:dyDescent="0.2">
      <c r="A8" s="83"/>
      <c r="B8" s="127"/>
      <c r="C8" s="70">
        <v>1</v>
      </c>
      <c r="D8" s="335" t="str">
        <f>Translations!$B$51</f>
        <v>Información sobre la entidad regulada</v>
      </c>
      <c r="E8" s="335"/>
      <c r="F8" s="335"/>
      <c r="G8" s="335"/>
      <c r="H8" s="335"/>
      <c r="I8" s="335"/>
      <c r="J8" s="335"/>
      <c r="K8" s="335"/>
      <c r="L8" s="335"/>
      <c r="M8" s="335"/>
      <c r="N8" s="335"/>
      <c r="O8" s="131"/>
      <c r="P8" s="185"/>
      <c r="Q8" s="99"/>
    </row>
    <row r="9" spans="1:17" ht="15" customHeight="1" x14ac:dyDescent="0.2">
      <c r="A9" s="49"/>
      <c r="B9" s="88"/>
      <c r="C9" s="182"/>
      <c r="D9" s="182"/>
      <c r="E9" s="182"/>
      <c r="F9" s="182"/>
      <c r="G9" s="182"/>
      <c r="H9" s="182"/>
      <c r="I9" s="182"/>
      <c r="J9" s="182"/>
      <c r="K9" s="182"/>
      <c r="L9" s="182"/>
      <c r="M9" s="182"/>
      <c r="N9" s="182"/>
      <c r="O9" s="77"/>
      <c r="P9" s="10"/>
      <c r="Q9" s="99"/>
    </row>
    <row r="10" spans="1:17" ht="42.75" customHeight="1" x14ac:dyDescent="0.2">
      <c r="A10" s="10"/>
      <c r="B10" s="87"/>
      <c r="C10" s="73"/>
      <c r="D10" s="102"/>
      <c r="E10" s="271" t="str">
        <f>Translations!$B$52</f>
        <v>De conformidad con el artículo 75 quinquies del Reglamento (UE) 2018/2066, no se considerará que las mejoras incurren en costes irrazonables hasta un importe acumulado de 4 000 € por periodo de notificación. Para las entidades reguladas con bajas emisiones (es decir, entidades que cumplen los criterios del artículo 75 quindecies del Reglamento (UE) 2018/2066), este umbral es de 1 000 € por periodo de notificación</v>
      </c>
      <c r="F10" s="271"/>
      <c r="G10" s="271"/>
      <c r="H10" s="271"/>
      <c r="I10" s="271"/>
      <c r="J10" s="271"/>
      <c r="K10" s="271"/>
      <c r="L10" s="271"/>
      <c r="M10" s="271"/>
      <c r="N10" s="271"/>
      <c r="O10" s="131"/>
      <c r="P10" s="99"/>
      <c r="Q10" s="99"/>
    </row>
    <row r="11" spans="1:17" ht="5.0999999999999996" customHeight="1" thickBot="1" x14ac:dyDescent="0.25">
      <c r="A11" s="10"/>
      <c r="B11" s="87"/>
      <c r="C11" s="73"/>
      <c r="D11" s="102"/>
      <c r="E11" s="181"/>
      <c r="F11" s="181"/>
      <c r="G11" s="181"/>
      <c r="H11" s="181"/>
      <c r="I11" s="181"/>
      <c r="J11" s="181"/>
      <c r="K11" s="181"/>
      <c r="L11" s="181"/>
      <c r="M11" s="181"/>
      <c r="N11" s="181"/>
      <c r="O11" s="131"/>
      <c r="P11" s="99"/>
      <c r="Q11" s="99"/>
    </row>
    <row r="12" spans="1:17" ht="12.75" customHeight="1" x14ac:dyDescent="0.2">
      <c r="A12" s="10"/>
      <c r="B12" s="87"/>
      <c r="C12" s="73"/>
      <c r="D12" s="183"/>
      <c r="E12" s="333" t="str">
        <f>Translations!$B$53</f>
        <v>Es una entidad regulada de bajas emisiones?</v>
      </c>
      <c r="F12" s="333"/>
      <c r="G12" s="333"/>
      <c r="H12" s="333"/>
      <c r="I12" s="334"/>
      <c r="J12" s="135"/>
      <c r="K12" s="102"/>
      <c r="L12" s="102"/>
      <c r="M12" s="102"/>
      <c r="N12" s="102"/>
      <c r="O12" s="75"/>
      <c r="P12" s="99"/>
      <c r="Q12" s="148" t="b">
        <v>1</v>
      </c>
    </row>
    <row r="13" spans="1:17" ht="15" customHeight="1" thickBot="1" x14ac:dyDescent="0.25">
      <c r="A13" s="49"/>
      <c r="B13" s="88"/>
      <c r="C13" s="182"/>
      <c r="D13" s="182"/>
      <c r="E13" s="182"/>
      <c r="F13" s="182"/>
      <c r="G13" s="182"/>
      <c r="H13" s="182"/>
      <c r="I13" s="182"/>
      <c r="J13" s="182"/>
      <c r="K13" s="182"/>
      <c r="L13" s="182"/>
      <c r="M13" s="182"/>
      <c r="N13" s="182"/>
      <c r="O13" s="77"/>
      <c r="P13" s="10"/>
      <c r="Q13" s="149" t="b">
        <v>0</v>
      </c>
    </row>
    <row r="14" spans="1:17" s="72" customFormat="1" ht="18" customHeight="1" x14ac:dyDescent="0.2">
      <c r="A14" s="83"/>
      <c r="B14" s="127"/>
      <c r="C14" s="70">
        <v>2</v>
      </c>
      <c r="D14" s="335" t="str">
        <f>Translations!$B$54</f>
        <v>Herramientas - costes irrazonables</v>
      </c>
      <c r="E14" s="335"/>
      <c r="F14" s="335"/>
      <c r="G14" s="335"/>
      <c r="H14" s="335"/>
      <c r="I14" s="335"/>
      <c r="J14" s="335"/>
      <c r="K14" s="335"/>
      <c r="L14" s="335"/>
      <c r="M14" s="335"/>
      <c r="N14" s="335"/>
      <c r="O14" s="131"/>
      <c r="P14" s="185"/>
      <c r="Q14" s="185"/>
    </row>
    <row r="15" spans="1:17" ht="12.75" customHeight="1" thickBot="1" x14ac:dyDescent="0.25">
      <c r="A15" s="84"/>
      <c r="B15" s="88"/>
      <c r="C15" s="65"/>
      <c r="D15" s="7"/>
      <c r="E15" s="66"/>
      <c r="F15" s="6"/>
      <c r="G15" s="8"/>
      <c r="H15" s="8"/>
      <c r="I15" s="8"/>
      <c r="J15" s="8"/>
      <c r="K15" s="8"/>
      <c r="L15" s="8"/>
      <c r="M15" s="8"/>
      <c r="N15" s="8"/>
      <c r="O15" s="76"/>
      <c r="P15" s="61"/>
      <c r="Q15" s="186"/>
    </row>
    <row r="16" spans="1:17" s="100" customFormat="1" ht="12.75" customHeight="1" thickBot="1" x14ac:dyDescent="0.25">
      <c r="A16" s="49"/>
      <c r="B16" s="88"/>
      <c r="C16" s="5"/>
      <c r="D16" s="5"/>
      <c r="E16" s="5"/>
      <c r="F16" s="5"/>
      <c r="G16" s="5"/>
      <c r="H16" s="5"/>
      <c r="I16" s="5"/>
      <c r="J16" s="5"/>
      <c r="K16" s="5"/>
      <c r="L16" s="5"/>
      <c r="M16" s="5"/>
      <c r="N16" s="5"/>
      <c r="O16" s="77"/>
      <c r="P16" s="49"/>
      <c r="Q16" s="49"/>
    </row>
    <row r="17" spans="1:17" s="100" customFormat="1" ht="15.75" customHeight="1" thickBot="1" x14ac:dyDescent="0.25">
      <c r="A17" s="49"/>
      <c r="B17" s="88"/>
      <c r="C17" s="67">
        <v>1</v>
      </c>
      <c r="D17" s="5"/>
      <c r="E17" s="332" t="str">
        <f>Translations!$B$55</f>
        <v>Esta es una herramienta opcional para calcular si los costes pueden ser considerados irrazonables</v>
      </c>
      <c r="F17" s="332"/>
      <c r="G17" s="332"/>
      <c r="H17" s="332"/>
      <c r="I17" s="332"/>
      <c r="J17" s="332"/>
      <c r="K17" s="332"/>
      <c r="L17" s="332"/>
      <c r="M17" s="332"/>
      <c r="N17" s="332"/>
      <c r="O17" s="77"/>
      <c r="P17" s="49"/>
      <c r="Q17" s="49"/>
    </row>
    <row r="18" spans="1:17" s="100" customFormat="1" ht="5.0999999999999996" customHeight="1" x14ac:dyDescent="0.2">
      <c r="A18" s="49"/>
      <c r="B18" s="88"/>
      <c r="C18" s="123"/>
      <c r="D18" s="5"/>
      <c r="E18" s="107"/>
      <c r="F18" s="107"/>
      <c r="G18" s="107"/>
      <c r="H18" s="107"/>
      <c r="I18" s="107"/>
      <c r="J18" s="107"/>
      <c r="K18" s="107"/>
      <c r="L18" s="107"/>
      <c r="M18" s="107"/>
      <c r="N18" s="107"/>
      <c r="O18" s="77"/>
      <c r="P18" s="49"/>
      <c r="Q18" s="49"/>
    </row>
    <row r="19" spans="1:17" s="100" customFormat="1" ht="12.75" customHeight="1" x14ac:dyDescent="0.2">
      <c r="A19" s="49"/>
      <c r="B19" s="88"/>
      <c r="C19" s="73"/>
      <c r="D19" s="50" t="s">
        <v>3</v>
      </c>
      <c r="E19" s="269" t="str">
        <f>Translations!$B$56</f>
        <v>Impacto directo en la precisión?</v>
      </c>
      <c r="F19" s="269"/>
      <c r="G19" s="269"/>
      <c r="H19" s="269"/>
      <c r="I19" s="272"/>
      <c r="J19" s="135"/>
      <c r="K19" s="108"/>
      <c r="L19" s="108"/>
      <c r="M19" s="108"/>
      <c r="N19" s="108"/>
      <c r="O19" s="77"/>
      <c r="P19" s="49"/>
      <c r="Q19" s="49"/>
    </row>
    <row r="20" spans="1:17" s="100" customFormat="1" ht="38.25" customHeight="1" x14ac:dyDescent="0.2">
      <c r="A20" s="49"/>
      <c r="B20" s="88"/>
      <c r="C20" s="73"/>
      <c r="D20" s="5"/>
      <c r="E20" s="271" t="str">
        <f>Translations!$B$57</f>
        <v>Si las mejoras tienen un impacto directo en la precisión, el factor de mejora se determinará como la diferencia entre la incertidumbre alcanzada actualmente y la incertidumbre relacionada con el nivel requerido. Para todos los demás casos sin tal impacto directo (por ejemplo, cambio de valores por defecto a análisis, utilización de métodos de factor de alcance más precisos o cualquier otra mejora enumerada en el artículo 75 quinquies, apartado 4), el factor de mejora será del 1%.</v>
      </c>
      <c r="F20" s="271"/>
      <c r="G20" s="271"/>
      <c r="H20" s="271"/>
      <c r="I20" s="271"/>
      <c r="J20" s="271"/>
      <c r="K20" s="271"/>
      <c r="L20" s="271"/>
      <c r="M20" s="271"/>
      <c r="N20" s="271"/>
      <c r="O20" s="77"/>
      <c r="P20" s="49"/>
      <c r="Q20" s="49"/>
    </row>
    <row r="21" spans="1:17" s="100" customFormat="1" ht="5.0999999999999996" customHeight="1" x14ac:dyDescent="0.2">
      <c r="A21" s="49"/>
      <c r="B21" s="88"/>
      <c r="C21" s="73"/>
      <c r="D21" s="5"/>
      <c r="E21" s="181"/>
      <c r="F21" s="181"/>
      <c r="G21" s="181"/>
      <c r="H21" s="181"/>
      <c r="I21" s="181"/>
      <c r="J21" s="181"/>
      <c r="K21" s="181"/>
      <c r="L21" s="181"/>
      <c r="M21" s="181"/>
      <c r="N21" s="181"/>
      <c r="O21" s="77"/>
      <c r="P21" s="49"/>
      <c r="Q21" s="49"/>
    </row>
    <row r="22" spans="1:17" s="100" customFormat="1" ht="12.75" customHeight="1" x14ac:dyDescent="0.2">
      <c r="A22" s="49"/>
      <c r="B22" s="88"/>
      <c r="C22" s="73"/>
      <c r="D22" s="5"/>
      <c r="E22" s="326" t="str">
        <f>Translations!$B$58</f>
        <v>Incertidumbre alcanzada actualmente:</v>
      </c>
      <c r="F22" s="326"/>
      <c r="G22" s="326"/>
      <c r="H22" s="326"/>
      <c r="I22" s="327"/>
      <c r="J22" s="129"/>
      <c r="K22" s="153" t="str">
        <f>IF(J22&lt;0,EUconst_ERR_Inconsistent,"")</f>
        <v/>
      </c>
      <c r="L22" s="107"/>
      <c r="M22" s="107"/>
      <c r="N22" s="107"/>
      <c r="O22" s="77"/>
      <c r="P22" s="49"/>
      <c r="Q22" s="110" t="b">
        <f>AND(J19&lt;&gt;"",J19=FALSE)</f>
        <v>0</v>
      </c>
    </row>
    <row r="23" spans="1:17" s="100" customFormat="1" ht="12.75" customHeight="1" x14ac:dyDescent="0.2">
      <c r="A23" s="49"/>
      <c r="B23" s="88"/>
      <c r="C23" s="73"/>
      <c r="D23" s="5"/>
      <c r="E23" s="326" t="str">
        <f>Translations!$B$59</f>
        <v>Incertidumbre relacionada con el nivel requerido:</v>
      </c>
      <c r="F23" s="326"/>
      <c r="G23" s="326"/>
      <c r="H23" s="326"/>
      <c r="I23" s="327"/>
      <c r="J23" s="129"/>
      <c r="K23" s="107"/>
      <c r="L23" s="107"/>
      <c r="M23" s="107"/>
      <c r="N23" s="107"/>
      <c r="O23" s="77"/>
      <c r="P23" s="49"/>
      <c r="Q23" s="110" t="b">
        <f>Q22</f>
        <v>0</v>
      </c>
    </row>
    <row r="24" spans="1:17" s="100" customFormat="1" ht="5.0999999999999996" customHeight="1" x14ac:dyDescent="0.2">
      <c r="A24" s="49"/>
      <c r="B24" s="88"/>
      <c r="C24" s="73"/>
      <c r="D24" s="5"/>
      <c r="E24" s="109"/>
      <c r="F24" s="109"/>
      <c r="G24" s="109"/>
      <c r="H24" s="109"/>
      <c r="I24" s="109"/>
      <c r="J24" s="107"/>
      <c r="K24" s="107"/>
      <c r="L24" s="107"/>
      <c r="M24" s="107"/>
      <c r="N24" s="107"/>
      <c r="O24" s="77"/>
      <c r="P24" s="49"/>
      <c r="Q24" s="49"/>
    </row>
    <row r="25" spans="1:17" s="100" customFormat="1" ht="7.5" customHeight="1" x14ac:dyDescent="0.2">
      <c r="A25" s="49"/>
      <c r="B25" s="88"/>
      <c r="C25" s="73"/>
      <c r="D25" s="5"/>
      <c r="E25" s="109"/>
      <c r="F25" s="109"/>
      <c r="G25" s="109"/>
      <c r="H25" s="109"/>
      <c r="I25" s="109"/>
      <c r="J25" s="107"/>
      <c r="K25" s="107"/>
      <c r="L25" s="107"/>
      <c r="M25" s="107"/>
      <c r="N25" s="107"/>
      <c r="O25" s="77"/>
      <c r="P25" s="49"/>
      <c r="Q25" s="49"/>
    </row>
    <row r="26" spans="1:17" s="100" customFormat="1" ht="12.75" customHeight="1" x14ac:dyDescent="0.2">
      <c r="A26" s="49"/>
      <c r="B26" s="88"/>
      <c r="C26" s="73"/>
      <c r="D26" s="50" t="s">
        <v>4</v>
      </c>
      <c r="E26" s="328" t="str">
        <f>Translations!$B$60</f>
        <v>Tipos de costes</v>
      </c>
      <c r="F26" s="328"/>
      <c r="G26" s="328"/>
      <c r="H26" s="328"/>
      <c r="I26" s="328"/>
      <c r="J26" s="328"/>
      <c r="K26" s="328"/>
      <c r="L26" s="328"/>
      <c r="M26" s="328"/>
      <c r="N26" s="328"/>
      <c r="O26" s="77"/>
      <c r="P26" s="49"/>
      <c r="Q26" s="49"/>
    </row>
    <row r="27" spans="1:17" s="100" customFormat="1" ht="38.25" customHeight="1" x14ac:dyDescent="0.2">
      <c r="A27" s="49"/>
      <c r="B27" s="88"/>
      <c r="C27" s="73"/>
      <c r="D27" s="5"/>
      <c r="E27" s="329" t="str">
        <f>Translations!$B$61</f>
        <v xml:space="preserve">Los costes se refieren al uso de, por ejemplo, equipos de medición más precisos o fiables (para las cantidades de combustible despachadas, aplicable si los métodos no se ajustan a lo dispuesto en el artículo 75 undecies, apartado 1, letra a)), la aplicación de muestreos y análisis en lugar del uso de valores por defecto (para, por ejemplo, el factor de emisión), o métodos más precisos, aunque más exigentes, para determinar el factor de alcance. </v>
      </c>
      <c r="F27" s="329"/>
      <c r="G27" s="329"/>
      <c r="H27" s="329"/>
      <c r="I27" s="329"/>
      <c r="J27" s="329"/>
      <c r="K27" s="329"/>
      <c r="L27" s="329"/>
      <c r="M27" s="329"/>
      <c r="N27" s="329"/>
      <c r="O27" s="77"/>
      <c r="P27" s="49"/>
      <c r="Q27" s="49"/>
    </row>
    <row r="28" spans="1:17" s="100" customFormat="1" ht="24" customHeight="1" x14ac:dyDescent="0.2">
      <c r="A28" s="49"/>
      <c r="B28" s="88"/>
      <c r="C28" s="73"/>
      <c r="D28" s="5"/>
      <c r="E28" s="330" t="str">
        <f>Translations!$B$62</f>
        <v>Téngase en cuenta que para la evaluación de los costes irrazonables sólo son pertinentes los «costes adicionales», es decir, aquellos que la entidad regulada pueda demostrar a satisfacción de la autoridad competente que pueden atribuirse claramente a la mejora considerada.</v>
      </c>
      <c r="F28" s="330"/>
      <c r="G28" s="330"/>
      <c r="H28" s="330"/>
      <c r="I28" s="330"/>
      <c r="J28" s="330"/>
      <c r="K28" s="330"/>
      <c r="L28" s="330"/>
      <c r="M28" s="330"/>
      <c r="N28" s="330"/>
      <c r="O28" s="77"/>
      <c r="P28" s="49"/>
      <c r="Q28" s="49"/>
    </row>
    <row r="29" spans="1:17" s="100" customFormat="1" ht="12.75" customHeight="1" x14ac:dyDescent="0.2">
      <c r="A29" s="49"/>
      <c r="B29" s="88"/>
      <c r="C29" s="73"/>
      <c r="D29" s="5"/>
      <c r="E29" s="169" t="s">
        <v>5</v>
      </c>
      <c r="F29" s="331" t="str">
        <f>Translations!$B$63</f>
        <v>Esto significa la diferencia entre los costes actuales y el coste de, por ejemplo, equipos o métodos de medición más precisos o fiables, O</v>
      </c>
      <c r="G29" s="331"/>
      <c r="H29" s="331"/>
      <c r="I29" s="331"/>
      <c r="J29" s="331"/>
      <c r="K29" s="331"/>
      <c r="L29" s="331"/>
      <c r="M29" s="331"/>
      <c r="N29" s="331"/>
      <c r="O29" s="77"/>
      <c r="P29" s="49"/>
      <c r="Q29" s="49"/>
    </row>
    <row r="30" spans="1:17" s="100" customFormat="1" ht="25.5" customHeight="1" x14ac:dyDescent="0.2">
      <c r="A30" s="49"/>
      <c r="B30" s="88"/>
      <c r="C30" s="73"/>
      <c r="D30" s="5"/>
      <c r="E30" s="169" t="s">
        <v>5</v>
      </c>
      <c r="F30" s="331" t="str">
        <f>Translations!$B$64</f>
        <v>cuando la entidad regulada tenga que utilizar un nuevo método de todos modos y pueda elegir entre diferentes opciones, sólo deberán tenerse en cuenta los costes del método más caro (pero más preciso o fiable) menos los costes en que se incurriría para sustituir el método de todos modos.</v>
      </c>
      <c r="G30" s="331"/>
      <c r="H30" s="331"/>
      <c r="I30" s="331"/>
      <c r="J30" s="331"/>
      <c r="K30" s="331"/>
      <c r="L30" s="331"/>
      <c r="M30" s="331"/>
      <c r="N30" s="331"/>
      <c r="O30" s="77"/>
      <c r="P30" s="49"/>
      <c r="Q30" s="49"/>
    </row>
    <row r="31" spans="1:17" s="100" customFormat="1" ht="12.75" customHeight="1" x14ac:dyDescent="0.2">
      <c r="A31" s="49"/>
      <c r="B31" s="88"/>
      <c r="C31" s="73"/>
      <c r="D31" s="5"/>
      <c r="E31" s="321" t="str">
        <f>Translations!$B$65</f>
        <v>Para considerar sólo los costes «adicionales» para la entidad regulada puede</v>
      </c>
      <c r="F31" s="321"/>
      <c r="G31" s="321"/>
      <c r="H31" s="321"/>
      <c r="I31" s="321"/>
      <c r="J31" s="321"/>
      <c r="K31" s="321"/>
      <c r="L31" s="321"/>
      <c r="M31" s="321"/>
      <c r="N31" s="321"/>
      <c r="O31" s="77"/>
      <c r="P31" s="49"/>
      <c r="Q31" s="49"/>
    </row>
    <row r="32" spans="1:17" s="100" customFormat="1" ht="12.75" customHeight="1" x14ac:dyDescent="0.2">
      <c r="A32" s="49"/>
      <c r="B32" s="88"/>
      <c r="C32" s="73"/>
      <c r="D32" s="5"/>
      <c r="E32" s="169" t="s">
        <v>5</v>
      </c>
      <c r="F32" s="321" t="str">
        <f>Translations!$B$66</f>
        <v>introducir los costes actuales o los costes del sistema de referencia en i. y iii., y los costes relacionados con nuevos equipos o medidas en ii. y iv.</v>
      </c>
      <c r="G32" s="321"/>
      <c r="H32" s="321"/>
      <c r="I32" s="321"/>
      <c r="J32" s="321"/>
      <c r="K32" s="321"/>
      <c r="L32" s="321"/>
      <c r="M32" s="321"/>
      <c r="N32" s="321"/>
      <c r="O32" s="77"/>
      <c r="P32" s="49"/>
      <c r="Q32" s="49"/>
    </row>
    <row r="33" spans="1:17" s="100" customFormat="1" ht="12.75" customHeight="1" x14ac:dyDescent="0.2">
      <c r="A33" s="49"/>
      <c r="B33" s="88"/>
      <c r="C33" s="73"/>
      <c r="D33" s="5"/>
      <c r="E33" s="169" t="s">
        <v>5</v>
      </c>
      <c r="F33" s="321" t="str">
        <f>Translations!$B$67</f>
        <v>introducir sólo los costes adicionales en ii. y iv.</v>
      </c>
      <c r="G33" s="321"/>
      <c r="H33" s="321"/>
      <c r="I33" s="321"/>
      <c r="J33" s="321"/>
      <c r="K33" s="321"/>
      <c r="L33" s="321"/>
      <c r="M33" s="321"/>
      <c r="N33" s="321"/>
      <c r="O33" s="77"/>
      <c r="P33" s="49"/>
      <c r="Q33" s="49"/>
    </row>
    <row r="34" spans="1:17" s="100" customFormat="1" ht="5.0999999999999996" customHeight="1" x14ac:dyDescent="0.2">
      <c r="A34" s="49"/>
      <c r="B34" s="88"/>
      <c r="C34" s="73"/>
      <c r="D34" s="5"/>
      <c r="E34" s="116"/>
      <c r="F34" s="107"/>
      <c r="G34" s="107"/>
      <c r="H34" s="107"/>
      <c r="I34" s="107"/>
      <c r="J34" s="107"/>
      <c r="K34" s="107"/>
      <c r="L34" s="107"/>
      <c r="M34" s="5"/>
      <c r="N34" s="107"/>
      <c r="O34" s="77"/>
      <c r="P34" s="49"/>
      <c r="Q34" s="49"/>
    </row>
    <row r="35" spans="1:17" s="100" customFormat="1" ht="39.75" customHeight="1" x14ac:dyDescent="0.2">
      <c r="A35" s="89"/>
      <c r="B35" s="88"/>
      <c r="C35" s="5"/>
      <c r="D35" s="5"/>
      <c r="E35" s="56" t="str">
        <f>Translations!$B$68</f>
        <v>Breve descripción</v>
      </c>
      <c r="F35" s="322" t="str">
        <f>Translations!$B$69</f>
        <v>Introduzca aquí una breve descripción. Esta descripción también debe incluir información sobre, por ejemplo, el parámetro al que se refieren los costes (cantidades de combustible despachadas, cualquier factor de cálculo, el factor de alcance), el periodo de amortización de los costes de inversión, los costes de O&amp;M, las hipótesis subyacentes, etc.</v>
      </c>
      <c r="G35" s="322"/>
      <c r="H35" s="322"/>
      <c r="I35" s="322"/>
      <c r="J35" s="322"/>
      <c r="K35" s="322"/>
      <c r="L35" s="322"/>
      <c r="M35" s="322"/>
      <c r="N35" s="322"/>
      <c r="O35" s="111"/>
      <c r="P35" s="165"/>
      <c r="Q35" s="112"/>
    </row>
    <row r="36" spans="1:17" s="100" customFormat="1" ht="12.75" customHeight="1" x14ac:dyDescent="0.2">
      <c r="A36" s="89"/>
      <c r="B36" s="88"/>
      <c r="C36" s="5"/>
      <c r="D36" s="5"/>
      <c r="E36" s="323" t="str">
        <f>Translations!$B$70</f>
        <v>Tipo de costes para las entidades reguladas</v>
      </c>
      <c r="F36" s="325" t="str">
        <f>Translations!$B$71</f>
        <v>Se puede distinguir entre:</v>
      </c>
      <c r="G36" s="325"/>
      <c r="H36" s="325"/>
      <c r="I36" s="325"/>
      <c r="J36" s="325"/>
      <c r="K36" s="325"/>
      <c r="L36" s="325"/>
      <c r="M36" s="325"/>
      <c r="N36" s="325"/>
      <c r="O36" s="111"/>
      <c r="P36" s="165"/>
      <c r="Q36" s="112"/>
    </row>
    <row r="37" spans="1:17" s="100" customFormat="1" ht="25.5" customHeight="1" x14ac:dyDescent="0.2">
      <c r="A37" s="89"/>
      <c r="B37" s="88"/>
      <c r="C37" s="5"/>
      <c r="D37" s="5"/>
      <c r="E37" s="324"/>
      <c r="F37" s="57" t="s">
        <v>5</v>
      </c>
      <c r="G37" s="320" t="str">
        <f>Translations!$B$72</f>
        <v>Costes de inversión: Son los costes de inversión de, por ejemplo, equipos de medición o los costes de puesta a punto para el método del factor de alcance (por ejemplo, sistema informático para el método de la «cadena de custodia», o el desarrollo de «métodos indirectos»).</v>
      </c>
      <c r="H37" s="320"/>
      <c r="I37" s="320"/>
      <c r="J37" s="320"/>
      <c r="K37" s="320"/>
      <c r="L37" s="320"/>
      <c r="M37" s="320"/>
      <c r="N37" s="320"/>
      <c r="O37" s="111"/>
      <c r="P37" s="165"/>
      <c r="Q37" s="112"/>
    </row>
    <row r="38" spans="1:17" s="100" customFormat="1" ht="48" customHeight="1" x14ac:dyDescent="0.2">
      <c r="A38" s="89"/>
      <c r="B38" s="88"/>
      <c r="C38" s="5"/>
      <c r="D38" s="5"/>
      <c r="E38" s="324"/>
      <c r="F38" s="57" t="s">
        <v>5</v>
      </c>
      <c r="G38" s="320" t="str">
        <f>Translations!$B$73</f>
        <v>Periodo de amortización: De conformidad con el apartado 1 del artículo 75 quinquies, este periodo debe basarse en la vida útil económica del equipo. Los costes anuales de la inversión tendrán en cuenta el valor temporal del dinero calculando la anualidad utilizando el tipo de interés introducido. En caso de que no se introduzca ningún tipo de interés, los costes anuales se determinarán simplemente mediante la depreciación lineal, es decir, dividiendo los costes de inversión por el periodo de depreciación.</v>
      </c>
      <c r="H38" s="320"/>
      <c r="I38" s="320"/>
      <c r="J38" s="320"/>
      <c r="K38" s="320"/>
      <c r="L38" s="320"/>
      <c r="M38" s="320"/>
      <c r="N38" s="320"/>
      <c r="O38" s="117"/>
      <c r="P38" s="165"/>
      <c r="Q38" s="112"/>
    </row>
    <row r="39" spans="1:17" s="100" customFormat="1" ht="12.75" customHeight="1" x14ac:dyDescent="0.2">
      <c r="A39" s="89"/>
      <c r="B39" s="88"/>
      <c r="C39" s="5"/>
      <c r="D39" s="5"/>
      <c r="E39" s="324"/>
      <c r="F39" s="57" t="s">
        <v>5</v>
      </c>
      <c r="G39" s="320" t="str">
        <f>Translations!$B$74</f>
        <v>Tipo de interés: Es el tipo de interés asociado a la inversión introducido como %. Las entradas aquí son opcionales.</v>
      </c>
      <c r="H39" s="320"/>
      <c r="I39" s="320"/>
      <c r="J39" s="320"/>
      <c r="K39" s="320"/>
      <c r="L39" s="320"/>
      <c r="M39" s="320"/>
      <c r="N39" s="320"/>
      <c r="O39" s="117"/>
      <c r="P39" s="165"/>
      <c r="Q39" s="112"/>
    </row>
    <row r="40" spans="1:17" s="100" customFormat="1" ht="37.5" customHeight="1" x14ac:dyDescent="0.2">
      <c r="A40" s="89"/>
      <c r="B40" s="88"/>
      <c r="C40" s="5"/>
      <c r="D40" s="5"/>
      <c r="E40" s="324"/>
      <c r="F40" s="57" t="s">
        <v>5</v>
      </c>
      <c r="G40" s="320" t="str">
        <f>Translations!$B$75</f>
        <v>Costes de explotación y mantenimiento: Se trata de los costes de funcionamiento y mantenimiento de, por ejemplo, el equipo o el método aplicado; incluye cualquier coste laboral interno relacionado con el funcionamiento y el mantenimiento que pueda atribuirse claramente a la mejora.</v>
      </c>
      <c r="H40" s="320"/>
      <c r="I40" s="320"/>
      <c r="J40" s="320"/>
      <c r="K40" s="320"/>
      <c r="L40" s="320"/>
      <c r="M40" s="320"/>
      <c r="N40" s="320"/>
      <c r="O40" s="111"/>
      <c r="P40" s="165"/>
      <c r="Q40" s="112"/>
    </row>
    <row r="41" spans="1:17" s="100" customFormat="1" ht="25.5" customHeight="1" x14ac:dyDescent="0.2">
      <c r="A41" s="89"/>
      <c r="B41" s="88"/>
      <c r="C41" s="5"/>
      <c r="D41" s="5"/>
      <c r="E41" s="324"/>
      <c r="F41" s="57" t="s">
        <v>5</v>
      </c>
      <c r="G41" s="320" t="str">
        <f>Translations!$B$76</f>
        <v>Otros costes: Se trata de cualquier otro coste anual relevante, por ejemplo, costes de laboratorio, o costes derivados de retrasos en cualquier operación empresarial para la aplicación de la mejora, etc.</v>
      </c>
      <c r="H41" s="320"/>
      <c r="I41" s="320"/>
      <c r="J41" s="320"/>
      <c r="K41" s="320"/>
      <c r="L41" s="320"/>
      <c r="M41" s="320"/>
      <c r="N41" s="320"/>
      <c r="O41" s="111"/>
      <c r="P41" s="165"/>
      <c r="Q41" s="112"/>
    </row>
    <row r="42" spans="1:17" s="100" customFormat="1" ht="5.0999999999999996" customHeight="1" x14ac:dyDescent="0.2">
      <c r="A42" s="49"/>
      <c r="B42" s="88"/>
      <c r="C42" s="73"/>
      <c r="D42" s="5"/>
      <c r="E42" s="107"/>
      <c r="F42" s="107"/>
      <c r="G42" s="107"/>
      <c r="H42" s="107"/>
      <c r="I42" s="107"/>
      <c r="J42" s="107"/>
      <c r="K42" s="107"/>
      <c r="L42" s="107"/>
      <c r="M42" s="5"/>
      <c r="N42" s="107"/>
      <c r="O42" s="77"/>
      <c r="P42" s="49"/>
      <c r="Q42" s="49"/>
    </row>
    <row r="43" spans="1:17" s="100" customFormat="1" ht="38.25" customHeight="1" x14ac:dyDescent="0.2">
      <c r="A43" s="49"/>
      <c r="B43" s="88"/>
      <c r="C43" s="73"/>
      <c r="D43" s="5"/>
      <c r="E43" s="318" t="str">
        <f>Translations!$B$77</f>
        <v>Tipo de costes para los consumidores</v>
      </c>
      <c r="F43" s="319" t="str">
        <f>Translations!$B$78</f>
        <v>Además de los costes incurridos por la entidad regulada, el artículo 75 quinquies, apartado 2, exige que la entidad regulada también tenga en cuenta los costes de la aplicación de un método de seguimiento específico incurridos por los consumidores (por ejemplo, los socios comerciales intermedios de combustible), incluidos los consumidores finales. La entidad regulada puede aplicar estimaciones conservadoras de estos costes.</v>
      </c>
      <c r="G43" s="319"/>
      <c r="H43" s="319"/>
      <c r="I43" s="319"/>
      <c r="J43" s="319"/>
      <c r="K43" s="319"/>
      <c r="L43" s="319"/>
      <c r="M43" s="319"/>
      <c r="N43" s="319"/>
      <c r="O43" s="77"/>
      <c r="P43" s="113"/>
      <c r="Q43" s="49"/>
    </row>
    <row r="44" spans="1:17" s="100" customFormat="1" ht="38.25" customHeight="1" x14ac:dyDescent="0.2">
      <c r="A44" s="49"/>
      <c r="B44" s="88"/>
      <c r="C44" s="73"/>
      <c r="D44" s="5"/>
      <c r="E44" s="318"/>
      <c r="F44" s="320" t="str">
        <f>Translations!$B$79</f>
        <v>No en todos los casos las dos opciones consideradas darán lugar a diferencias (significativas) en los costes soportados por los consumidores. En tales casos, la entidad regulada puede omitir identificarlos explícitamente en los costes que figuran a continuación. Lo más destacado es que los distintos métodos aplicados para el factor de alcance pueden repercutir en los costes soportados por los consumidores, por ejemplo en el caso del método de la «cadena de custodia».</v>
      </c>
      <c r="G44" s="320"/>
      <c r="H44" s="320"/>
      <c r="I44" s="320"/>
      <c r="J44" s="320"/>
      <c r="K44" s="320"/>
      <c r="L44" s="320"/>
      <c r="M44" s="320"/>
      <c r="N44" s="320"/>
      <c r="O44" s="77"/>
      <c r="P44" s="113"/>
      <c r="Q44" s="49"/>
    </row>
    <row r="45" spans="1:17" s="100" customFormat="1" ht="12.75" customHeight="1" x14ac:dyDescent="0.2">
      <c r="A45" s="49"/>
      <c r="B45" s="88"/>
      <c r="C45" s="73"/>
      <c r="D45" s="5"/>
      <c r="E45" s="318"/>
      <c r="F45" s="320" t="str">
        <f>Translations!$B$71</f>
        <v>Se puede distinguir entre:</v>
      </c>
      <c r="G45" s="320"/>
      <c r="H45" s="320"/>
      <c r="I45" s="320"/>
      <c r="J45" s="320"/>
      <c r="K45" s="320"/>
      <c r="L45" s="320"/>
      <c r="M45" s="320"/>
      <c r="N45" s="320"/>
      <c r="O45" s="77"/>
      <c r="P45" s="113"/>
      <c r="Q45" s="49"/>
    </row>
    <row r="46" spans="1:17" s="100" customFormat="1" ht="12.75" customHeight="1" x14ac:dyDescent="0.2">
      <c r="A46" s="49"/>
      <c r="B46" s="88"/>
      <c r="C46" s="73"/>
      <c r="D46" s="5"/>
      <c r="E46" s="318"/>
      <c r="F46" s="163" t="s">
        <v>5</v>
      </c>
      <c r="G46" s="320" t="str">
        <f>Translations!$B$80</f>
        <v>Número de consumidores: Debe ser una estimación conservadora del número de consumidores.</v>
      </c>
      <c r="H46" s="320"/>
      <c r="I46" s="320"/>
      <c r="J46" s="320"/>
      <c r="K46" s="320"/>
      <c r="L46" s="320"/>
      <c r="M46" s="320"/>
      <c r="N46" s="320"/>
      <c r="O46" s="77"/>
      <c r="P46" s="113"/>
      <c r="Q46" s="49"/>
    </row>
    <row r="47" spans="1:17" s="100" customFormat="1" ht="24.75" customHeight="1" x14ac:dyDescent="0.2">
      <c r="A47" s="49"/>
      <c r="B47" s="88"/>
      <c r="C47" s="73"/>
      <c r="D47" s="5"/>
      <c r="E47" s="318"/>
      <c r="F47" s="163"/>
      <c r="G47" s="320" t="str">
        <f>Translations!$B$81</f>
        <v>Por ejemplo, [50] comerciantes intermedios de combustible y [200 000] consumidores se verían afectados por los diferentes métodos aplicados.</v>
      </c>
      <c r="H47" s="320"/>
      <c r="I47" s="320"/>
      <c r="J47" s="320"/>
      <c r="K47" s="320"/>
      <c r="L47" s="320"/>
      <c r="M47" s="320"/>
      <c r="N47" s="320"/>
      <c r="O47" s="77"/>
      <c r="P47" s="113"/>
      <c r="Q47" s="49"/>
    </row>
    <row r="48" spans="1:17" s="100" customFormat="1" ht="12.75" customHeight="1" x14ac:dyDescent="0.2">
      <c r="A48" s="49"/>
      <c r="B48" s="88"/>
      <c r="C48" s="73"/>
      <c r="D48" s="5"/>
      <c r="E48" s="318"/>
      <c r="F48" s="57" t="s">
        <v>5</v>
      </c>
      <c r="G48" s="320" t="str">
        <f>Translations!$B$82</f>
        <v xml:space="preserve">Costes únicos: similares a los costes de inversión anteriores, se trata de costes que los consumidores tienen que pagar una sola vez, por ejemplo, por adelantado. </v>
      </c>
      <c r="H48" s="320"/>
      <c r="I48" s="320"/>
      <c r="J48" s="320"/>
      <c r="K48" s="320"/>
      <c r="L48" s="320"/>
      <c r="M48" s="320"/>
      <c r="N48" s="320"/>
      <c r="O48" s="77"/>
      <c r="P48" s="49"/>
      <c r="Q48" s="49"/>
    </row>
    <row r="49" spans="1:17" s="100" customFormat="1" ht="57" customHeight="1" x14ac:dyDescent="0.2">
      <c r="A49" s="49"/>
      <c r="B49" s="88"/>
      <c r="C49" s="73"/>
      <c r="D49" s="5"/>
      <c r="E49" s="318"/>
      <c r="F49" s="57"/>
      <c r="G49" s="320" t="str">
        <f>Translations!$B$83</f>
        <v>Por ejemplo, para aplicar el método de la «cadena de custodia», podría tratarse de los costes administrativos en que incurrirían los comerciantes intermedios de combustible (es decir, [15] entidades de comerciantes de combustible tendrían que registrarse en el nuevo sistema informático creado por la entidad regulada) y los consumidores (por ejemplo, [200 000] consumidores tendrían que gastar [10] minutos multiplicados por el salario medio de ese país para realizar una única autodeclaración de su respectivo uso sectorial del combustible en las Condiciones Generales actualizadas).</v>
      </c>
      <c r="H49" s="320"/>
      <c r="I49" s="320"/>
      <c r="J49" s="320"/>
      <c r="K49" s="320"/>
      <c r="L49" s="320"/>
      <c r="M49" s="320"/>
      <c r="N49" s="320"/>
      <c r="O49" s="77"/>
      <c r="P49" s="49"/>
      <c r="Q49" s="49"/>
    </row>
    <row r="50" spans="1:17" s="100" customFormat="1" ht="25.5" customHeight="1" x14ac:dyDescent="0.2">
      <c r="A50" s="49"/>
      <c r="B50" s="88"/>
      <c r="C50" s="73"/>
      <c r="D50" s="5"/>
      <c r="E50" s="318"/>
      <c r="F50" s="57" t="s">
        <v>5</v>
      </c>
      <c r="G50" s="320" t="str">
        <f>Translations!$B$84</f>
        <v>Periodo de amortización: debe basarse en la vida útil económica del equipo. Si no se conoce o no está claramente definido, se asumirá un periodo por defecto de [10] años. Para los cálculos posteriores se aplicará una tasa de descuento social por defecto del 4%.</v>
      </c>
      <c r="H50" s="320"/>
      <c r="I50" s="320"/>
      <c r="J50" s="320"/>
      <c r="K50" s="320"/>
      <c r="L50" s="320"/>
      <c r="M50" s="320"/>
      <c r="N50" s="320"/>
      <c r="O50" s="77"/>
      <c r="P50" s="49"/>
      <c r="Q50" s="49"/>
    </row>
    <row r="51" spans="1:17" s="100" customFormat="1" ht="12.75" customHeight="1" x14ac:dyDescent="0.2">
      <c r="A51" s="49"/>
      <c r="B51" s="88"/>
      <c r="C51" s="73"/>
      <c r="D51" s="5"/>
      <c r="E51" s="318"/>
      <c r="F51" s="57" t="s">
        <v>5</v>
      </c>
      <c r="G51" s="320" t="str">
        <f>Translations!$B$85</f>
        <v>Costes recurrentes por consumidor: Se trata de una estimación de los costes anuales que deben pagar los consumidores.</v>
      </c>
      <c r="H51" s="320"/>
      <c r="I51" s="320"/>
      <c r="J51" s="320"/>
      <c r="K51" s="320"/>
      <c r="L51" s="320"/>
      <c r="M51" s="320"/>
      <c r="N51" s="320"/>
      <c r="O51" s="77"/>
      <c r="P51" s="49"/>
      <c r="Q51" s="49"/>
    </row>
    <row r="52" spans="1:17" s="100" customFormat="1" ht="6" customHeight="1" x14ac:dyDescent="0.2">
      <c r="A52" s="49"/>
      <c r="B52" s="88"/>
      <c r="C52" s="73"/>
      <c r="D52" s="5"/>
      <c r="E52" s="107"/>
      <c r="F52" s="163"/>
      <c r="G52" s="177"/>
      <c r="H52" s="177"/>
      <c r="I52" s="177"/>
      <c r="J52" s="177"/>
      <c r="K52" s="177"/>
      <c r="L52" s="177"/>
      <c r="M52" s="177"/>
      <c r="N52" s="177"/>
      <c r="O52" s="77"/>
      <c r="P52" s="49"/>
      <c r="Q52" s="49"/>
    </row>
    <row r="53" spans="1:17" s="100" customFormat="1" x14ac:dyDescent="0.2">
      <c r="A53" s="49"/>
      <c r="B53" s="88"/>
      <c r="C53" s="73"/>
      <c r="D53" s="173" t="s">
        <v>6</v>
      </c>
      <c r="E53" s="38" t="str">
        <f>Translations!$B$86</f>
        <v>Costes actuales o de referencia que soportan las Entidades Reguladas</v>
      </c>
      <c r="F53" s="107"/>
      <c r="G53" s="107"/>
      <c r="H53" s="107"/>
      <c r="I53" s="107"/>
      <c r="J53" s="107"/>
      <c r="K53" s="107"/>
      <c r="L53" s="107"/>
      <c r="M53" s="5"/>
      <c r="N53" s="107"/>
      <c r="O53" s="77"/>
      <c r="P53" s="49"/>
      <c r="Q53" s="49"/>
    </row>
    <row r="54" spans="1:17" s="100" customFormat="1" ht="25.5" customHeight="1" thickBot="1" x14ac:dyDescent="0.25">
      <c r="A54" s="49"/>
      <c r="B54" s="88"/>
      <c r="C54" s="73"/>
      <c r="D54" s="5"/>
      <c r="E54" s="273" t="str">
        <f>Translations!$B$87</f>
        <v>Introduzca aquí los costes relacionados con su equipo actual o método utilizado O, cuando compare dos o más opciones, los costes relacionados con la referencia.</v>
      </c>
      <c r="F54" s="273"/>
      <c r="G54" s="273"/>
      <c r="H54" s="273"/>
      <c r="I54" s="273"/>
      <c r="J54" s="273"/>
      <c r="K54" s="273"/>
      <c r="L54" s="273"/>
      <c r="M54" s="273"/>
      <c r="N54" s="273"/>
      <c r="O54" s="77"/>
      <c r="P54" s="49"/>
      <c r="Q54" s="49"/>
    </row>
    <row r="55" spans="1:17" s="100" customFormat="1" ht="12.75" customHeight="1" x14ac:dyDescent="0.2">
      <c r="A55" s="49"/>
      <c r="B55" s="88"/>
      <c r="C55" s="73"/>
      <c r="D55" s="307" t="str">
        <f>Translations!$B$88</f>
        <v>REFERENCIA (Entidad regulada)</v>
      </c>
      <c r="E55" s="277" t="str">
        <f>Translations!$B$68</f>
        <v>Breve descripción</v>
      </c>
      <c r="F55" s="277"/>
      <c r="G55" s="277"/>
      <c r="H55" s="310" t="str">
        <f>Translations!$B$89</f>
        <v>Costes de inversión</v>
      </c>
      <c r="I55" s="311"/>
      <c r="J55" s="312"/>
      <c r="K55" s="279" t="str">
        <f>Translations!$B$90</f>
        <v>Costes de O&amp;M [€/año]</v>
      </c>
      <c r="L55" s="280"/>
      <c r="M55" s="287" t="str">
        <f>Translations!$B$91</f>
        <v>Otros costes [€/año]</v>
      </c>
      <c r="N55" s="287" t="str">
        <f>Translations!$B$92</f>
        <v>Costes anuales [euros]</v>
      </c>
      <c r="O55" s="77"/>
      <c r="P55" s="49"/>
      <c r="Q55" s="49"/>
    </row>
    <row r="56" spans="1:17" s="136" customFormat="1" ht="42" customHeight="1" thickBot="1" x14ac:dyDescent="0.25">
      <c r="A56" s="113"/>
      <c r="B56" s="114"/>
      <c r="C56" s="103"/>
      <c r="D56" s="308"/>
      <c r="E56" s="278"/>
      <c r="F56" s="278"/>
      <c r="G56" s="278"/>
      <c r="H56" s="133" t="str">
        <f>Translations!$B$93</f>
        <v>Costes de inversión [euros]</v>
      </c>
      <c r="I56" s="143" t="str">
        <f>Translations!$B$94</f>
        <v>Periodo de amortización [años]</v>
      </c>
      <c r="J56" s="144" t="str">
        <f>Translations!$B$95</f>
        <v>Tipo de interés [%]</v>
      </c>
      <c r="K56" s="285"/>
      <c r="L56" s="286"/>
      <c r="M56" s="313"/>
      <c r="N56" s="288"/>
      <c r="O56" s="78"/>
      <c r="P56" s="113"/>
      <c r="Q56" s="113"/>
    </row>
    <row r="57" spans="1:17" s="100" customFormat="1" ht="15" customHeight="1" x14ac:dyDescent="0.2">
      <c r="A57" s="49"/>
      <c r="B57" s="88"/>
      <c r="C57" s="73"/>
      <c r="D57" s="308"/>
      <c r="E57" s="290"/>
      <c r="F57" s="290"/>
      <c r="G57" s="290"/>
      <c r="H57" s="179"/>
      <c r="I57" s="140"/>
      <c r="J57" s="137"/>
      <c r="K57" s="293"/>
      <c r="L57" s="294"/>
      <c r="M57" s="179"/>
      <c r="N57" s="145" t="str">
        <f>IF(COUNT(H57:M57)&gt;0,IF(COUNT(H57:I57)=2,IF(J57&gt;0,-PMT(J57/100,I57,H57),H57/I57),0)+K57+M57,"")</f>
        <v/>
      </c>
      <c r="O57" s="117"/>
      <c r="P57" s="49"/>
      <c r="Q57" s="49"/>
    </row>
    <row r="58" spans="1:17" s="100" customFormat="1" ht="12.75" customHeight="1" x14ac:dyDescent="0.2">
      <c r="A58" s="49"/>
      <c r="B58" s="88"/>
      <c r="C58" s="73"/>
      <c r="D58" s="308"/>
      <c r="E58" s="296"/>
      <c r="F58" s="296"/>
      <c r="G58" s="296"/>
      <c r="H58" s="178"/>
      <c r="I58" s="141"/>
      <c r="J58" s="138"/>
      <c r="K58" s="299"/>
      <c r="L58" s="300"/>
      <c r="M58" s="178"/>
      <c r="N58" s="146" t="str">
        <f>IF(COUNT(H58:M58)&gt;0,IF(COUNT(H58:I58)=2,IF(J58&gt;0,-PMT(J58/100,I58,H58),H58/I58),0)+K58+M58,"")</f>
        <v/>
      </c>
      <c r="O58" s="77"/>
      <c r="P58" s="49"/>
      <c r="Q58" s="49"/>
    </row>
    <row r="59" spans="1:17" s="100" customFormat="1" ht="12.75" customHeight="1" x14ac:dyDescent="0.2">
      <c r="A59" s="49"/>
      <c r="B59" s="88"/>
      <c r="C59" s="73"/>
      <c r="D59" s="308"/>
      <c r="E59" s="296"/>
      <c r="F59" s="296"/>
      <c r="G59" s="296"/>
      <c r="H59" s="178"/>
      <c r="I59" s="141"/>
      <c r="J59" s="138"/>
      <c r="K59" s="299"/>
      <c r="L59" s="300"/>
      <c r="M59" s="178"/>
      <c r="N59" s="146" t="str">
        <f>IF(COUNT(H59:M59)&gt;0,IF(COUNT(H59:I59)=2,IF(J59&gt;0,-PMT(J59/100,I59,H59),H59/I59),0)+K59+M59,"")</f>
        <v/>
      </c>
      <c r="O59" s="77"/>
      <c r="P59" s="49"/>
      <c r="Q59" s="49"/>
    </row>
    <row r="60" spans="1:17" s="100" customFormat="1" ht="12.75" customHeight="1" x14ac:dyDescent="0.2">
      <c r="A60" s="49"/>
      <c r="B60" s="88"/>
      <c r="C60" s="73"/>
      <c r="D60" s="308"/>
      <c r="E60" s="296"/>
      <c r="F60" s="296"/>
      <c r="G60" s="296"/>
      <c r="H60" s="178"/>
      <c r="I60" s="141"/>
      <c r="J60" s="138"/>
      <c r="K60" s="299"/>
      <c r="L60" s="300"/>
      <c r="M60" s="178"/>
      <c r="N60" s="146" t="str">
        <f>IF(COUNT(H60:M60)&gt;0,IF(COUNT(H60:I60)=2,IF(J60&gt;0,-PMT(J60/100,I60,H60),H60/I60),0)+K60+M60,"")</f>
        <v/>
      </c>
      <c r="O60" s="77"/>
      <c r="P60" s="49"/>
      <c r="Q60" s="49"/>
    </row>
    <row r="61" spans="1:17" s="100" customFormat="1" ht="12.75" customHeight="1" thickBot="1" x14ac:dyDescent="0.25">
      <c r="A61" s="49"/>
      <c r="B61" s="88"/>
      <c r="C61" s="73"/>
      <c r="D61" s="309"/>
      <c r="E61" s="302"/>
      <c r="F61" s="302"/>
      <c r="G61" s="302"/>
      <c r="H61" s="180"/>
      <c r="I61" s="142"/>
      <c r="J61" s="139"/>
      <c r="K61" s="316"/>
      <c r="L61" s="317"/>
      <c r="M61" s="180"/>
      <c r="N61" s="147" t="str">
        <f>IF(COUNT(H61:M61)&gt;0,IF(COUNT(H61:I61)=2,IF(J61&gt;0,-PMT(J61/100,I61,H61),H61/I61),0)+K61+M61,"")</f>
        <v/>
      </c>
      <c r="O61" s="77"/>
      <c r="P61" s="49"/>
      <c r="Q61" s="49"/>
    </row>
    <row r="62" spans="1:17" s="100" customFormat="1" ht="14.25" customHeight="1" thickBot="1" x14ac:dyDescent="0.25">
      <c r="A62" s="49"/>
      <c r="B62" s="88"/>
      <c r="C62" s="73"/>
      <c r="D62" s="5"/>
      <c r="E62" s="107"/>
      <c r="F62" s="107"/>
      <c r="G62" s="107"/>
      <c r="H62" s="107"/>
      <c r="I62" s="107"/>
      <c r="J62" s="107"/>
      <c r="K62" s="107"/>
      <c r="L62" s="64" t="str">
        <f>Translations!$B$96</f>
        <v>Suma</v>
      </c>
      <c r="M62" s="132" t="s">
        <v>7</v>
      </c>
      <c r="N62" s="122" t="str">
        <f>IF(COUNT(N57:N61)&gt;0,SUM(N57:N61),"")</f>
        <v/>
      </c>
      <c r="O62" s="77"/>
      <c r="P62" s="49"/>
      <c r="Q62" s="49"/>
    </row>
    <row r="63" spans="1:17" s="100" customFormat="1" ht="5.0999999999999996" customHeight="1" x14ac:dyDescent="0.2">
      <c r="A63" s="49"/>
      <c r="B63" s="88"/>
      <c r="C63" s="73"/>
      <c r="D63" s="5"/>
      <c r="E63" s="73"/>
      <c r="F63" s="73"/>
      <c r="G63" s="73"/>
      <c r="H63" s="73"/>
      <c r="I63" s="73"/>
      <c r="J63" s="73"/>
      <c r="K63" s="73"/>
      <c r="L63" s="73"/>
      <c r="M63" s="73"/>
      <c r="N63" s="73"/>
      <c r="O63" s="187"/>
      <c r="P63" s="49"/>
      <c r="Q63" s="49"/>
    </row>
    <row r="64" spans="1:17" s="100" customFormat="1" ht="14.25" customHeight="1" x14ac:dyDescent="0.2">
      <c r="A64" s="49"/>
      <c r="B64" s="88"/>
      <c r="C64" s="73"/>
      <c r="D64" s="200" t="s">
        <v>8</v>
      </c>
      <c r="E64" s="38" t="str">
        <f>Translations!$B$97</f>
        <v>Costes del nuevo equipo o método para las entidades reguladas</v>
      </c>
      <c r="F64" s="5"/>
      <c r="G64" s="115"/>
      <c r="H64" s="5"/>
      <c r="I64" s="5"/>
      <c r="J64" s="5"/>
      <c r="K64" s="5"/>
      <c r="L64" s="5"/>
      <c r="M64" s="5"/>
      <c r="N64" s="5"/>
      <c r="O64" s="187"/>
      <c r="P64" s="49"/>
      <c r="Q64" s="49"/>
    </row>
    <row r="65" spans="1:17" s="100" customFormat="1" ht="14.25" customHeight="1" thickBot="1" x14ac:dyDescent="0.25">
      <c r="A65" s="49"/>
      <c r="B65" s="88"/>
      <c r="C65" s="73"/>
      <c r="D65" s="5"/>
      <c r="E65" s="273" t="str">
        <f>Translations!$B$98</f>
        <v>Indique aquí los costes relacionados con la utilización de un nuevo equipo o método que permita obtener un nivel superior o un método más preciso.</v>
      </c>
      <c r="F65" s="273"/>
      <c r="G65" s="273"/>
      <c r="H65" s="273"/>
      <c r="I65" s="273"/>
      <c r="J65" s="273"/>
      <c r="K65" s="273"/>
      <c r="L65" s="273"/>
      <c r="M65" s="273"/>
      <c r="N65" s="273"/>
      <c r="O65" s="77"/>
      <c r="P65" s="49"/>
      <c r="Q65" s="49"/>
    </row>
    <row r="66" spans="1:17" s="100" customFormat="1" ht="12.75" customHeight="1" x14ac:dyDescent="0.2">
      <c r="A66" s="49"/>
      <c r="B66" s="88"/>
      <c r="C66" s="73"/>
      <c r="D66" s="307" t="str">
        <f>Translations!$B$99</f>
        <v>NUEVO (Entidad regulada)</v>
      </c>
      <c r="E66" s="277" t="str">
        <f>Translations!$B$68</f>
        <v>Breve descripción</v>
      </c>
      <c r="F66" s="277"/>
      <c r="G66" s="277"/>
      <c r="H66" s="310" t="str">
        <f>Translations!$B$89</f>
        <v>Costes de inversión</v>
      </c>
      <c r="I66" s="311"/>
      <c r="J66" s="312"/>
      <c r="K66" s="279" t="str">
        <f>Translations!$B$90</f>
        <v>Costes de O&amp;M [€/año]</v>
      </c>
      <c r="L66" s="280"/>
      <c r="M66" s="287" t="str">
        <f>Translations!$B$91</f>
        <v>Otros costes [€/año]</v>
      </c>
      <c r="N66" s="287" t="str">
        <f>Translations!$B$92</f>
        <v>Costes anuales [euros]</v>
      </c>
      <c r="O66" s="77"/>
      <c r="P66" s="49"/>
      <c r="Q66" s="49"/>
    </row>
    <row r="67" spans="1:17" s="136" customFormat="1" ht="38.25" customHeight="1" thickBot="1" x14ac:dyDescent="0.25">
      <c r="A67" s="113"/>
      <c r="B67" s="114"/>
      <c r="C67" s="103"/>
      <c r="D67" s="308"/>
      <c r="E67" s="278"/>
      <c r="F67" s="278"/>
      <c r="G67" s="278"/>
      <c r="H67" s="133" t="str">
        <f>Translations!$B$93</f>
        <v>Costes de inversión [euros]</v>
      </c>
      <c r="I67" s="143" t="str">
        <f>Translations!$B$94</f>
        <v>Periodo de amortización [años]</v>
      </c>
      <c r="J67" s="144" t="str">
        <f>Translations!$B$95</f>
        <v>Tipo de interés [%]</v>
      </c>
      <c r="K67" s="285"/>
      <c r="L67" s="286"/>
      <c r="M67" s="313"/>
      <c r="N67" s="288"/>
      <c r="O67" s="78"/>
      <c r="P67" s="113"/>
      <c r="Q67" s="113"/>
    </row>
    <row r="68" spans="1:17" s="100" customFormat="1" ht="15" customHeight="1" x14ac:dyDescent="0.2">
      <c r="A68" s="49"/>
      <c r="B68" s="88"/>
      <c r="C68" s="73"/>
      <c r="D68" s="308"/>
      <c r="E68" s="289"/>
      <c r="F68" s="290"/>
      <c r="G68" s="314"/>
      <c r="H68" s="179"/>
      <c r="I68" s="140"/>
      <c r="J68" s="137"/>
      <c r="K68" s="293"/>
      <c r="L68" s="294"/>
      <c r="M68" s="179"/>
      <c r="N68" s="145" t="str">
        <f>IF(COUNT(H68:M68)&gt;0,IF(COUNT(H68:I68)=2,IF(J68&gt;0,-PMT(J68/100,I68,H68),H68/I68),0)+K68+M68,"")</f>
        <v/>
      </c>
      <c r="O68" s="77"/>
      <c r="P68" s="49"/>
      <c r="Q68" s="49"/>
    </row>
    <row r="69" spans="1:17" s="100" customFormat="1" ht="12.75" customHeight="1" x14ac:dyDescent="0.2">
      <c r="A69" s="49"/>
      <c r="B69" s="88"/>
      <c r="C69" s="73"/>
      <c r="D69" s="308"/>
      <c r="E69" s="295"/>
      <c r="F69" s="296"/>
      <c r="G69" s="315"/>
      <c r="H69" s="178"/>
      <c r="I69" s="141"/>
      <c r="J69" s="138"/>
      <c r="K69" s="299"/>
      <c r="L69" s="300"/>
      <c r="M69" s="178"/>
      <c r="N69" s="146" t="str">
        <f>IF(COUNT(H69:M69)&gt;0,IF(COUNT(H69:I69)=2,IF(J69&gt;0,-PMT(J69/100,I69,H69),H69/I69),0)+K69+M69,"")</f>
        <v/>
      </c>
      <c r="O69" s="77"/>
      <c r="P69" s="49"/>
      <c r="Q69" s="49"/>
    </row>
    <row r="70" spans="1:17" s="100" customFormat="1" ht="12.75" customHeight="1" x14ac:dyDescent="0.2">
      <c r="A70" s="49"/>
      <c r="B70" s="88"/>
      <c r="C70" s="73"/>
      <c r="D70" s="308"/>
      <c r="E70" s="295"/>
      <c r="F70" s="296"/>
      <c r="G70" s="315"/>
      <c r="H70" s="178"/>
      <c r="I70" s="141"/>
      <c r="J70" s="138"/>
      <c r="K70" s="299"/>
      <c r="L70" s="300"/>
      <c r="M70" s="178"/>
      <c r="N70" s="146" t="str">
        <f>IF(COUNT(H70:M70)&gt;0,IF(COUNT(H70:I70)=2,IF(J70&gt;0,-PMT(J70/100,I70,H70),H70/I70),0)+K70+M70,"")</f>
        <v/>
      </c>
      <c r="O70" s="77"/>
      <c r="P70" s="49"/>
      <c r="Q70" s="49"/>
    </row>
    <row r="71" spans="1:17" s="100" customFormat="1" ht="12.75" customHeight="1" x14ac:dyDescent="0.2">
      <c r="A71" s="49"/>
      <c r="B71" s="88"/>
      <c r="C71" s="73"/>
      <c r="D71" s="308"/>
      <c r="E71" s="295"/>
      <c r="F71" s="296"/>
      <c r="G71" s="315"/>
      <c r="H71" s="178"/>
      <c r="I71" s="141"/>
      <c r="J71" s="138"/>
      <c r="K71" s="299"/>
      <c r="L71" s="300"/>
      <c r="M71" s="178"/>
      <c r="N71" s="146" t="str">
        <f>IF(COUNT(H71:M71)&gt;0,IF(COUNT(H71:I71)=2,IF(J71&gt;0,-PMT(J71/100,I71,H71),H71/I71),0)+K71+M71,"")</f>
        <v/>
      </c>
      <c r="O71" s="77"/>
      <c r="P71" s="49"/>
      <c r="Q71" s="49"/>
    </row>
    <row r="72" spans="1:17" s="100" customFormat="1" ht="12.75" customHeight="1" thickBot="1" x14ac:dyDescent="0.25">
      <c r="A72" s="49"/>
      <c r="B72" s="88"/>
      <c r="C72" s="73"/>
      <c r="D72" s="309"/>
      <c r="E72" s="301"/>
      <c r="F72" s="302"/>
      <c r="G72" s="302"/>
      <c r="H72" s="180"/>
      <c r="I72" s="142"/>
      <c r="J72" s="139"/>
      <c r="K72" s="316"/>
      <c r="L72" s="317"/>
      <c r="M72" s="180"/>
      <c r="N72" s="147" t="str">
        <f>IF(COUNT(H72:M72)&gt;0,IF(COUNT(H72:I72)=2,IF(J72&gt;0,-PMT(J72/100,I72,H72),H72/I72),0)+K72+M72,"")</f>
        <v/>
      </c>
      <c r="O72" s="77"/>
      <c r="P72" s="49"/>
      <c r="Q72" s="49"/>
    </row>
    <row r="73" spans="1:17" s="100" customFormat="1" ht="15" customHeight="1" thickBot="1" x14ac:dyDescent="0.25">
      <c r="A73" s="49"/>
      <c r="B73" s="88"/>
      <c r="C73" s="73"/>
      <c r="D73" s="73"/>
      <c r="E73" s="73"/>
      <c r="F73" s="73"/>
      <c r="G73" s="73"/>
      <c r="H73" s="73"/>
      <c r="I73" s="73"/>
      <c r="J73" s="73"/>
      <c r="K73" s="73"/>
      <c r="L73" s="64" t="str">
        <f>Translations!$B$96</f>
        <v>Suma</v>
      </c>
      <c r="M73" s="132" t="s">
        <v>7</v>
      </c>
      <c r="N73" s="122" t="str">
        <f>IF(COUNT(N68:N72)&gt;0,SUM(N68:N72),"")</f>
        <v/>
      </c>
      <c r="O73" s="77"/>
      <c r="P73" s="49"/>
      <c r="Q73" s="49"/>
    </row>
    <row r="74" spans="1:17" s="100" customFormat="1" ht="12.75" customHeight="1" x14ac:dyDescent="0.2">
      <c r="A74" s="49"/>
      <c r="B74" s="88"/>
      <c r="C74" s="73"/>
      <c r="D74" s="5"/>
      <c r="E74" s="73"/>
      <c r="F74" s="73"/>
      <c r="G74" s="73"/>
      <c r="H74" s="73"/>
      <c r="I74" s="73"/>
      <c r="J74" s="73"/>
      <c r="K74" s="73"/>
      <c r="L74" s="73"/>
      <c r="M74" s="73"/>
      <c r="N74" s="73"/>
      <c r="O74" s="187"/>
      <c r="P74" s="49"/>
      <c r="Q74" s="49"/>
    </row>
    <row r="75" spans="1:17" s="100" customFormat="1" ht="5.0999999999999996" customHeight="1" x14ac:dyDescent="0.2">
      <c r="A75" s="49"/>
      <c r="B75" s="88"/>
      <c r="C75" s="73"/>
      <c r="D75" s="166"/>
      <c r="E75" s="167"/>
      <c r="F75" s="167"/>
      <c r="G75" s="167"/>
      <c r="H75" s="167"/>
      <c r="I75" s="167"/>
      <c r="J75" s="167"/>
      <c r="K75" s="167"/>
      <c r="L75" s="167"/>
      <c r="M75" s="167"/>
      <c r="N75" s="167"/>
      <c r="O75" s="187"/>
      <c r="P75" s="49"/>
      <c r="Q75" s="49"/>
    </row>
    <row r="76" spans="1:17" s="100" customFormat="1" ht="14.25" customHeight="1" x14ac:dyDescent="0.2">
      <c r="A76" s="49"/>
      <c r="B76" s="88"/>
      <c r="C76" s="73"/>
      <c r="D76" s="200" t="s">
        <v>9</v>
      </c>
      <c r="E76" s="38" t="str">
        <f>Translations!$B$100</f>
        <v>Costes actuales o de referencia para los consumidores</v>
      </c>
      <c r="F76" s="38"/>
      <c r="G76" s="38"/>
      <c r="H76" s="38"/>
      <c r="I76" s="38"/>
      <c r="J76" s="38"/>
      <c r="K76" s="107"/>
      <c r="L76" s="64"/>
      <c r="M76" s="132"/>
      <c r="N76" s="160"/>
      <c r="O76" s="77"/>
      <c r="P76" s="49"/>
      <c r="Q76" s="49"/>
    </row>
    <row r="77" spans="1:17" s="100" customFormat="1" ht="14.25" customHeight="1" thickBot="1" x14ac:dyDescent="0.25">
      <c r="A77" s="49"/>
      <c r="B77" s="88"/>
      <c r="C77" s="73"/>
      <c r="D77" s="5"/>
      <c r="E77" s="273" t="str">
        <f>Translations!$B$101</f>
        <v>Indique aquí los costes que supondría para los consumidores la utilización del equipo o método actual.</v>
      </c>
      <c r="F77" s="273"/>
      <c r="G77" s="273"/>
      <c r="H77" s="273"/>
      <c r="I77" s="273"/>
      <c r="J77" s="273"/>
      <c r="K77" s="273"/>
      <c r="L77" s="273"/>
      <c r="M77" s="273"/>
      <c r="N77" s="160"/>
      <c r="O77" s="77"/>
      <c r="P77" s="49"/>
      <c r="Q77" s="49"/>
    </row>
    <row r="78" spans="1:17" s="100" customFormat="1" ht="14.25" customHeight="1" x14ac:dyDescent="0.2">
      <c r="A78" s="49"/>
      <c r="B78" s="88"/>
      <c r="C78" s="73"/>
      <c r="D78" s="274" t="str">
        <f>Translations!$B$102</f>
        <v>REFERENCIA (Consumidores)</v>
      </c>
      <c r="E78" s="277" t="str">
        <f>Translations!$B$68</f>
        <v>Breve descripción</v>
      </c>
      <c r="F78" s="277"/>
      <c r="G78" s="277"/>
      <c r="H78" s="279" t="str">
        <f>Translations!$B$103</f>
        <v>Número de consumidores afectados</v>
      </c>
      <c r="I78" s="280"/>
      <c r="J78" s="283" t="str">
        <f>Translations!$B$104</f>
        <v>Costes únicos</v>
      </c>
      <c r="K78" s="284"/>
      <c r="L78" s="279" t="str">
        <f>Translations!$B$105</f>
        <v>Costes recurrentes por consumidor y año [€/consumidor/año]</v>
      </c>
      <c r="M78" s="280"/>
      <c r="N78" s="287" t="str">
        <f>Translations!$B$92</f>
        <v>Costes anuales [euros]</v>
      </c>
      <c r="O78" s="77"/>
      <c r="P78" s="49"/>
      <c r="Q78" s="49"/>
    </row>
    <row r="79" spans="1:17" s="100" customFormat="1" ht="36" customHeight="1" thickBot="1" x14ac:dyDescent="0.25">
      <c r="A79" s="49"/>
      <c r="B79" s="88"/>
      <c r="C79" s="73"/>
      <c r="D79" s="275"/>
      <c r="E79" s="278"/>
      <c r="F79" s="278"/>
      <c r="G79" s="278"/>
      <c r="H79" s="281"/>
      <c r="I79" s="282"/>
      <c r="J79" s="155" t="str">
        <f>Translations!$B$106</f>
        <v>Costes puntuales [euros/consumidor]</v>
      </c>
      <c r="K79" s="164" t="str">
        <f>Translations!$B$94</f>
        <v>Periodo de amortización [años]</v>
      </c>
      <c r="L79" s="285"/>
      <c r="M79" s="286"/>
      <c r="N79" s="288"/>
      <c r="O79" s="77"/>
      <c r="P79" s="49"/>
      <c r="Q79" s="49"/>
    </row>
    <row r="80" spans="1:17" s="100" customFormat="1" ht="14.25" customHeight="1" x14ac:dyDescent="0.2">
      <c r="A80" s="49"/>
      <c r="B80" s="88"/>
      <c r="C80" s="73"/>
      <c r="D80" s="275"/>
      <c r="E80" s="289"/>
      <c r="F80" s="290"/>
      <c r="G80" s="290"/>
      <c r="H80" s="291"/>
      <c r="I80" s="292"/>
      <c r="J80" s="156"/>
      <c r="K80" s="137"/>
      <c r="L80" s="293"/>
      <c r="M80" s="294"/>
      <c r="N80" s="146" t="str">
        <f>IF(COUNT(H80:M80)&gt;0,IF(COUNT(J80:K80)=2,H80*(-PMT(4/100,K80,J80)),0)+(H80*L80),"")</f>
        <v/>
      </c>
      <c r="O80" s="77"/>
      <c r="P80" s="168"/>
      <c r="Q80" s="49"/>
    </row>
    <row r="81" spans="1:17" s="100" customFormat="1" ht="14.25" customHeight="1" x14ac:dyDescent="0.2">
      <c r="A81" s="49"/>
      <c r="B81" s="88"/>
      <c r="C81" s="73"/>
      <c r="D81" s="275"/>
      <c r="E81" s="295"/>
      <c r="F81" s="296"/>
      <c r="G81" s="296"/>
      <c r="H81" s="297"/>
      <c r="I81" s="298"/>
      <c r="J81" s="157"/>
      <c r="K81" s="138"/>
      <c r="L81" s="299"/>
      <c r="M81" s="300"/>
      <c r="N81" s="146" t="str">
        <f t="shared" ref="N81:N82" si="0">IF(COUNT(H81:M81)&gt;0,IF(COUNT(J81:K81)=2,H81*(-PMT(4/100,K81,J81)),0)+(H81*L81),"")</f>
        <v/>
      </c>
      <c r="O81" s="77"/>
      <c r="P81" s="168"/>
      <c r="Q81" s="49"/>
    </row>
    <row r="82" spans="1:17" s="100" customFormat="1" ht="14.25" customHeight="1" thickBot="1" x14ac:dyDescent="0.25">
      <c r="A82" s="49"/>
      <c r="B82" s="88"/>
      <c r="C82" s="73"/>
      <c r="D82" s="276"/>
      <c r="E82" s="301"/>
      <c r="F82" s="302"/>
      <c r="G82" s="302"/>
      <c r="H82" s="303"/>
      <c r="I82" s="304"/>
      <c r="J82" s="158"/>
      <c r="K82" s="139"/>
      <c r="L82" s="305"/>
      <c r="M82" s="306"/>
      <c r="N82" s="147" t="str">
        <f t="shared" si="0"/>
        <v/>
      </c>
      <c r="O82" s="77"/>
      <c r="P82" s="49"/>
      <c r="Q82" s="49"/>
    </row>
    <row r="83" spans="1:17" s="100" customFormat="1" ht="14.25" customHeight="1" thickBot="1" x14ac:dyDescent="0.25">
      <c r="A83" s="49"/>
      <c r="B83" s="88"/>
      <c r="C83" s="73"/>
      <c r="D83" s="5"/>
      <c r="E83" s="107"/>
      <c r="F83" s="107"/>
      <c r="G83" s="107"/>
      <c r="H83" s="107"/>
      <c r="J83" s="107"/>
      <c r="K83" s="107"/>
      <c r="L83" s="64" t="str">
        <f>Translations!$B$96</f>
        <v>Suma</v>
      </c>
      <c r="M83" s="132" t="s">
        <v>7</v>
      </c>
      <c r="N83" s="122" t="str">
        <f>IF(COUNT(N80:N82)&gt;0,SUM(N80:N82),"")</f>
        <v/>
      </c>
      <c r="O83" s="77"/>
      <c r="P83" s="49"/>
      <c r="Q83" s="49"/>
    </row>
    <row r="84" spans="1:17" s="100" customFormat="1" ht="5.0999999999999996" customHeight="1" x14ac:dyDescent="0.2">
      <c r="A84" s="49"/>
      <c r="B84" s="88"/>
      <c r="C84" s="73"/>
      <c r="D84" s="5"/>
      <c r="E84" s="73"/>
      <c r="F84" s="73"/>
      <c r="G84" s="73"/>
      <c r="H84" s="73"/>
      <c r="I84" s="73"/>
      <c r="J84" s="73"/>
      <c r="K84" s="73"/>
      <c r="L84" s="73"/>
      <c r="M84" s="73"/>
      <c r="N84" s="73"/>
      <c r="O84" s="187"/>
      <c r="P84" s="49"/>
      <c r="Q84" s="49"/>
    </row>
    <row r="85" spans="1:17" s="100" customFormat="1" ht="15" customHeight="1" x14ac:dyDescent="0.2">
      <c r="A85" s="49"/>
      <c r="B85" s="88"/>
      <c r="C85" s="73"/>
      <c r="D85" s="173" t="s">
        <v>10</v>
      </c>
      <c r="E85" s="38" t="str">
        <f>Translations!$B$107</f>
        <v>Coste para el consumidor cuando la Entidad Regulada implante un nuevo equipo o método</v>
      </c>
      <c r="F85" s="38"/>
      <c r="G85" s="38"/>
      <c r="H85" s="38"/>
      <c r="I85" s="38"/>
      <c r="J85" s="38"/>
      <c r="K85" s="107"/>
      <c r="L85" s="64"/>
      <c r="M85" s="132"/>
      <c r="N85" s="160"/>
      <c r="O85" s="77"/>
      <c r="P85" s="49"/>
      <c r="Q85" s="49"/>
    </row>
    <row r="86" spans="1:17" s="100" customFormat="1" ht="15" customHeight="1" thickBot="1" x14ac:dyDescent="0.25">
      <c r="A86" s="49"/>
      <c r="B86" s="88"/>
      <c r="C86" s="73"/>
      <c r="D86" s="5"/>
      <c r="E86" s="273" t="str">
        <f>Translations!$B$108</f>
        <v>Indique aquí los costes en que incurrirían los consumidores cuando se utilice un equipo o método más preciso.</v>
      </c>
      <c r="F86" s="273"/>
      <c r="G86" s="273"/>
      <c r="H86" s="273"/>
      <c r="I86" s="273"/>
      <c r="J86" s="273"/>
      <c r="K86" s="273"/>
      <c r="L86" s="273"/>
      <c r="M86" s="273"/>
      <c r="N86" s="154"/>
      <c r="O86" s="77"/>
      <c r="P86" s="49"/>
      <c r="Q86" s="49"/>
    </row>
    <row r="87" spans="1:17" s="100" customFormat="1" ht="15" customHeight="1" x14ac:dyDescent="0.2">
      <c r="A87" s="49"/>
      <c r="B87" s="88"/>
      <c r="C87" s="73"/>
      <c r="D87" s="274" t="str">
        <f>Translations!$B$109</f>
        <v>NUEVO (Consumidores)</v>
      </c>
      <c r="E87" s="277" t="str">
        <f>Translations!$B$68</f>
        <v>Breve descripción</v>
      </c>
      <c r="F87" s="277"/>
      <c r="G87" s="277"/>
      <c r="H87" s="279" t="str">
        <f>Translations!$B$103</f>
        <v>Número de consumidores afectados</v>
      </c>
      <c r="I87" s="280"/>
      <c r="J87" s="283" t="str">
        <f>Translations!$B$104</f>
        <v>Costes únicos</v>
      </c>
      <c r="K87" s="284"/>
      <c r="L87" s="279" t="str">
        <f>Translations!$B$105</f>
        <v>Costes recurrentes por consumidor y año [€/consumidor/año]</v>
      </c>
      <c r="M87" s="280"/>
      <c r="N87" s="287" t="str">
        <f>Translations!$B$92</f>
        <v>Costes anuales [euros]</v>
      </c>
      <c r="O87" s="77"/>
      <c r="P87" s="49"/>
      <c r="Q87" s="49"/>
    </row>
    <row r="88" spans="1:17" s="100" customFormat="1" ht="37.5" customHeight="1" thickBot="1" x14ac:dyDescent="0.25">
      <c r="A88" s="49"/>
      <c r="B88" s="88"/>
      <c r="C88" s="73"/>
      <c r="D88" s="275"/>
      <c r="E88" s="278"/>
      <c r="F88" s="278"/>
      <c r="G88" s="278"/>
      <c r="H88" s="281"/>
      <c r="I88" s="282"/>
      <c r="J88" s="155" t="str">
        <f>Translations!$B$106</f>
        <v>Costes puntuales [euros/consumidor]</v>
      </c>
      <c r="K88" s="164" t="str">
        <f>Translations!$B$94</f>
        <v>Periodo de amortización [años]</v>
      </c>
      <c r="L88" s="285"/>
      <c r="M88" s="286"/>
      <c r="N88" s="288"/>
      <c r="O88" s="77"/>
      <c r="P88" s="49"/>
      <c r="Q88" s="49"/>
    </row>
    <row r="89" spans="1:17" s="100" customFormat="1" ht="15" customHeight="1" x14ac:dyDescent="0.2">
      <c r="A89" s="49"/>
      <c r="B89" s="88"/>
      <c r="C89" s="73"/>
      <c r="D89" s="275"/>
      <c r="E89" s="289"/>
      <c r="F89" s="290"/>
      <c r="G89" s="290"/>
      <c r="H89" s="291"/>
      <c r="I89" s="292"/>
      <c r="J89" s="156"/>
      <c r="K89" s="137"/>
      <c r="L89" s="293"/>
      <c r="M89" s="294"/>
      <c r="N89" s="146" t="str">
        <f>IF(COUNT(H89:M89)&gt;0,IF(COUNT(J89:K89)=2,H89*(IF(4&gt;0,-PMT(4/100,K89,J89),J89/K89)),0)+(H89*L89),"")</f>
        <v/>
      </c>
      <c r="O89" s="77"/>
      <c r="P89" s="49"/>
      <c r="Q89" s="49"/>
    </row>
    <row r="90" spans="1:17" s="100" customFormat="1" ht="15" customHeight="1" x14ac:dyDescent="0.2">
      <c r="A90" s="49"/>
      <c r="B90" s="88"/>
      <c r="C90" s="73"/>
      <c r="D90" s="275"/>
      <c r="E90" s="295"/>
      <c r="F90" s="296"/>
      <c r="G90" s="296"/>
      <c r="H90" s="297"/>
      <c r="I90" s="298"/>
      <c r="J90" s="157"/>
      <c r="K90" s="138"/>
      <c r="L90" s="299"/>
      <c r="M90" s="300"/>
      <c r="N90" s="146" t="str">
        <f>IF(COUNT(H90:M90)&gt;0,IF(COUNT(J90:K90)=2,H90*(IF(4&gt;0,-PMT(4/100,K90,J90),J90/K90)),0)+(H90*L90),"")</f>
        <v/>
      </c>
      <c r="O90" s="77"/>
      <c r="P90" s="49"/>
      <c r="Q90" s="49"/>
    </row>
    <row r="91" spans="1:17" s="100" customFormat="1" ht="15" customHeight="1" thickBot="1" x14ac:dyDescent="0.25">
      <c r="A91" s="49"/>
      <c r="B91" s="88"/>
      <c r="C91" s="73"/>
      <c r="D91" s="276"/>
      <c r="E91" s="301"/>
      <c r="F91" s="302"/>
      <c r="G91" s="302"/>
      <c r="H91" s="303"/>
      <c r="I91" s="304"/>
      <c r="J91" s="158"/>
      <c r="K91" s="139"/>
      <c r="L91" s="305"/>
      <c r="M91" s="306"/>
      <c r="N91" s="147" t="str">
        <f>IF(COUNT(H91:M91)&gt;0,IF(COUNT(J91:K91)=2,H91*(IF(4&gt;0,-PMT(4/100,K91,J91),J91/K91)),0)+(H91*L91),"")</f>
        <v/>
      </c>
      <c r="O91" s="77"/>
      <c r="P91" s="49"/>
      <c r="Q91" s="49"/>
    </row>
    <row r="92" spans="1:17" s="100" customFormat="1" ht="15" customHeight="1" thickBot="1" x14ac:dyDescent="0.25">
      <c r="A92" s="49"/>
      <c r="B92" s="88"/>
      <c r="C92" s="73"/>
      <c r="D92" s="5"/>
      <c r="E92" s="107"/>
      <c r="F92" s="107"/>
      <c r="G92" s="107"/>
      <c r="H92" s="107"/>
      <c r="J92" s="107"/>
      <c r="K92" s="107"/>
      <c r="L92" s="64" t="str">
        <f>Translations!$B$96</f>
        <v>Suma</v>
      </c>
      <c r="M92" s="132" t="s">
        <v>7</v>
      </c>
      <c r="N92" s="122" t="str">
        <f>IF(COUNT(N89:N91)&gt;0,SUM(N89:N91),"")</f>
        <v/>
      </c>
      <c r="O92" s="77"/>
      <c r="P92" s="49"/>
      <c r="Q92" s="49"/>
    </row>
    <row r="93" spans="1:17" s="100" customFormat="1" ht="15" customHeight="1" thickBot="1" x14ac:dyDescent="0.25">
      <c r="A93" s="49"/>
      <c r="B93" s="88"/>
      <c r="C93" s="73"/>
      <c r="E93" s="161"/>
      <c r="F93" s="161"/>
      <c r="G93" s="161"/>
      <c r="H93" s="161"/>
      <c r="I93" s="161"/>
      <c r="J93" s="161"/>
      <c r="K93" s="161"/>
      <c r="L93" s="162"/>
      <c r="M93" s="159"/>
      <c r="N93" s="160"/>
      <c r="O93" s="77"/>
      <c r="P93" s="49"/>
      <c r="Q93" s="49"/>
    </row>
    <row r="94" spans="1:17" s="100" customFormat="1" ht="15" customHeight="1" thickBot="1" x14ac:dyDescent="0.25">
      <c r="A94" s="49"/>
      <c r="B94" s="88"/>
      <c r="C94" s="73"/>
      <c r="D94" s="50" t="s">
        <v>11</v>
      </c>
      <c r="E94" s="269" t="str">
        <f>Translations!$B$110</f>
        <v>Total de los costes «adicionales</v>
      </c>
      <c r="F94" s="269"/>
      <c r="G94" s="269"/>
      <c r="H94" s="269"/>
      <c r="I94" s="269"/>
      <c r="J94" s="269"/>
      <c r="K94" s="269"/>
      <c r="L94" s="269"/>
      <c r="M94" s="121" t="s">
        <v>7</v>
      </c>
      <c r="N94" s="122" t="str">
        <f>IF(COUNT(N95:N96)&gt;0,SUM(N95:N96),"")</f>
        <v/>
      </c>
      <c r="O94" s="77"/>
      <c r="P94" s="49"/>
      <c r="Q94" s="49"/>
    </row>
    <row r="95" spans="1:17" s="100" customFormat="1" ht="15" customHeight="1" x14ac:dyDescent="0.2">
      <c r="A95" s="49"/>
      <c r="B95" s="88"/>
      <c r="C95" s="73"/>
      <c r="D95" s="50"/>
      <c r="E95" s="270" t="str">
        <f>Translations!$B$111</f>
        <v>Costes «adicionales» para la entidad regulada</v>
      </c>
      <c r="F95" s="270"/>
      <c r="G95" s="270"/>
      <c r="H95" s="270"/>
      <c r="I95" s="270"/>
      <c r="J95" s="270"/>
      <c r="K95" s="270"/>
      <c r="L95" s="270"/>
      <c r="M95" s="170" t="s">
        <v>7</v>
      </c>
      <c r="N95" s="171" t="str">
        <f>IF(ISNUMBER(N73),N73-IF(ISNUMBER(N62),N62,0),"")</f>
        <v/>
      </c>
      <c r="O95" s="77"/>
      <c r="P95" s="49"/>
      <c r="Q95" s="49"/>
    </row>
    <row r="96" spans="1:17" s="100" customFormat="1" ht="15" customHeight="1" x14ac:dyDescent="0.2">
      <c r="A96" s="49"/>
      <c r="B96" s="88"/>
      <c r="C96" s="73"/>
      <c r="D96" s="50"/>
      <c r="E96" s="270" t="str">
        <f>Translations!$B$112</f>
        <v>Costes «adicionales» para los consumidores</v>
      </c>
      <c r="F96" s="270"/>
      <c r="G96" s="270"/>
      <c r="H96" s="270"/>
      <c r="I96" s="270"/>
      <c r="J96" s="270"/>
      <c r="K96" s="270"/>
      <c r="L96" s="270"/>
      <c r="M96" s="170" t="s">
        <v>7</v>
      </c>
      <c r="N96" s="172" t="str">
        <f>IF(ISNUMBER(N92),N92-IF(ISNUMBER(N83),N83,0),"")</f>
        <v/>
      </c>
      <c r="O96" s="187"/>
      <c r="P96" s="49"/>
      <c r="Q96" s="49"/>
    </row>
    <row r="97" spans="1:17" s="100" customFormat="1" ht="15" customHeight="1" x14ac:dyDescent="0.2">
      <c r="A97" s="49"/>
      <c r="B97" s="88"/>
      <c r="C97" s="73"/>
      <c r="D97" s="50"/>
      <c r="E97" s="271" t="str">
        <f>Translations!$B$113</f>
        <v>Un valor negativo significa que el método más preciso puede incluso dar lugar a costes inferiores (por ejemplo, para los consumidores).</v>
      </c>
      <c r="F97" s="271"/>
      <c r="G97" s="271"/>
      <c r="H97" s="271"/>
      <c r="I97" s="271"/>
      <c r="J97" s="271"/>
      <c r="K97" s="271"/>
      <c r="L97" s="271"/>
      <c r="M97" s="271"/>
      <c r="N97" s="271"/>
      <c r="O97" s="187"/>
      <c r="P97" s="49"/>
      <c r="Q97" s="49"/>
    </row>
    <row r="98" spans="1:17" s="100" customFormat="1" ht="5.0999999999999996" customHeight="1" x14ac:dyDescent="0.2">
      <c r="A98" s="49"/>
      <c r="B98" s="88"/>
      <c r="C98" s="73"/>
      <c r="D98" s="5"/>
      <c r="E98" s="116"/>
      <c r="F98" s="116"/>
      <c r="G98" s="116"/>
      <c r="H98" s="116"/>
      <c r="I98" s="116"/>
      <c r="J98" s="116"/>
      <c r="K98" s="116"/>
      <c r="L98" s="116"/>
      <c r="M98" s="116"/>
      <c r="N98" s="116"/>
      <c r="O98" s="187"/>
      <c r="P98" s="49"/>
      <c r="Q98" s="49"/>
    </row>
    <row r="99" spans="1:17" s="100" customFormat="1" ht="56.25" customHeight="1" thickBot="1" x14ac:dyDescent="0.25">
      <c r="A99" s="49"/>
      <c r="B99" s="88"/>
      <c r="C99" s="73"/>
      <c r="D99" s="5"/>
      <c r="E99" s="93"/>
      <c r="F99" s="93"/>
      <c r="G99" s="343" t="str">
        <f>Translations!$B$114</f>
        <v>Precio del derecho de emisión [€/t CO2e]</v>
      </c>
      <c r="H99" s="93"/>
      <c r="I99" s="343" t="str">
        <f>Translations!$B$115</f>
        <v>Emisiones medias anuales</v>
      </c>
      <c r="J99" s="93"/>
      <c r="K99" s="343" t="str">
        <f>Translations!$B$116</f>
        <v>Factor de mejora</v>
      </c>
      <c r="L99" s="93"/>
      <c r="M99" s="93"/>
      <c r="N99" s="93"/>
      <c r="O99" s="187"/>
      <c r="P99" s="49"/>
      <c r="Q99" s="49"/>
    </row>
    <row r="100" spans="1:17" s="100" customFormat="1" ht="15" customHeight="1" thickBot="1" x14ac:dyDescent="0.25">
      <c r="A100" s="49"/>
      <c r="B100" s="88"/>
      <c r="C100" s="73"/>
      <c r="D100" s="50" t="s">
        <v>12</v>
      </c>
      <c r="E100" s="269" t="str">
        <f>Translations!$B$117</f>
        <v>Beneficios anuales</v>
      </c>
      <c r="F100" s="272"/>
      <c r="G100" s="104">
        <f>EUconst_CarbonPrice</f>
        <v>60</v>
      </c>
      <c r="H100" s="118" t="s">
        <v>13</v>
      </c>
      <c r="I100" s="130"/>
      <c r="J100" s="119" t="s">
        <v>13</v>
      </c>
      <c r="K100" s="105" t="str">
        <f>IF(AND(J19&lt;&gt;"",J19=FALSE),1/100,IF(COUNT(J22,J23)=2,J22-J23,""))</f>
        <v/>
      </c>
      <c r="L100" s="120"/>
      <c r="M100" s="121" t="s">
        <v>7</v>
      </c>
      <c r="N100" s="122" t="str">
        <f>IF(COUNT(G100,I100,K100)=3,G100*I100*K100,"")</f>
        <v/>
      </c>
      <c r="O100" s="187"/>
      <c r="P100" s="49"/>
      <c r="Q100" s="49"/>
    </row>
    <row r="101" spans="1:17" s="100" customFormat="1" ht="12.75" customHeight="1" x14ac:dyDescent="0.2">
      <c r="A101" s="49"/>
      <c r="B101" s="88"/>
      <c r="C101" s="73"/>
      <c r="D101" s="14"/>
      <c r="E101" s="271" t="str">
        <f>Translations!$B$118</f>
        <v>Emisiones medias anuales: Esas emisiones se referirán a un flujo de combustible específico.</v>
      </c>
      <c r="F101" s="271"/>
      <c r="G101" s="271"/>
      <c r="H101" s="271"/>
      <c r="I101" s="271"/>
      <c r="J101" s="271"/>
      <c r="K101" s="271"/>
      <c r="L101" s="271"/>
      <c r="M101" s="271"/>
      <c r="N101" s="271"/>
      <c r="O101" s="117"/>
      <c r="P101" s="49"/>
      <c r="Q101" s="49"/>
    </row>
    <row r="102" spans="1:17" s="100" customFormat="1" ht="5.0999999999999996" customHeight="1" thickBot="1" x14ac:dyDescent="0.25">
      <c r="A102" s="49"/>
      <c r="B102" s="88"/>
      <c r="C102" s="73"/>
      <c r="D102" s="14"/>
      <c r="E102" s="116"/>
      <c r="F102" s="116"/>
      <c r="G102" s="116"/>
      <c r="H102" s="116"/>
      <c r="I102" s="116"/>
      <c r="J102" s="116"/>
      <c r="K102" s="116"/>
      <c r="L102" s="116"/>
      <c r="M102" s="116"/>
      <c r="N102" s="116"/>
      <c r="O102" s="117"/>
      <c r="P102" s="49"/>
      <c r="Q102" s="49"/>
    </row>
    <row r="103" spans="1:17" s="100" customFormat="1" ht="15" customHeight="1" thickBot="1" x14ac:dyDescent="0.25">
      <c r="A103" s="188"/>
      <c r="B103" s="127"/>
      <c r="C103" s="189"/>
      <c r="D103" s="50" t="s">
        <v>14</v>
      </c>
      <c r="E103" s="91" t="str">
        <f>Translations!$B$119</f>
        <v>¿Los costes  son irrazonables?</v>
      </c>
      <c r="F103" s="190"/>
      <c r="G103" s="190"/>
      <c r="H103" s="191"/>
      <c r="I103" s="106" t="str">
        <f>IF(COUNT(N94,N100)=2,AND(N94&gt;N100,N94&gt;IF(CNTR_SmallEmitter,1000,4000)),"")</f>
        <v/>
      </c>
      <c r="J103" s="38"/>
      <c r="K103" s="38"/>
      <c r="L103" s="38"/>
      <c r="M103" s="38"/>
      <c r="N103" s="38"/>
      <c r="O103" s="192"/>
      <c r="P103" s="188"/>
      <c r="Q103" s="188"/>
    </row>
    <row r="104" spans="1:17" ht="12.75" customHeight="1" thickBot="1" x14ac:dyDescent="0.25">
      <c r="A104" s="84"/>
      <c r="B104" s="88"/>
      <c r="C104" s="65"/>
      <c r="D104" s="7"/>
      <c r="E104" s="66"/>
      <c r="F104" s="6"/>
      <c r="G104" s="8"/>
      <c r="H104" s="8"/>
      <c r="I104" s="8"/>
      <c r="J104" s="8"/>
      <c r="K104" s="8"/>
      <c r="L104" s="8"/>
      <c r="M104" s="8"/>
      <c r="N104" s="8"/>
      <c r="O104" s="76"/>
      <c r="P104" s="61"/>
      <c r="Q104" s="186"/>
    </row>
    <row r="105" spans="1:17" s="100" customFormat="1" ht="12.75" customHeight="1" thickBot="1" x14ac:dyDescent="0.25">
      <c r="A105" s="49"/>
      <c r="B105" s="88"/>
      <c r="C105" s="5"/>
      <c r="D105" s="5"/>
      <c r="E105" s="5"/>
      <c r="F105" s="5"/>
      <c r="G105" s="5"/>
      <c r="H105" s="5"/>
      <c r="I105" s="5"/>
      <c r="J105" s="5"/>
      <c r="K105" s="5"/>
      <c r="L105" s="5"/>
      <c r="M105" s="5"/>
      <c r="N105" s="5"/>
      <c r="O105" s="77"/>
      <c r="P105" s="49"/>
      <c r="Q105" s="49"/>
    </row>
    <row r="106" spans="1:17" s="100" customFormat="1" ht="15.75" customHeight="1" thickBot="1" x14ac:dyDescent="0.25">
      <c r="A106" s="49"/>
      <c r="B106" s="88"/>
      <c r="C106" s="67">
        <f>C17+1</f>
        <v>2</v>
      </c>
      <c r="D106" s="5"/>
      <c r="E106" s="332" t="str">
        <f>Translations!$B$55</f>
        <v>Esta es una herramienta opcional para calcular si los costes pueden ser considerados irrazonables</v>
      </c>
      <c r="F106" s="332"/>
      <c r="G106" s="332"/>
      <c r="H106" s="332"/>
      <c r="I106" s="332"/>
      <c r="J106" s="332"/>
      <c r="K106" s="332"/>
      <c r="L106" s="332"/>
      <c r="M106" s="332"/>
      <c r="N106" s="332"/>
      <c r="O106" s="77"/>
      <c r="P106" s="49"/>
      <c r="Q106" s="49"/>
    </row>
    <row r="107" spans="1:17" s="100" customFormat="1" ht="5.0999999999999996" customHeight="1" x14ac:dyDescent="0.2">
      <c r="A107" s="49"/>
      <c r="B107" s="88"/>
      <c r="C107" s="123"/>
      <c r="D107" s="5"/>
      <c r="E107" s="107"/>
      <c r="F107" s="107"/>
      <c r="G107" s="107"/>
      <c r="H107" s="107"/>
      <c r="I107" s="107"/>
      <c r="J107" s="107"/>
      <c r="K107" s="107"/>
      <c r="L107" s="107"/>
      <c r="M107" s="107"/>
      <c r="N107" s="107"/>
      <c r="O107" s="77"/>
      <c r="P107" s="49"/>
      <c r="Q107" s="49"/>
    </row>
    <row r="108" spans="1:17" s="100" customFormat="1" ht="12.75" customHeight="1" x14ac:dyDescent="0.2">
      <c r="A108" s="49"/>
      <c r="B108" s="88"/>
      <c r="C108" s="73"/>
      <c r="D108" s="50" t="s">
        <v>3</v>
      </c>
      <c r="E108" s="269" t="str">
        <f>Translations!$B$56</f>
        <v>Impacto directo en la precisión?</v>
      </c>
      <c r="F108" s="269"/>
      <c r="G108" s="269"/>
      <c r="H108" s="269"/>
      <c r="I108" s="272"/>
      <c r="J108" s="135"/>
      <c r="K108" s="108"/>
      <c r="L108" s="108"/>
      <c r="M108" s="108"/>
      <c r="N108" s="108"/>
      <c r="O108" s="77"/>
      <c r="P108" s="49"/>
      <c r="Q108" s="49"/>
    </row>
    <row r="109" spans="1:17" s="100" customFormat="1" ht="38.25" customHeight="1" x14ac:dyDescent="0.2">
      <c r="A109" s="49"/>
      <c r="B109" s="88"/>
      <c r="C109" s="73"/>
      <c r="D109" s="5"/>
      <c r="E109" s="271" t="str">
        <f>Translations!$B$57</f>
        <v>Si las mejoras tienen un impacto directo en la precisión, el factor de mejora se determinará como la diferencia entre la incertidumbre alcanzada actualmente y la incertidumbre relacionada con el nivel requerido. Para todos los demás casos sin tal impacto directo (por ejemplo, cambio de valores por defecto a análisis, utilización de métodos de factor de alcance más precisos o cualquier otra mejora enumerada en el artículo 75 quinquies, apartado 4), el factor de mejora será del 1%.</v>
      </c>
      <c r="F109" s="271"/>
      <c r="G109" s="271"/>
      <c r="H109" s="271"/>
      <c r="I109" s="271"/>
      <c r="J109" s="271"/>
      <c r="K109" s="271"/>
      <c r="L109" s="271"/>
      <c r="M109" s="271"/>
      <c r="N109" s="271"/>
      <c r="O109" s="77"/>
      <c r="P109" s="49"/>
      <c r="Q109" s="49"/>
    </row>
    <row r="110" spans="1:17" s="100" customFormat="1" ht="5.0999999999999996" customHeight="1" x14ac:dyDescent="0.2">
      <c r="A110" s="49"/>
      <c r="B110" s="88"/>
      <c r="C110" s="73"/>
      <c r="D110" s="5"/>
      <c r="E110" s="201"/>
      <c r="F110" s="201"/>
      <c r="G110" s="201"/>
      <c r="H110" s="201"/>
      <c r="I110" s="201"/>
      <c r="J110" s="201"/>
      <c r="K110" s="201"/>
      <c r="L110" s="201"/>
      <c r="M110" s="201"/>
      <c r="N110" s="201"/>
      <c r="O110" s="77"/>
      <c r="P110" s="49"/>
      <c r="Q110" s="49"/>
    </row>
    <row r="111" spans="1:17" s="100" customFormat="1" ht="12.75" customHeight="1" x14ac:dyDescent="0.2">
      <c r="A111" s="49"/>
      <c r="B111" s="88"/>
      <c r="C111" s="73"/>
      <c r="D111" s="5"/>
      <c r="E111" s="326" t="str">
        <f>Translations!$B$58</f>
        <v>Incertidumbre alcanzada actualmente:</v>
      </c>
      <c r="F111" s="326"/>
      <c r="G111" s="326"/>
      <c r="H111" s="326"/>
      <c r="I111" s="327"/>
      <c r="J111" s="129"/>
      <c r="K111" s="153" t="str">
        <f>IF(J111&lt;0,EUconst_ERR_Inconsistent,"")</f>
        <v/>
      </c>
      <c r="L111" s="107"/>
      <c r="M111" s="107"/>
      <c r="N111" s="107"/>
      <c r="O111" s="77"/>
      <c r="P111" s="49"/>
      <c r="Q111" s="110" t="b">
        <f>AND(J108&lt;&gt;"",J108=FALSE)</f>
        <v>0</v>
      </c>
    </row>
    <row r="112" spans="1:17" s="100" customFormat="1" ht="12.75" customHeight="1" x14ac:dyDescent="0.2">
      <c r="A112" s="49"/>
      <c r="B112" s="88"/>
      <c r="C112" s="73"/>
      <c r="D112" s="5"/>
      <c r="E112" s="326" t="str">
        <f>Translations!$B$59</f>
        <v>Incertidumbre relacionada con el nivel requerido:</v>
      </c>
      <c r="F112" s="326"/>
      <c r="G112" s="326"/>
      <c r="H112" s="326"/>
      <c r="I112" s="327"/>
      <c r="J112" s="129"/>
      <c r="K112" s="107"/>
      <c r="L112" s="107"/>
      <c r="M112" s="107"/>
      <c r="N112" s="107"/>
      <c r="O112" s="77"/>
      <c r="P112" s="49"/>
      <c r="Q112" s="110" t="b">
        <f>Q111</f>
        <v>0</v>
      </c>
    </row>
    <row r="113" spans="1:17" s="100" customFormat="1" ht="5.0999999999999996" customHeight="1" x14ac:dyDescent="0.2">
      <c r="A113" s="49"/>
      <c r="B113" s="88"/>
      <c r="C113" s="73"/>
      <c r="D113" s="5"/>
      <c r="E113" s="109"/>
      <c r="F113" s="109"/>
      <c r="G113" s="109"/>
      <c r="H113" s="109"/>
      <c r="I113" s="109"/>
      <c r="J113" s="107"/>
      <c r="K113" s="107"/>
      <c r="L113" s="107"/>
      <c r="M113" s="107"/>
      <c r="N113" s="107"/>
      <c r="O113" s="77"/>
      <c r="P113" s="49"/>
      <c r="Q113" s="49"/>
    </row>
    <row r="114" spans="1:17" s="100" customFormat="1" ht="7.5" customHeight="1" x14ac:dyDescent="0.2">
      <c r="A114" s="49"/>
      <c r="B114" s="88"/>
      <c r="C114" s="73"/>
      <c r="D114" s="5"/>
      <c r="E114" s="109"/>
      <c r="F114" s="109"/>
      <c r="G114" s="109"/>
      <c r="H114" s="109"/>
      <c r="I114" s="109"/>
      <c r="J114" s="107"/>
      <c r="K114" s="107"/>
      <c r="L114" s="107"/>
      <c r="M114" s="107"/>
      <c r="N114" s="107"/>
      <c r="O114" s="77"/>
      <c r="P114" s="49"/>
      <c r="Q114" s="49"/>
    </row>
    <row r="115" spans="1:17" s="100" customFormat="1" ht="12.75" customHeight="1" x14ac:dyDescent="0.2">
      <c r="A115" s="49"/>
      <c r="B115" s="88"/>
      <c r="C115" s="73"/>
      <c r="D115" s="50" t="s">
        <v>4</v>
      </c>
      <c r="E115" s="328" t="str">
        <f>Translations!$B$60</f>
        <v>Tipos de costes</v>
      </c>
      <c r="F115" s="328"/>
      <c r="G115" s="328"/>
      <c r="H115" s="328"/>
      <c r="I115" s="328"/>
      <c r="J115" s="328"/>
      <c r="K115" s="328"/>
      <c r="L115" s="328"/>
      <c r="M115" s="328"/>
      <c r="N115" s="328"/>
      <c r="O115" s="77"/>
      <c r="P115" s="49"/>
      <c r="Q115" s="49"/>
    </row>
    <row r="116" spans="1:17" s="100" customFormat="1" ht="38.25" customHeight="1" x14ac:dyDescent="0.2">
      <c r="A116" s="49"/>
      <c r="B116" s="88"/>
      <c r="C116" s="73"/>
      <c r="D116" s="5"/>
      <c r="E116" s="329" t="str">
        <f>Translations!$B$61</f>
        <v xml:space="preserve">Los costes se refieren al uso de, por ejemplo, equipos de medición más precisos o fiables (para las cantidades de combustible despachadas, aplicable si los métodos no se ajustan a lo dispuesto en el artículo 75 undecies, apartado 1, letra a)), la aplicación de muestreos y análisis en lugar del uso de valores por defecto (para, por ejemplo, el factor de emisión), o métodos más precisos, aunque más exigentes, para determinar el factor de alcance. </v>
      </c>
      <c r="F116" s="329"/>
      <c r="G116" s="329"/>
      <c r="H116" s="329"/>
      <c r="I116" s="329"/>
      <c r="J116" s="329"/>
      <c r="K116" s="329"/>
      <c r="L116" s="329"/>
      <c r="M116" s="329"/>
      <c r="N116" s="329"/>
      <c r="O116" s="77"/>
      <c r="P116" s="49"/>
      <c r="Q116" s="49"/>
    </row>
    <row r="117" spans="1:17" s="100" customFormat="1" ht="24" customHeight="1" x14ac:dyDescent="0.2">
      <c r="A117" s="49"/>
      <c r="B117" s="88"/>
      <c r="C117" s="73"/>
      <c r="D117" s="5"/>
      <c r="E117" s="330" t="str">
        <f>Translations!$B$62</f>
        <v>Téngase en cuenta que para la evaluación de los costes irrazonables sólo son pertinentes los «costes adicionales», es decir, aquellos que la entidad regulada pueda demostrar a satisfacción de la autoridad competente que pueden atribuirse claramente a la mejora considerada.</v>
      </c>
      <c r="F117" s="330"/>
      <c r="G117" s="330"/>
      <c r="H117" s="330"/>
      <c r="I117" s="330"/>
      <c r="J117" s="330"/>
      <c r="K117" s="330"/>
      <c r="L117" s="330"/>
      <c r="M117" s="330"/>
      <c r="N117" s="330"/>
      <c r="O117" s="77"/>
      <c r="P117" s="49"/>
      <c r="Q117" s="49"/>
    </row>
    <row r="118" spans="1:17" s="100" customFormat="1" ht="12.75" customHeight="1" x14ac:dyDescent="0.2">
      <c r="A118" s="49"/>
      <c r="B118" s="88"/>
      <c r="C118" s="73"/>
      <c r="D118" s="5"/>
      <c r="E118" s="169" t="s">
        <v>5</v>
      </c>
      <c r="F118" s="331" t="str">
        <f>Translations!$B$63</f>
        <v>Esto significa la diferencia entre los costes actuales y el coste de, por ejemplo, equipos o métodos de medición más precisos o fiables, O</v>
      </c>
      <c r="G118" s="331"/>
      <c r="H118" s="331"/>
      <c r="I118" s="331"/>
      <c r="J118" s="331"/>
      <c r="K118" s="331"/>
      <c r="L118" s="331"/>
      <c r="M118" s="331"/>
      <c r="N118" s="331"/>
      <c r="O118" s="77"/>
      <c r="P118" s="49"/>
      <c r="Q118" s="49"/>
    </row>
    <row r="119" spans="1:17" s="100" customFormat="1" ht="25.5" customHeight="1" x14ac:dyDescent="0.2">
      <c r="A119" s="49"/>
      <c r="B119" s="88"/>
      <c r="C119" s="73"/>
      <c r="D119" s="5"/>
      <c r="E119" s="169" t="s">
        <v>5</v>
      </c>
      <c r="F119" s="331" t="str">
        <f>Translations!$B$64</f>
        <v>cuando la entidad regulada tenga que utilizar un nuevo método de todos modos y pueda elegir entre diferentes opciones, sólo deberán tenerse en cuenta los costes del método más caro (pero más preciso o fiable) menos los costes en que se incurriría para sustituir el método de todos modos.</v>
      </c>
      <c r="G119" s="331"/>
      <c r="H119" s="331"/>
      <c r="I119" s="331"/>
      <c r="J119" s="331"/>
      <c r="K119" s="331"/>
      <c r="L119" s="331"/>
      <c r="M119" s="331"/>
      <c r="N119" s="331"/>
      <c r="O119" s="77"/>
      <c r="P119" s="49"/>
      <c r="Q119" s="49"/>
    </row>
    <row r="120" spans="1:17" s="100" customFormat="1" ht="12.75" customHeight="1" x14ac:dyDescent="0.2">
      <c r="A120" s="49"/>
      <c r="B120" s="88"/>
      <c r="C120" s="73"/>
      <c r="D120" s="5"/>
      <c r="E120" s="321" t="str">
        <f>Translations!$B$65</f>
        <v>Para considerar sólo los costes «adicionales» para la entidad regulada puede</v>
      </c>
      <c r="F120" s="321"/>
      <c r="G120" s="321"/>
      <c r="H120" s="321"/>
      <c r="I120" s="321"/>
      <c r="J120" s="321"/>
      <c r="K120" s="321"/>
      <c r="L120" s="321"/>
      <c r="M120" s="321"/>
      <c r="N120" s="321"/>
      <c r="O120" s="77"/>
      <c r="P120" s="49"/>
      <c r="Q120" s="49"/>
    </row>
    <row r="121" spans="1:17" s="100" customFormat="1" ht="12.75" customHeight="1" x14ac:dyDescent="0.2">
      <c r="A121" s="49"/>
      <c r="B121" s="88"/>
      <c r="C121" s="73"/>
      <c r="D121" s="5"/>
      <c r="E121" s="169" t="s">
        <v>5</v>
      </c>
      <c r="F121" s="321" t="str">
        <f>Translations!$B$66</f>
        <v>introducir los costes actuales o los costes del sistema de referencia en i. y iii., y los costes relacionados con nuevos equipos o medidas en ii. y iv.</v>
      </c>
      <c r="G121" s="321"/>
      <c r="H121" s="321"/>
      <c r="I121" s="321"/>
      <c r="J121" s="321"/>
      <c r="K121" s="321"/>
      <c r="L121" s="321"/>
      <c r="M121" s="321"/>
      <c r="N121" s="321"/>
      <c r="O121" s="77"/>
      <c r="P121" s="49"/>
      <c r="Q121" s="49"/>
    </row>
    <row r="122" spans="1:17" s="100" customFormat="1" ht="12.75" customHeight="1" x14ac:dyDescent="0.2">
      <c r="A122" s="49"/>
      <c r="B122" s="88"/>
      <c r="C122" s="73"/>
      <c r="D122" s="5"/>
      <c r="E122" s="169" t="s">
        <v>5</v>
      </c>
      <c r="F122" s="321" t="str">
        <f>Translations!$B$67</f>
        <v>introducir sólo los costes adicionales en ii. y iv.</v>
      </c>
      <c r="G122" s="321"/>
      <c r="H122" s="321"/>
      <c r="I122" s="321"/>
      <c r="J122" s="321"/>
      <c r="K122" s="321"/>
      <c r="L122" s="321"/>
      <c r="M122" s="321"/>
      <c r="N122" s="321"/>
      <c r="O122" s="77"/>
      <c r="P122" s="49"/>
      <c r="Q122" s="49"/>
    </row>
    <row r="123" spans="1:17" s="100" customFormat="1" ht="5.0999999999999996" customHeight="1" x14ac:dyDescent="0.2">
      <c r="A123" s="49"/>
      <c r="B123" s="88"/>
      <c r="C123" s="73"/>
      <c r="D123" s="5"/>
      <c r="E123" s="116"/>
      <c r="F123" s="107"/>
      <c r="G123" s="107"/>
      <c r="H123" s="107"/>
      <c r="I123" s="107"/>
      <c r="J123" s="107"/>
      <c r="K123" s="107"/>
      <c r="L123" s="107"/>
      <c r="M123" s="5"/>
      <c r="N123" s="107"/>
      <c r="O123" s="77"/>
      <c r="P123" s="49"/>
      <c r="Q123" s="49"/>
    </row>
    <row r="124" spans="1:17" s="100" customFormat="1" ht="39" customHeight="1" x14ac:dyDescent="0.2">
      <c r="A124" s="89"/>
      <c r="B124" s="88"/>
      <c r="C124" s="5"/>
      <c r="D124" s="5"/>
      <c r="E124" s="56" t="str">
        <f>Translations!$B$68</f>
        <v>Breve descripción</v>
      </c>
      <c r="F124" s="322" t="str">
        <f>Translations!$B$69</f>
        <v>Introduzca aquí una breve descripción. Esta descripción también debe incluir información sobre, por ejemplo, el parámetro al que se refieren los costes (cantidades de combustible despachadas, cualquier factor de cálculo, el factor de alcance), el periodo de amortización de los costes de inversión, los costes de O&amp;M, las hipótesis subyacentes, etc.</v>
      </c>
      <c r="G124" s="322"/>
      <c r="H124" s="322"/>
      <c r="I124" s="322"/>
      <c r="J124" s="322"/>
      <c r="K124" s="322"/>
      <c r="L124" s="322"/>
      <c r="M124" s="322"/>
      <c r="N124" s="322"/>
      <c r="O124" s="111"/>
      <c r="P124" s="165"/>
      <c r="Q124" s="112"/>
    </row>
    <row r="125" spans="1:17" s="100" customFormat="1" ht="12.75" customHeight="1" x14ac:dyDescent="0.2">
      <c r="A125" s="89"/>
      <c r="B125" s="88"/>
      <c r="C125" s="5"/>
      <c r="D125" s="5"/>
      <c r="E125" s="323" t="str">
        <f>Translations!$B$70</f>
        <v>Tipo de costes para las entidades reguladas</v>
      </c>
      <c r="F125" s="325" t="str">
        <f>Translations!$B$71</f>
        <v>Se puede distinguir entre:</v>
      </c>
      <c r="G125" s="325"/>
      <c r="H125" s="325"/>
      <c r="I125" s="325"/>
      <c r="J125" s="325"/>
      <c r="K125" s="325"/>
      <c r="L125" s="325"/>
      <c r="M125" s="325"/>
      <c r="N125" s="325"/>
      <c r="O125" s="111"/>
      <c r="P125" s="165"/>
      <c r="Q125" s="112"/>
    </row>
    <row r="126" spans="1:17" s="100" customFormat="1" ht="25.5" customHeight="1" x14ac:dyDescent="0.2">
      <c r="A126" s="89"/>
      <c r="B126" s="88"/>
      <c r="C126" s="5"/>
      <c r="D126" s="5"/>
      <c r="E126" s="324"/>
      <c r="F126" s="57" t="s">
        <v>5</v>
      </c>
      <c r="G126" s="320" t="str">
        <f>Translations!$B$72</f>
        <v>Costes de inversión: Son los costes de inversión de, por ejemplo, equipos de medición o los costes de puesta a punto para el método del factor de alcance (por ejemplo, sistema informático para el método de la «cadena de custodia», o el desarrollo de «métodos indirectos»).</v>
      </c>
      <c r="H126" s="320"/>
      <c r="I126" s="320"/>
      <c r="J126" s="320"/>
      <c r="K126" s="320"/>
      <c r="L126" s="320"/>
      <c r="M126" s="320"/>
      <c r="N126" s="320"/>
      <c r="O126" s="111"/>
      <c r="P126" s="165"/>
      <c r="Q126" s="112"/>
    </row>
    <row r="127" spans="1:17" s="100" customFormat="1" ht="50.25" customHeight="1" x14ac:dyDescent="0.2">
      <c r="A127" s="89"/>
      <c r="B127" s="88"/>
      <c r="C127" s="5"/>
      <c r="D127" s="5"/>
      <c r="E127" s="324"/>
      <c r="F127" s="57" t="s">
        <v>5</v>
      </c>
      <c r="G127" s="320" t="str">
        <f>Translations!$B$73</f>
        <v>Periodo de amortización: De conformidad con el apartado 1 del artículo 75 quinquies, este periodo debe basarse en la vida útil económica del equipo. Los costes anuales de la inversión tendrán en cuenta el valor temporal del dinero calculando la anualidad utilizando el tipo de interés introducido. En caso de que no se introduzca ningún tipo de interés, los costes anuales se determinarán simplemente mediante la depreciación lineal, es decir, dividiendo los costes de inversión por el periodo de depreciación.</v>
      </c>
      <c r="H127" s="320"/>
      <c r="I127" s="320"/>
      <c r="J127" s="320"/>
      <c r="K127" s="320"/>
      <c r="L127" s="320"/>
      <c r="M127" s="320"/>
      <c r="N127" s="320"/>
      <c r="O127" s="117"/>
      <c r="P127" s="165"/>
      <c r="Q127" s="112"/>
    </row>
    <row r="128" spans="1:17" s="100" customFormat="1" ht="12.75" customHeight="1" x14ac:dyDescent="0.2">
      <c r="A128" s="89"/>
      <c r="B128" s="88"/>
      <c r="C128" s="5"/>
      <c r="D128" s="5"/>
      <c r="E128" s="324"/>
      <c r="F128" s="57" t="s">
        <v>5</v>
      </c>
      <c r="G128" s="320" t="str">
        <f>Translations!$B$74</f>
        <v>Tipo de interés: Es el tipo de interés asociado a la inversión introducido como %. Las entradas aquí son opcionales.</v>
      </c>
      <c r="H128" s="320"/>
      <c r="I128" s="320"/>
      <c r="J128" s="320"/>
      <c r="K128" s="320"/>
      <c r="L128" s="320"/>
      <c r="M128" s="320"/>
      <c r="N128" s="320"/>
      <c r="O128" s="117"/>
      <c r="P128" s="165"/>
      <c r="Q128" s="112"/>
    </row>
    <row r="129" spans="1:17" s="100" customFormat="1" ht="39" customHeight="1" x14ac:dyDescent="0.2">
      <c r="A129" s="89"/>
      <c r="B129" s="88"/>
      <c r="C129" s="5"/>
      <c r="D129" s="5"/>
      <c r="E129" s="324"/>
      <c r="F129" s="57" t="s">
        <v>5</v>
      </c>
      <c r="G129" s="320" t="str">
        <f>Translations!$B$75</f>
        <v>Costes de explotación y mantenimiento: Se trata de los costes de funcionamiento y mantenimiento de, por ejemplo, el equipo o el método aplicado; incluye cualquier coste laboral interno relacionado con el funcionamiento y el mantenimiento que pueda atribuirse claramente a la mejora.</v>
      </c>
      <c r="H129" s="320"/>
      <c r="I129" s="320"/>
      <c r="J129" s="320"/>
      <c r="K129" s="320"/>
      <c r="L129" s="320"/>
      <c r="M129" s="320"/>
      <c r="N129" s="320"/>
      <c r="O129" s="111"/>
      <c r="P129" s="165"/>
      <c r="Q129" s="112"/>
    </row>
    <row r="130" spans="1:17" s="100" customFormat="1" ht="25.5" customHeight="1" x14ac:dyDescent="0.2">
      <c r="A130" s="89"/>
      <c r="B130" s="88"/>
      <c r="C130" s="5"/>
      <c r="D130" s="5"/>
      <c r="E130" s="324"/>
      <c r="F130" s="57" t="s">
        <v>5</v>
      </c>
      <c r="G130" s="320" t="str">
        <f>Translations!$B$76</f>
        <v>Otros costes: Se trata de cualquier otro coste anual relevante, por ejemplo, costes de laboratorio, o costes derivados de retrasos en cualquier operación empresarial para la aplicación de la mejora, etc.</v>
      </c>
      <c r="H130" s="320"/>
      <c r="I130" s="320"/>
      <c r="J130" s="320"/>
      <c r="K130" s="320"/>
      <c r="L130" s="320"/>
      <c r="M130" s="320"/>
      <c r="N130" s="320"/>
      <c r="O130" s="111"/>
      <c r="P130" s="165"/>
      <c r="Q130" s="112"/>
    </row>
    <row r="131" spans="1:17" s="100" customFormat="1" ht="5.0999999999999996" customHeight="1" x14ac:dyDescent="0.2">
      <c r="A131" s="49"/>
      <c r="B131" s="88"/>
      <c r="C131" s="73"/>
      <c r="D131" s="5"/>
      <c r="E131" s="107"/>
      <c r="F131" s="107"/>
      <c r="G131" s="107"/>
      <c r="H131" s="107"/>
      <c r="I131" s="107"/>
      <c r="J131" s="107"/>
      <c r="K131" s="107"/>
      <c r="L131" s="107"/>
      <c r="M131" s="5"/>
      <c r="N131" s="107"/>
      <c r="O131" s="77"/>
      <c r="P131" s="49"/>
      <c r="Q131" s="49"/>
    </row>
    <row r="132" spans="1:17" s="100" customFormat="1" ht="38.25" customHeight="1" x14ac:dyDescent="0.2">
      <c r="A132" s="49"/>
      <c r="B132" s="88"/>
      <c r="C132" s="73"/>
      <c r="D132" s="5"/>
      <c r="E132" s="318" t="str">
        <f>Translations!$B$77</f>
        <v>Tipo de costes para los consumidores</v>
      </c>
      <c r="F132" s="319" t="str">
        <f>Translations!$B$78</f>
        <v>Además de los costes incurridos por la entidad regulada, el artículo 75 quinquies, apartado 2, exige que la entidad regulada también tenga en cuenta los costes de la aplicación de un método de seguimiento específico incurridos por los consumidores (por ejemplo, los socios comerciales intermedios de combustible), incluidos los consumidores finales. La entidad regulada puede aplicar estimaciones conservadoras de estos costes.</v>
      </c>
      <c r="G132" s="319"/>
      <c r="H132" s="319"/>
      <c r="I132" s="319"/>
      <c r="J132" s="319"/>
      <c r="K132" s="319"/>
      <c r="L132" s="319"/>
      <c r="M132" s="319"/>
      <c r="N132" s="319"/>
      <c r="O132" s="77"/>
      <c r="P132" s="113"/>
      <c r="Q132" s="49"/>
    </row>
    <row r="133" spans="1:17" s="100" customFormat="1" ht="38.25" customHeight="1" x14ac:dyDescent="0.2">
      <c r="A133" s="49"/>
      <c r="B133" s="88"/>
      <c r="C133" s="73"/>
      <c r="D133" s="5"/>
      <c r="E133" s="318"/>
      <c r="F133" s="320" t="str">
        <f>Translations!$B$79</f>
        <v>No en todos los casos las dos opciones consideradas darán lugar a diferencias (significativas) en los costes soportados por los consumidores. En tales casos, la entidad regulada puede omitir identificarlos explícitamente en los costes que figuran a continuación. Lo más destacado es que los distintos métodos aplicados para el factor de alcance pueden repercutir en los costes soportados por los consumidores, por ejemplo en el caso del método de la «cadena de custodia».</v>
      </c>
      <c r="G133" s="320"/>
      <c r="H133" s="320"/>
      <c r="I133" s="320"/>
      <c r="J133" s="320"/>
      <c r="K133" s="320"/>
      <c r="L133" s="320"/>
      <c r="M133" s="320"/>
      <c r="N133" s="320"/>
      <c r="O133" s="77"/>
      <c r="P133" s="113"/>
      <c r="Q133" s="49"/>
    </row>
    <row r="134" spans="1:17" s="100" customFormat="1" ht="12.75" customHeight="1" x14ac:dyDescent="0.2">
      <c r="A134" s="49"/>
      <c r="B134" s="88"/>
      <c r="C134" s="73"/>
      <c r="D134" s="5"/>
      <c r="E134" s="318"/>
      <c r="F134" s="320" t="str">
        <f>Translations!$B$71</f>
        <v>Se puede distinguir entre:</v>
      </c>
      <c r="G134" s="320"/>
      <c r="H134" s="320"/>
      <c r="I134" s="320"/>
      <c r="J134" s="320"/>
      <c r="K134" s="320"/>
      <c r="L134" s="320"/>
      <c r="M134" s="320"/>
      <c r="N134" s="320"/>
      <c r="O134" s="77"/>
      <c r="P134" s="113"/>
      <c r="Q134" s="49"/>
    </row>
    <row r="135" spans="1:17" s="100" customFormat="1" ht="12.75" customHeight="1" x14ac:dyDescent="0.2">
      <c r="A135" s="49"/>
      <c r="B135" s="88"/>
      <c r="C135" s="73"/>
      <c r="D135" s="5"/>
      <c r="E135" s="318"/>
      <c r="F135" s="163" t="s">
        <v>5</v>
      </c>
      <c r="G135" s="320" t="str">
        <f>Translations!$B$80</f>
        <v>Número de consumidores: Debe ser una estimación conservadora del número de consumidores.</v>
      </c>
      <c r="H135" s="320"/>
      <c r="I135" s="320"/>
      <c r="J135" s="320"/>
      <c r="K135" s="320"/>
      <c r="L135" s="320"/>
      <c r="M135" s="320"/>
      <c r="N135" s="320"/>
      <c r="O135" s="77"/>
      <c r="P135" s="113"/>
      <c r="Q135" s="49"/>
    </row>
    <row r="136" spans="1:17" s="100" customFormat="1" ht="12.75" customHeight="1" x14ac:dyDescent="0.2">
      <c r="A136" s="49"/>
      <c r="B136" s="88"/>
      <c r="C136" s="73"/>
      <c r="D136" s="5"/>
      <c r="E136" s="318"/>
      <c r="F136" s="163"/>
      <c r="G136" s="320" t="str">
        <f>Translations!$B$81</f>
        <v>Por ejemplo, [50] comerciantes intermedios de combustible y [200 000] consumidores se verían afectados por los diferentes métodos aplicados.</v>
      </c>
      <c r="H136" s="320"/>
      <c r="I136" s="320"/>
      <c r="J136" s="320"/>
      <c r="K136" s="320"/>
      <c r="L136" s="320"/>
      <c r="M136" s="320"/>
      <c r="N136" s="320"/>
      <c r="O136" s="77"/>
      <c r="P136" s="113"/>
      <c r="Q136" s="49"/>
    </row>
    <row r="137" spans="1:17" s="100" customFormat="1" ht="24.75" customHeight="1" x14ac:dyDescent="0.2">
      <c r="A137" s="49"/>
      <c r="B137" s="88"/>
      <c r="C137" s="73"/>
      <c r="D137" s="5"/>
      <c r="E137" s="318"/>
      <c r="F137" s="57" t="s">
        <v>5</v>
      </c>
      <c r="G137" s="320" t="str">
        <f>Translations!$B$82</f>
        <v xml:space="preserve">Costes únicos: similares a los costes de inversión anteriores, se trata de costes que los consumidores tienen que pagar una sola vez, por ejemplo, por adelantado. </v>
      </c>
      <c r="H137" s="320"/>
      <c r="I137" s="320"/>
      <c r="J137" s="320"/>
      <c r="K137" s="320"/>
      <c r="L137" s="320"/>
      <c r="M137" s="320"/>
      <c r="N137" s="320"/>
      <c r="O137" s="77"/>
      <c r="P137" s="49"/>
      <c r="Q137" s="49"/>
    </row>
    <row r="138" spans="1:17" s="100" customFormat="1" ht="59.25" customHeight="1" x14ac:dyDescent="0.2">
      <c r="A138" s="49"/>
      <c r="B138" s="88"/>
      <c r="C138" s="73"/>
      <c r="D138" s="5"/>
      <c r="E138" s="318"/>
      <c r="F138" s="57"/>
      <c r="G138" s="320" t="str">
        <f>Translations!$B$83</f>
        <v>Por ejemplo, para aplicar el método de la «cadena de custodia», podría tratarse de los costes administrativos en que incurrirían los comerciantes intermedios de combustible (es decir, [15] entidades de comerciantes de combustible tendrían que registrarse en el nuevo sistema informático creado por la entidad regulada) y los consumidores (por ejemplo, [200 000] consumidores tendrían que gastar [10] minutos multiplicados por el salario medio de ese país para realizar una única autodeclaración de su respectivo uso sectorial del combustible en las Condiciones Generales actualizadas).</v>
      </c>
      <c r="H138" s="320"/>
      <c r="I138" s="320"/>
      <c r="J138" s="320"/>
      <c r="K138" s="320"/>
      <c r="L138" s="320"/>
      <c r="M138" s="320"/>
      <c r="N138" s="320"/>
      <c r="O138" s="77"/>
      <c r="P138" s="49"/>
      <c r="Q138" s="49"/>
    </row>
    <row r="139" spans="1:17" s="100" customFormat="1" ht="25.5" customHeight="1" x14ac:dyDescent="0.2">
      <c r="A139" s="49"/>
      <c r="B139" s="88"/>
      <c r="C139" s="73"/>
      <c r="D139" s="5"/>
      <c r="E139" s="318"/>
      <c r="F139" s="57" t="s">
        <v>5</v>
      </c>
      <c r="G139" s="320" t="str">
        <f>Translations!$B$84</f>
        <v>Periodo de amortización: debe basarse en la vida útil económica del equipo. Si no se conoce o no está claramente definido, se asumirá un periodo por defecto de [10] años. Para los cálculos posteriores se aplicará una tasa de descuento social por defecto del 4%.</v>
      </c>
      <c r="H139" s="320"/>
      <c r="I139" s="320"/>
      <c r="J139" s="320"/>
      <c r="K139" s="320"/>
      <c r="L139" s="320"/>
      <c r="M139" s="320"/>
      <c r="N139" s="320"/>
      <c r="O139" s="77"/>
      <c r="P139" s="49"/>
      <c r="Q139" s="49"/>
    </row>
    <row r="140" spans="1:17" s="100" customFormat="1" ht="12.75" customHeight="1" x14ac:dyDescent="0.2">
      <c r="A140" s="49"/>
      <c r="B140" s="88"/>
      <c r="C140" s="73"/>
      <c r="D140" s="5"/>
      <c r="E140" s="318"/>
      <c r="F140" s="57" t="s">
        <v>5</v>
      </c>
      <c r="G140" s="320" t="str">
        <f>Translations!$B$85</f>
        <v>Costes recurrentes por consumidor: Se trata de una estimación de los costes anuales que deben pagar los consumidores.</v>
      </c>
      <c r="H140" s="320"/>
      <c r="I140" s="320"/>
      <c r="J140" s="320"/>
      <c r="K140" s="320"/>
      <c r="L140" s="320"/>
      <c r="M140" s="320"/>
      <c r="N140" s="320"/>
      <c r="O140" s="77"/>
      <c r="P140" s="49"/>
      <c r="Q140" s="49"/>
    </row>
    <row r="141" spans="1:17" s="100" customFormat="1" ht="6" customHeight="1" x14ac:dyDescent="0.2">
      <c r="A141" s="49"/>
      <c r="B141" s="88"/>
      <c r="C141" s="73"/>
      <c r="D141" s="5"/>
      <c r="E141" s="107"/>
      <c r="F141" s="163"/>
      <c r="G141" s="202"/>
      <c r="H141" s="202"/>
      <c r="I141" s="202"/>
      <c r="J141" s="202"/>
      <c r="K141" s="202"/>
      <c r="L141" s="202"/>
      <c r="M141" s="202"/>
      <c r="N141" s="202"/>
      <c r="O141" s="77"/>
      <c r="P141" s="49"/>
      <c r="Q141" s="49"/>
    </row>
    <row r="142" spans="1:17" s="100" customFormat="1" x14ac:dyDescent="0.2">
      <c r="A142" s="49"/>
      <c r="B142" s="88"/>
      <c r="C142" s="73"/>
      <c r="D142" s="173" t="s">
        <v>6</v>
      </c>
      <c r="E142" s="38" t="str">
        <f>Translations!$B$86</f>
        <v>Costes actuales o de referencia que soportan las Entidades Reguladas</v>
      </c>
      <c r="F142" s="107"/>
      <c r="G142" s="107"/>
      <c r="H142" s="107"/>
      <c r="I142" s="107"/>
      <c r="J142" s="107"/>
      <c r="K142" s="107"/>
      <c r="L142" s="107"/>
      <c r="M142" s="5"/>
      <c r="N142" s="107"/>
      <c r="O142" s="77"/>
      <c r="P142" s="49"/>
      <c r="Q142" s="49"/>
    </row>
    <row r="143" spans="1:17" s="100" customFormat="1" ht="25.5" customHeight="1" thickBot="1" x14ac:dyDescent="0.25">
      <c r="A143" s="49"/>
      <c r="B143" s="88"/>
      <c r="C143" s="73"/>
      <c r="D143" s="5"/>
      <c r="E143" s="273" t="str">
        <f>Translations!$B$87</f>
        <v>Introduzca aquí los costes relacionados con su equipo actual o método utilizado O, cuando compare dos o más opciones, los costes relacionados con la referencia.</v>
      </c>
      <c r="F143" s="273"/>
      <c r="G143" s="273"/>
      <c r="H143" s="273"/>
      <c r="I143" s="273"/>
      <c r="J143" s="273"/>
      <c r="K143" s="273"/>
      <c r="L143" s="273"/>
      <c r="M143" s="273"/>
      <c r="N143" s="273"/>
      <c r="O143" s="77"/>
      <c r="P143" s="49"/>
      <c r="Q143" s="49"/>
    </row>
    <row r="144" spans="1:17" s="100" customFormat="1" ht="12.75" customHeight="1" x14ac:dyDescent="0.2">
      <c r="A144" s="49"/>
      <c r="B144" s="88"/>
      <c r="C144" s="73"/>
      <c r="D144" s="307" t="str">
        <f>Translations!$B$88</f>
        <v>REFERENCIA (Entidad regulada)</v>
      </c>
      <c r="E144" s="277" t="str">
        <f>Translations!$B$68</f>
        <v>Breve descripción</v>
      </c>
      <c r="F144" s="277"/>
      <c r="G144" s="277"/>
      <c r="H144" s="310" t="str">
        <f>Translations!$B$89</f>
        <v>Costes de inversión</v>
      </c>
      <c r="I144" s="311"/>
      <c r="J144" s="312"/>
      <c r="K144" s="279" t="str">
        <f>Translations!$B$90</f>
        <v>Costes de O&amp;M [€/año]</v>
      </c>
      <c r="L144" s="280"/>
      <c r="M144" s="287" t="str">
        <f>Translations!$B$91</f>
        <v>Otros costes [€/año]</v>
      </c>
      <c r="N144" s="287" t="str">
        <f>Translations!$B$92</f>
        <v>Costes anuales [euros]</v>
      </c>
      <c r="O144" s="77"/>
      <c r="P144" s="49"/>
      <c r="Q144" s="49"/>
    </row>
    <row r="145" spans="1:17" s="136" customFormat="1" ht="42" customHeight="1" thickBot="1" x14ac:dyDescent="0.25">
      <c r="A145" s="113"/>
      <c r="B145" s="114"/>
      <c r="C145" s="103"/>
      <c r="D145" s="308"/>
      <c r="E145" s="278"/>
      <c r="F145" s="278"/>
      <c r="G145" s="278"/>
      <c r="H145" s="133" t="str">
        <f>Translations!$B$93</f>
        <v>Costes de inversión [euros]</v>
      </c>
      <c r="I145" s="143" t="str">
        <f>Translations!$B$94</f>
        <v>Periodo de amortización [años]</v>
      </c>
      <c r="J145" s="144" t="str">
        <f>Translations!$B$95</f>
        <v>Tipo de interés [%]</v>
      </c>
      <c r="K145" s="285"/>
      <c r="L145" s="286"/>
      <c r="M145" s="313"/>
      <c r="N145" s="288"/>
      <c r="O145" s="78"/>
      <c r="P145" s="113"/>
      <c r="Q145" s="113"/>
    </row>
    <row r="146" spans="1:17" s="100" customFormat="1" ht="15" customHeight="1" x14ac:dyDescent="0.2">
      <c r="A146" s="49"/>
      <c r="B146" s="88"/>
      <c r="C146" s="73"/>
      <c r="D146" s="308"/>
      <c r="E146" s="290"/>
      <c r="F146" s="290"/>
      <c r="G146" s="290"/>
      <c r="H146" s="203"/>
      <c r="I146" s="140"/>
      <c r="J146" s="137"/>
      <c r="K146" s="293"/>
      <c r="L146" s="294"/>
      <c r="M146" s="203"/>
      <c r="N146" s="145" t="str">
        <f>IF(COUNT(H146:M146)&gt;0,IF(COUNT(H146:I146)=2,IF(J146&gt;0,-PMT(J146/100,I146,H146),H146/I146),0)+K146+M146,"")</f>
        <v/>
      </c>
      <c r="O146" s="117"/>
      <c r="P146" s="49"/>
      <c r="Q146" s="49"/>
    </row>
    <row r="147" spans="1:17" s="100" customFormat="1" ht="12.75" customHeight="1" x14ac:dyDescent="0.2">
      <c r="A147" s="49"/>
      <c r="B147" s="88"/>
      <c r="C147" s="73"/>
      <c r="D147" s="308"/>
      <c r="E147" s="296"/>
      <c r="F147" s="296"/>
      <c r="G147" s="296"/>
      <c r="H147" s="204"/>
      <c r="I147" s="141"/>
      <c r="J147" s="138"/>
      <c r="K147" s="299"/>
      <c r="L147" s="300"/>
      <c r="M147" s="204"/>
      <c r="N147" s="146" t="str">
        <f>IF(COUNT(H147:M147)&gt;0,IF(COUNT(H147:I147)=2,IF(J147&gt;0,-PMT(J147/100,I147,H147),H147/I147),0)+K147+M147,"")</f>
        <v/>
      </c>
      <c r="O147" s="77"/>
      <c r="P147" s="49"/>
      <c r="Q147" s="49"/>
    </row>
    <row r="148" spans="1:17" s="100" customFormat="1" ht="12.75" customHeight="1" x14ac:dyDescent="0.2">
      <c r="A148" s="49"/>
      <c r="B148" s="88"/>
      <c r="C148" s="73"/>
      <c r="D148" s="308"/>
      <c r="E148" s="296"/>
      <c r="F148" s="296"/>
      <c r="G148" s="296"/>
      <c r="H148" s="204"/>
      <c r="I148" s="141"/>
      <c r="J148" s="138"/>
      <c r="K148" s="299"/>
      <c r="L148" s="300"/>
      <c r="M148" s="204"/>
      <c r="N148" s="146" t="str">
        <f>IF(COUNT(H148:M148)&gt;0,IF(COUNT(H148:I148)=2,IF(J148&gt;0,-PMT(J148/100,I148,H148),H148/I148),0)+K148+M148,"")</f>
        <v/>
      </c>
      <c r="O148" s="77"/>
      <c r="P148" s="49"/>
      <c r="Q148" s="49"/>
    </row>
    <row r="149" spans="1:17" s="100" customFormat="1" ht="12.75" customHeight="1" x14ac:dyDescent="0.2">
      <c r="A149" s="49"/>
      <c r="B149" s="88"/>
      <c r="C149" s="73"/>
      <c r="D149" s="308"/>
      <c r="E149" s="296"/>
      <c r="F149" s="296"/>
      <c r="G149" s="296"/>
      <c r="H149" s="204"/>
      <c r="I149" s="141"/>
      <c r="J149" s="138"/>
      <c r="K149" s="299"/>
      <c r="L149" s="300"/>
      <c r="M149" s="204"/>
      <c r="N149" s="146" t="str">
        <f>IF(COUNT(H149:M149)&gt;0,IF(COUNT(H149:I149)=2,IF(J149&gt;0,-PMT(J149/100,I149,H149),H149/I149),0)+K149+M149,"")</f>
        <v/>
      </c>
      <c r="O149" s="77"/>
      <c r="P149" s="49"/>
      <c r="Q149" s="49"/>
    </row>
    <row r="150" spans="1:17" s="100" customFormat="1" ht="12.75" customHeight="1" thickBot="1" x14ac:dyDescent="0.25">
      <c r="A150" s="49"/>
      <c r="B150" s="88"/>
      <c r="C150" s="73"/>
      <c r="D150" s="309"/>
      <c r="E150" s="302"/>
      <c r="F150" s="302"/>
      <c r="G150" s="302"/>
      <c r="H150" s="205"/>
      <c r="I150" s="142"/>
      <c r="J150" s="139"/>
      <c r="K150" s="316"/>
      <c r="L150" s="317"/>
      <c r="M150" s="205"/>
      <c r="N150" s="147" t="str">
        <f>IF(COUNT(H150:M150)&gt;0,IF(COUNT(H150:I150)=2,IF(J150&gt;0,-PMT(J150/100,I150,H150),H150/I150),0)+K150+M150,"")</f>
        <v/>
      </c>
      <c r="O150" s="77"/>
      <c r="P150" s="49"/>
      <c r="Q150" s="49"/>
    </row>
    <row r="151" spans="1:17" s="100" customFormat="1" ht="14.25" customHeight="1" thickBot="1" x14ac:dyDescent="0.25">
      <c r="A151" s="49"/>
      <c r="B151" s="88"/>
      <c r="C151" s="73"/>
      <c r="D151" s="5"/>
      <c r="E151" s="107"/>
      <c r="F151" s="107"/>
      <c r="G151" s="107"/>
      <c r="H151" s="107"/>
      <c r="I151" s="107"/>
      <c r="J151" s="107"/>
      <c r="K151" s="107"/>
      <c r="L151" s="64" t="str">
        <f>Translations!$B$96</f>
        <v>Suma</v>
      </c>
      <c r="M151" s="132" t="s">
        <v>7</v>
      </c>
      <c r="N151" s="122" t="str">
        <f>IF(COUNT(N146:N150)&gt;0,SUM(N146:N150),"")</f>
        <v/>
      </c>
      <c r="O151" s="77"/>
      <c r="P151" s="49"/>
      <c r="Q151" s="49"/>
    </row>
    <row r="152" spans="1:17" s="100" customFormat="1" ht="5.0999999999999996" customHeight="1" x14ac:dyDescent="0.2">
      <c r="A152" s="49"/>
      <c r="B152" s="88"/>
      <c r="C152" s="73"/>
      <c r="D152" s="5"/>
      <c r="E152" s="73"/>
      <c r="F152" s="73"/>
      <c r="G152" s="73"/>
      <c r="H152" s="73"/>
      <c r="I152" s="73"/>
      <c r="J152" s="73"/>
      <c r="K152" s="73"/>
      <c r="L152" s="73"/>
      <c r="M152" s="73"/>
      <c r="N152" s="73"/>
      <c r="O152" s="187"/>
      <c r="P152" s="49"/>
      <c r="Q152" s="49"/>
    </row>
    <row r="153" spans="1:17" s="100" customFormat="1" ht="14.25" customHeight="1" x14ac:dyDescent="0.2">
      <c r="A153" s="49"/>
      <c r="B153" s="88"/>
      <c r="C153" s="73"/>
      <c r="D153" s="206" t="s">
        <v>8</v>
      </c>
      <c r="E153" s="38" t="str">
        <f>Translations!$B$97</f>
        <v>Costes del nuevo equipo o método para las entidades reguladas</v>
      </c>
      <c r="F153" s="5"/>
      <c r="G153" s="115"/>
      <c r="H153" s="5"/>
      <c r="I153" s="5"/>
      <c r="J153" s="5"/>
      <c r="K153" s="5"/>
      <c r="L153" s="5"/>
      <c r="M153" s="5"/>
      <c r="N153" s="5"/>
      <c r="O153" s="187"/>
      <c r="P153" s="49"/>
      <c r="Q153" s="49"/>
    </row>
    <row r="154" spans="1:17" s="100" customFormat="1" ht="14.25" customHeight="1" thickBot="1" x14ac:dyDescent="0.25">
      <c r="A154" s="49"/>
      <c r="B154" s="88"/>
      <c r="C154" s="73"/>
      <c r="D154" s="5"/>
      <c r="E154" s="273" t="str">
        <f>Translations!$B$98</f>
        <v>Indique aquí los costes relacionados con la utilización de un nuevo equipo o método que permita obtener un nivel superior o un método más preciso.</v>
      </c>
      <c r="F154" s="273"/>
      <c r="G154" s="273"/>
      <c r="H154" s="273"/>
      <c r="I154" s="273"/>
      <c r="J154" s="273"/>
      <c r="K154" s="273"/>
      <c r="L154" s="273"/>
      <c r="M154" s="273"/>
      <c r="N154" s="273"/>
      <c r="O154" s="77"/>
      <c r="P154" s="49"/>
      <c r="Q154" s="49"/>
    </row>
    <row r="155" spans="1:17" s="100" customFormat="1" ht="12.75" customHeight="1" x14ac:dyDescent="0.2">
      <c r="A155" s="49"/>
      <c r="B155" s="88"/>
      <c r="C155" s="73"/>
      <c r="D155" s="307" t="str">
        <f>Translations!$B$99</f>
        <v>NUEVO (Entidad regulada)</v>
      </c>
      <c r="E155" s="277" t="str">
        <f>Translations!$B$68</f>
        <v>Breve descripción</v>
      </c>
      <c r="F155" s="277"/>
      <c r="G155" s="277"/>
      <c r="H155" s="310" t="str">
        <f>Translations!$B$89</f>
        <v>Costes de inversión</v>
      </c>
      <c r="I155" s="311"/>
      <c r="J155" s="312"/>
      <c r="K155" s="279" t="str">
        <f>Translations!$B$90</f>
        <v>Costes de O&amp;M [€/año]</v>
      </c>
      <c r="L155" s="280"/>
      <c r="M155" s="287" t="str">
        <f>Translations!$B$91</f>
        <v>Otros costes [€/año]</v>
      </c>
      <c r="N155" s="287" t="str">
        <f>Translations!$B$92</f>
        <v>Costes anuales [euros]</v>
      </c>
      <c r="O155" s="77"/>
      <c r="P155" s="49"/>
      <c r="Q155" s="49"/>
    </row>
    <row r="156" spans="1:17" s="136" customFormat="1" ht="38.25" customHeight="1" thickBot="1" x14ac:dyDescent="0.25">
      <c r="A156" s="113"/>
      <c r="B156" s="114"/>
      <c r="C156" s="103"/>
      <c r="D156" s="308"/>
      <c r="E156" s="278"/>
      <c r="F156" s="278"/>
      <c r="G156" s="278"/>
      <c r="H156" s="133" t="str">
        <f>Translations!$B$93</f>
        <v>Costes de inversión [euros]</v>
      </c>
      <c r="I156" s="143" t="str">
        <f>Translations!$B$94</f>
        <v>Periodo de amortización [años]</v>
      </c>
      <c r="J156" s="144" t="str">
        <f>Translations!$B$95</f>
        <v>Tipo de interés [%]</v>
      </c>
      <c r="K156" s="285"/>
      <c r="L156" s="286"/>
      <c r="M156" s="313"/>
      <c r="N156" s="288"/>
      <c r="O156" s="78"/>
      <c r="P156" s="113"/>
      <c r="Q156" s="113"/>
    </row>
    <row r="157" spans="1:17" s="100" customFormat="1" ht="15" customHeight="1" x14ac:dyDescent="0.2">
      <c r="A157" s="49"/>
      <c r="B157" s="88"/>
      <c r="C157" s="73"/>
      <c r="D157" s="308"/>
      <c r="E157" s="289"/>
      <c r="F157" s="290"/>
      <c r="G157" s="314"/>
      <c r="H157" s="203"/>
      <c r="I157" s="140"/>
      <c r="J157" s="137"/>
      <c r="K157" s="293"/>
      <c r="L157" s="294"/>
      <c r="M157" s="203"/>
      <c r="N157" s="145" t="str">
        <f>IF(COUNT(H157:M157)&gt;0,IF(COUNT(H157:I157)=2,IF(J157&gt;0,-PMT(J157/100,I157,H157),H157/I157),0)+K157+M157,"")</f>
        <v/>
      </c>
      <c r="O157" s="77"/>
      <c r="P157" s="49"/>
      <c r="Q157" s="49"/>
    </row>
    <row r="158" spans="1:17" s="100" customFormat="1" ht="12.75" customHeight="1" x14ac:dyDescent="0.2">
      <c r="A158" s="49"/>
      <c r="B158" s="88"/>
      <c r="C158" s="73"/>
      <c r="D158" s="308"/>
      <c r="E158" s="295"/>
      <c r="F158" s="296"/>
      <c r="G158" s="315"/>
      <c r="H158" s="204"/>
      <c r="I158" s="141"/>
      <c r="J158" s="138"/>
      <c r="K158" s="299"/>
      <c r="L158" s="300"/>
      <c r="M158" s="204"/>
      <c r="N158" s="146" t="str">
        <f>IF(COUNT(H158:M158)&gt;0,IF(COUNT(H158:I158)=2,IF(J158&gt;0,-PMT(J158/100,I158,H158),H158/I158),0)+K158+M158,"")</f>
        <v/>
      </c>
      <c r="O158" s="77"/>
      <c r="P158" s="49"/>
      <c r="Q158" s="49"/>
    </row>
    <row r="159" spans="1:17" s="100" customFormat="1" ht="12.75" customHeight="1" x14ac:dyDescent="0.2">
      <c r="A159" s="49"/>
      <c r="B159" s="88"/>
      <c r="C159" s="73"/>
      <c r="D159" s="308"/>
      <c r="E159" s="295"/>
      <c r="F159" s="296"/>
      <c r="G159" s="315"/>
      <c r="H159" s="204"/>
      <c r="I159" s="141"/>
      <c r="J159" s="138"/>
      <c r="K159" s="299"/>
      <c r="L159" s="300"/>
      <c r="M159" s="204"/>
      <c r="N159" s="146" t="str">
        <f>IF(COUNT(H159:M159)&gt;0,IF(COUNT(H159:I159)=2,IF(J159&gt;0,-PMT(J159/100,I159,H159),H159/I159),0)+K159+M159,"")</f>
        <v/>
      </c>
      <c r="O159" s="77"/>
      <c r="P159" s="49"/>
      <c r="Q159" s="49"/>
    </row>
    <row r="160" spans="1:17" s="100" customFormat="1" ht="12.75" customHeight="1" x14ac:dyDescent="0.2">
      <c r="A160" s="49"/>
      <c r="B160" s="88"/>
      <c r="C160" s="73"/>
      <c r="D160" s="308"/>
      <c r="E160" s="295"/>
      <c r="F160" s="296"/>
      <c r="G160" s="315"/>
      <c r="H160" s="204"/>
      <c r="I160" s="141"/>
      <c r="J160" s="138"/>
      <c r="K160" s="299"/>
      <c r="L160" s="300"/>
      <c r="M160" s="204"/>
      <c r="N160" s="146" t="str">
        <f>IF(COUNT(H160:M160)&gt;0,IF(COUNT(H160:I160)=2,IF(J160&gt;0,-PMT(J160/100,I160,H160),H160/I160),0)+K160+M160,"")</f>
        <v/>
      </c>
      <c r="O160" s="77"/>
      <c r="P160" s="49"/>
      <c r="Q160" s="49"/>
    </row>
    <row r="161" spans="1:17" s="100" customFormat="1" ht="12.75" customHeight="1" thickBot="1" x14ac:dyDescent="0.25">
      <c r="A161" s="49"/>
      <c r="B161" s="88"/>
      <c r="C161" s="73"/>
      <c r="D161" s="309"/>
      <c r="E161" s="301"/>
      <c r="F161" s="302"/>
      <c r="G161" s="302"/>
      <c r="H161" s="205"/>
      <c r="I161" s="142"/>
      <c r="J161" s="139"/>
      <c r="K161" s="316"/>
      <c r="L161" s="317"/>
      <c r="M161" s="205"/>
      <c r="N161" s="147" t="str">
        <f>IF(COUNT(H161:M161)&gt;0,IF(COUNT(H161:I161)=2,IF(J161&gt;0,-PMT(J161/100,I161,H161),H161/I161),0)+K161+M161,"")</f>
        <v/>
      </c>
      <c r="O161" s="77"/>
      <c r="P161" s="49"/>
      <c r="Q161" s="49"/>
    </row>
    <row r="162" spans="1:17" s="100" customFormat="1" ht="15" customHeight="1" thickBot="1" x14ac:dyDescent="0.25">
      <c r="A162" s="49"/>
      <c r="B162" s="88"/>
      <c r="C162" s="73"/>
      <c r="D162" s="73"/>
      <c r="E162" s="73"/>
      <c r="F162" s="73"/>
      <c r="G162" s="73"/>
      <c r="H162" s="73"/>
      <c r="I162" s="73"/>
      <c r="J162" s="73"/>
      <c r="K162" s="73"/>
      <c r="L162" s="64" t="str">
        <f>Translations!$B$96</f>
        <v>Suma</v>
      </c>
      <c r="M162" s="132" t="s">
        <v>7</v>
      </c>
      <c r="N162" s="122" t="str">
        <f>IF(COUNT(N157:N161)&gt;0,SUM(N157:N161),"")</f>
        <v/>
      </c>
      <c r="O162" s="77"/>
      <c r="P162" s="49"/>
      <c r="Q162" s="49"/>
    </row>
    <row r="163" spans="1:17" s="100" customFormat="1" ht="12.75" customHeight="1" x14ac:dyDescent="0.2">
      <c r="A163" s="49"/>
      <c r="B163" s="88"/>
      <c r="C163" s="73"/>
      <c r="D163" s="5"/>
      <c r="E163" s="73"/>
      <c r="F163" s="73"/>
      <c r="G163" s="73"/>
      <c r="H163" s="73"/>
      <c r="I163" s="73"/>
      <c r="J163" s="73"/>
      <c r="K163" s="73"/>
      <c r="L163" s="73"/>
      <c r="M163" s="73"/>
      <c r="N163" s="73"/>
      <c r="O163" s="187"/>
      <c r="P163" s="49"/>
      <c r="Q163" s="49"/>
    </row>
    <row r="164" spans="1:17" s="100" customFormat="1" ht="5.0999999999999996" customHeight="1" x14ac:dyDescent="0.2">
      <c r="A164" s="49"/>
      <c r="B164" s="88"/>
      <c r="C164" s="73"/>
      <c r="D164" s="166"/>
      <c r="E164" s="167"/>
      <c r="F164" s="167"/>
      <c r="G164" s="167"/>
      <c r="H164" s="167"/>
      <c r="I164" s="167"/>
      <c r="J164" s="167"/>
      <c r="K164" s="167"/>
      <c r="L164" s="167"/>
      <c r="M164" s="167"/>
      <c r="N164" s="167"/>
      <c r="O164" s="187"/>
      <c r="P164" s="49"/>
      <c r="Q164" s="49"/>
    </row>
    <row r="165" spans="1:17" s="100" customFormat="1" ht="14.25" customHeight="1" x14ac:dyDescent="0.2">
      <c r="A165" s="49"/>
      <c r="B165" s="88"/>
      <c r="C165" s="73"/>
      <c r="D165" s="206" t="s">
        <v>9</v>
      </c>
      <c r="E165" s="38" t="str">
        <f>Translations!$B$100</f>
        <v>Costes actuales o de referencia para los consumidores</v>
      </c>
      <c r="F165" s="38"/>
      <c r="G165" s="38"/>
      <c r="H165" s="38"/>
      <c r="I165" s="38"/>
      <c r="J165" s="38"/>
      <c r="K165" s="107"/>
      <c r="L165" s="64"/>
      <c r="M165" s="132"/>
      <c r="N165" s="160"/>
      <c r="O165" s="77"/>
      <c r="P165" s="49"/>
      <c r="Q165" s="49"/>
    </row>
    <row r="166" spans="1:17" s="100" customFormat="1" ht="14.25" customHeight="1" thickBot="1" x14ac:dyDescent="0.25">
      <c r="A166" s="49"/>
      <c r="B166" s="88"/>
      <c r="C166" s="73"/>
      <c r="D166" s="5"/>
      <c r="E166" s="273" t="str">
        <f>Translations!$B$101</f>
        <v>Indique aquí los costes que supondría para los consumidores la utilización del equipo o método actual.</v>
      </c>
      <c r="F166" s="273"/>
      <c r="G166" s="273"/>
      <c r="H166" s="273"/>
      <c r="I166" s="273"/>
      <c r="J166" s="273"/>
      <c r="K166" s="273"/>
      <c r="L166" s="273"/>
      <c r="M166" s="273"/>
      <c r="N166" s="160"/>
      <c r="O166" s="77"/>
      <c r="P166" s="49"/>
      <c r="Q166" s="49"/>
    </row>
    <row r="167" spans="1:17" s="100" customFormat="1" ht="14.25" customHeight="1" x14ac:dyDescent="0.2">
      <c r="A167" s="49"/>
      <c r="B167" s="88"/>
      <c r="C167" s="73"/>
      <c r="D167" s="274" t="str">
        <f>Translations!$B$102</f>
        <v>REFERENCIA (Consumidores)</v>
      </c>
      <c r="E167" s="277" t="str">
        <f>Translations!$B$68</f>
        <v>Breve descripción</v>
      </c>
      <c r="F167" s="277"/>
      <c r="G167" s="277"/>
      <c r="H167" s="279" t="str">
        <f>Translations!$B$103</f>
        <v>Número de consumidores afectados</v>
      </c>
      <c r="I167" s="280"/>
      <c r="J167" s="283" t="str">
        <f>Translations!$B$104</f>
        <v>Costes únicos</v>
      </c>
      <c r="K167" s="284"/>
      <c r="L167" s="279" t="str">
        <f>Translations!$B$105</f>
        <v>Costes recurrentes por consumidor y año [€/consumidor/año]</v>
      </c>
      <c r="M167" s="280"/>
      <c r="N167" s="287" t="str">
        <f>Translations!$B$92</f>
        <v>Costes anuales [euros]</v>
      </c>
      <c r="O167" s="77"/>
      <c r="P167" s="49"/>
      <c r="Q167" s="49"/>
    </row>
    <row r="168" spans="1:17" s="100" customFormat="1" ht="36" customHeight="1" thickBot="1" x14ac:dyDescent="0.25">
      <c r="A168" s="49"/>
      <c r="B168" s="88"/>
      <c r="C168" s="73"/>
      <c r="D168" s="275"/>
      <c r="E168" s="278"/>
      <c r="F168" s="278"/>
      <c r="G168" s="278"/>
      <c r="H168" s="281"/>
      <c r="I168" s="282"/>
      <c r="J168" s="155" t="str">
        <f>Translations!$B$106</f>
        <v>Costes puntuales [euros/consumidor]</v>
      </c>
      <c r="K168" s="164" t="str">
        <f>Translations!$B$94</f>
        <v>Periodo de amortización [años]</v>
      </c>
      <c r="L168" s="285"/>
      <c r="M168" s="286"/>
      <c r="N168" s="288"/>
      <c r="O168" s="77"/>
      <c r="P168" s="49"/>
      <c r="Q168" s="49"/>
    </row>
    <row r="169" spans="1:17" s="100" customFormat="1" ht="14.25" customHeight="1" x14ac:dyDescent="0.2">
      <c r="A169" s="49"/>
      <c r="B169" s="88"/>
      <c r="C169" s="73"/>
      <c r="D169" s="275"/>
      <c r="E169" s="289"/>
      <c r="F169" s="290"/>
      <c r="G169" s="290"/>
      <c r="H169" s="291"/>
      <c r="I169" s="292"/>
      <c r="J169" s="156"/>
      <c r="K169" s="137"/>
      <c r="L169" s="293"/>
      <c r="M169" s="294"/>
      <c r="N169" s="146" t="str">
        <f>IF(COUNT(H169:M169)&gt;0,IF(COUNT(J169:K169)=2,H169*(-PMT(4/100,K169,J169)),0)+(H169*L169),"")</f>
        <v/>
      </c>
      <c r="O169" s="77"/>
      <c r="P169" s="168"/>
      <c r="Q169" s="49"/>
    </row>
    <row r="170" spans="1:17" s="100" customFormat="1" ht="14.25" customHeight="1" x14ac:dyDescent="0.2">
      <c r="A170" s="49"/>
      <c r="B170" s="88"/>
      <c r="C170" s="73"/>
      <c r="D170" s="275"/>
      <c r="E170" s="295"/>
      <c r="F170" s="296"/>
      <c r="G170" s="296"/>
      <c r="H170" s="297"/>
      <c r="I170" s="298"/>
      <c r="J170" s="157"/>
      <c r="K170" s="138"/>
      <c r="L170" s="299"/>
      <c r="M170" s="300"/>
      <c r="N170" s="146" t="str">
        <f t="shared" ref="N170:N171" si="1">IF(COUNT(H170:M170)&gt;0,IF(COUNT(J170:K170)=2,H170*(-PMT(4/100,K170,J170)),0)+(H170*L170),"")</f>
        <v/>
      </c>
      <c r="O170" s="77"/>
      <c r="P170" s="168"/>
      <c r="Q170" s="49"/>
    </row>
    <row r="171" spans="1:17" s="100" customFormat="1" ht="14.25" customHeight="1" thickBot="1" x14ac:dyDescent="0.25">
      <c r="A171" s="49"/>
      <c r="B171" s="88"/>
      <c r="C171" s="73"/>
      <c r="D171" s="276"/>
      <c r="E171" s="301"/>
      <c r="F171" s="302"/>
      <c r="G171" s="302"/>
      <c r="H171" s="303"/>
      <c r="I171" s="304"/>
      <c r="J171" s="158"/>
      <c r="K171" s="139"/>
      <c r="L171" s="305"/>
      <c r="M171" s="306"/>
      <c r="N171" s="147" t="str">
        <f t="shared" si="1"/>
        <v/>
      </c>
      <c r="O171" s="77"/>
      <c r="P171" s="49"/>
      <c r="Q171" s="49"/>
    </row>
    <row r="172" spans="1:17" s="100" customFormat="1" ht="14.25" customHeight="1" thickBot="1" x14ac:dyDescent="0.25">
      <c r="A172" s="49"/>
      <c r="B172" s="88"/>
      <c r="C172" s="73"/>
      <c r="D172" s="5"/>
      <c r="E172" s="107"/>
      <c r="F172" s="107"/>
      <c r="G172" s="107"/>
      <c r="H172" s="107"/>
      <c r="J172" s="107"/>
      <c r="K172" s="107"/>
      <c r="L172" s="64" t="str">
        <f>Translations!$B$96</f>
        <v>Suma</v>
      </c>
      <c r="M172" s="132" t="s">
        <v>7</v>
      </c>
      <c r="N172" s="122" t="str">
        <f>IF(COUNT(N169:N171)&gt;0,SUM(N169:N171),"")</f>
        <v/>
      </c>
      <c r="O172" s="77"/>
      <c r="P172" s="49"/>
      <c r="Q172" s="49"/>
    </row>
    <row r="173" spans="1:17" s="100" customFormat="1" ht="5.0999999999999996" customHeight="1" x14ac:dyDescent="0.2">
      <c r="A173" s="49"/>
      <c r="B173" s="88"/>
      <c r="C173" s="73"/>
      <c r="D173" s="5"/>
      <c r="E173" s="73"/>
      <c r="F173" s="73"/>
      <c r="G173" s="73"/>
      <c r="H173" s="73"/>
      <c r="I173" s="73"/>
      <c r="J173" s="73"/>
      <c r="K173" s="73"/>
      <c r="L173" s="73"/>
      <c r="M173" s="73"/>
      <c r="N173" s="73"/>
      <c r="O173" s="187"/>
      <c r="P173" s="49"/>
      <c r="Q173" s="49"/>
    </row>
    <row r="174" spans="1:17" s="100" customFormat="1" ht="15" customHeight="1" x14ac:dyDescent="0.2">
      <c r="A174" s="49"/>
      <c r="B174" s="88"/>
      <c r="C174" s="73"/>
      <c r="D174" s="173" t="s">
        <v>10</v>
      </c>
      <c r="E174" s="38" t="str">
        <f>Translations!$B$107</f>
        <v>Coste para el consumidor cuando la Entidad Regulada implante un nuevo equipo o método</v>
      </c>
      <c r="F174" s="38"/>
      <c r="G174" s="38"/>
      <c r="H174" s="38"/>
      <c r="I174" s="38"/>
      <c r="J174" s="38"/>
      <c r="K174" s="107"/>
      <c r="L174" s="64"/>
      <c r="M174" s="132"/>
      <c r="N174" s="160"/>
      <c r="O174" s="77"/>
      <c r="P174" s="49"/>
      <c r="Q174" s="49"/>
    </row>
    <row r="175" spans="1:17" s="100" customFormat="1" ht="15" customHeight="1" thickBot="1" x14ac:dyDescent="0.25">
      <c r="A175" s="49"/>
      <c r="B175" s="88"/>
      <c r="C175" s="73"/>
      <c r="D175" s="5"/>
      <c r="E175" s="273" t="str">
        <f>Translations!$B$108</f>
        <v>Indique aquí los costes en que incurrirían los consumidores cuando se utilice un equipo o método más preciso.</v>
      </c>
      <c r="F175" s="273"/>
      <c r="G175" s="273"/>
      <c r="H175" s="273"/>
      <c r="I175" s="273"/>
      <c r="J175" s="273"/>
      <c r="K175" s="273"/>
      <c r="L175" s="273"/>
      <c r="M175" s="273"/>
      <c r="N175" s="154"/>
      <c r="O175" s="77"/>
      <c r="P175" s="49"/>
      <c r="Q175" s="49"/>
    </row>
    <row r="176" spans="1:17" s="100" customFormat="1" ht="15" customHeight="1" x14ac:dyDescent="0.2">
      <c r="A176" s="49"/>
      <c r="B176" s="88"/>
      <c r="C176" s="73"/>
      <c r="D176" s="274" t="str">
        <f>Translations!$B$109</f>
        <v>NUEVO (Consumidores)</v>
      </c>
      <c r="E176" s="277" t="str">
        <f>Translations!$B$68</f>
        <v>Breve descripción</v>
      </c>
      <c r="F176" s="277"/>
      <c r="G176" s="277"/>
      <c r="H176" s="279" t="str">
        <f>Translations!$B$103</f>
        <v>Número de consumidores afectados</v>
      </c>
      <c r="I176" s="280"/>
      <c r="J176" s="283" t="str">
        <f>Translations!$B$104</f>
        <v>Costes únicos</v>
      </c>
      <c r="K176" s="284"/>
      <c r="L176" s="279" t="str">
        <f>Translations!$B$105</f>
        <v>Costes recurrentes por consumidor y año [€/consumidor/año]</v>
      </c>
      <c r="M176" s="280"/>
      <c r="N176" s="287" t="str">
        <f>Translations!$B$92</f>
        <v>Costes anuales [euros]</v>
      </c>
      <c r="O176" s="77"/>
      <c r="P176" s="49"/>
      <c r="Q176" s="49"/>
    </row>
    <row r="177" spans="1:17" s="100" customFormat="1" ht="37.5" customHeight="1" thickBot="1" x14ac:dyDescent="0.25">
      <c r="A177" s="49"/>
      <c r="B177" s="88"/>
      <c r="C177" s="73"/>
      <c r="D177" s="275"/>
      <c r="E177" s="278"/>
      <c r="F177" s="278"/>
      <c r="G177" s="278"/>
      <c r="H177" s="281"/>
      <c r="I177" s="282"/>
      <c r="J177" s="155" t="str">
        <f>Translations!$B$106</f>
        <v>Costes puntuales [euros/consumidor]</v>
      </c>
      <c r="K177" s="164" t="str">
        <f>Translations!$B$94</f>
        <v>Periodo de amortización [años]</v>
      </c>
      <c r="L177" s="285"/>
      <c r="M177" s="286"/>
      <c r="N177" s="288"/>
      <c r="O177" s="77"/>
      <c r="P177" s="49"/>
      <c r="Q177" s="49"/>
    </row>
    <row r="178" spans="1:17" s="100" customFormat="1" ht="15" customHeight="1" x14ac:dyDescent="0.2">
      <c r="A178" s="49"/>
      <c r="B178" s="88"/>
      <c r="C178" s="73"/>
      <c r="D178" s="275"/>
      <c r="E178" s="289"/>
      <c r="F178" s="290"/>
      <c r="G178" s="290"/>
      <c r="H178" s="291"/>
      <c r="I178" s="292"/>
      <c r="J178" s="156"/>
      <c r="K178" s="137"/>
      <c r="L178" s="293"/>
      <c r="M178" s="294"/>
      <c r="N178" s="146" t="str">
        <f>IF(COUNT(H178:M178)&gt;0,IF(COUNT(J178:K178)=2,H178*(IF(4&gt;0,-PMT(4/100,K178,J178),J178/K178)),0)+(H178*L178),"")</f>
        <v/>
      </c>
      <c r="O178" s="77"/>
      <c r="P178" s="49"/>
      <c r="Q178" s="49"/>
    </row>
    <row r="179" spans="1:17" s="100" customFormat="1" ht="15" customHeight="1" x14ac:dyDescent="0.2">
      <c r="A179" s="49"/>
      <c r="B179" s="88"/>
      <c r="C179" s="73"/>
      <c r="D179" s="275"/>
      <c r="E179" s="295"/>
      <c r="F179" s="296"/>
      <c r="G179" s="296"/>
      <c r="H179" s="297"/>
      <c r="I179" s="298"/>
      <c r="J179" s="157"/>
      <c r="K179" s="138"/>
      <c r="L179" s="299"/>
      <c r="M179" s="300"/>
      <c r="N179" s="146" t="str">
        <f>IF(COUNT(H179:M179)&gt;0,IF(COUNT(J179:K179)=2,H179*(IF(4&gt;0,-PMT(4/100,K179,J179),J179/K179)),0)+(H179*L179),"")</f>
        <v/>
      </c>
      <c r="O179" s="77"/>
      <c r="P179" s="49"/>
      <c r="Q179" s="49"/>
    </row>
    <row r="180" spans="1:17" s="100" customFormat="1" ht="15" customHeight="1" thickBot="1" x14ac:dyDescent="0.25">
      <c r="A180" s="49"/>
      <c r="B180" s="88"/>
      <c r="C180" s="73"/>
      <c r="D180" s="276"/>
      <c r="E180" s="301"/>
      <c r="F180" s="302"/>
      <c r="G180" s="302"/>
      <c r="H180" s="303"/>
      <c r="I180" s="304"/>
      <c r="J180" s="158"/>
      <c r="K180" s="139"/>
      <c r="L180" s="305"/>
      <c r="M180" s="306"/>
      <c r="N180" s="147" t="str">
        <f>IF(COUNT(H180:M180)&gt;0,IF(COUNT(J180:K180)=2,H180*(IF(4&gt;0,-PMT(4/100,K180,J180),J180/K180)),0)+(H180*L180),"")</f>
        <v/>
      </c>
      <c r="O180" s="77"/>
      <c r="P180" s="49"/>
      <c r="Q180" s="49"/>
    </row>
    <row r="181" spans="1:17" s="100" customFormat="1" ht="15" customHeight="1" thickBot="1" x14ac:dyDescent="0.25">
      <c r="A181" s="49"/>
      <c r="B181" s="88"/>
      <c r="C181" s="73"/>
      <c r="D181" s="5"/>
      <c r="E181" s="107"/>
      <c r="F181" s="107"/>
      <c r="G181" s="107"/>
      <c r="H181" s="107"/>
      <c r="J181" s="107"/>
      <c r="K181" s="107"/>
      <c r="L181" s="64" t="str">
        <f>Translations!$B$96</f>
        <v>Suma</v>
      </c>
      <c r="M181" s="132" t="s">
        <v>7</v>
      </c>
      <c r="N181" s="122" t="str">
        <f>IF(COUNT(N178:N180)&gt;0,SUM(N178:N180),"")</f>
        <v/>
      </c>
      <c r="O181" s="77"/>
      <c r="P181" s="49"/>
      <c r="Q181" s="49"/>
    </row>
    <row r="182" spans="1:17" s="100" customFormat="1" ht="15" customHeight="1" thickBot="1" x14ac:dyDescent="0.25">
      <c r="A182" s="49"/>
      <c r="B182" s="88"/>
      <c r="C182" s="73"/>
      <c r="E182" s="161"/>
      <c r="F182" s="161"/>
      <c r="G182" s="161"/>
      <c r="H182" s="161"/>
      <c r="I182" s="161"/>
      <c r="J182" s="161"/>
      <c r="K182" s="161"/>
      <c r="L182" s="162"/>
      <c r="M182" s="159"/>
      <c r="N182" s="160"/>
      <c r="O182" s="77"/>
      <c r="P182" s="49"/>
      <c r="Q182" s="49"/>
    </row>
    <row r="183" spans="1:17" s="100" customFormat="1" ht="15" customHeight="1" thickBot="1" x14ac:dyDescent="0.25">
      <c r="A183" s="49"/>
      <c r="B183" s="88"/>
      <c r="C183" s="73"/>
      <c r="D183" s="50" t="s">
        <v>11</v>
      </c>
      <c r="E183" s="269" t="str">
        <f>Translations!$B$110</f>
        <v>Total de los costes «adicionales</v>
      </c>
      <c r="F183" s="269"/>
      <c r="G183" s="269"/>
      <c r="H183" s="269"/>
      <c r="I183" s="269"/>
      <c r="J183" s="269"/>
      <c r="K183" s="269"/>
      <c r="L183" s="269"/>
      <c r="M183" s="121" t="s">
        <v>7</v>
      </c>
      <c r="N183" s="122" t="str">
        <f>IF(COUNT(N184:N185)&gt;0,SUM(N184:N185),"")</f>
        <v/>
      </c>
      <c r="O183" s="77"/>
      <c r="P183" s="49"/>
      <c r="Q183" s="49"/>
    </row>
    <row r="184" spans="1:17" s="100" customFormat="1" ht="15" customHeight="1" x14ac:dyDescent="0.2">
      <c r="A184" s="49"/>
      <c r="B184" s="88"/>
      <c r="C184" s="73"/>
      <c r="D184" s="50"/>
      <c r="E184" s="270" t="str">
        <f>Translations!$B$111</f>
        <v>Costes «adicionales» para la entidad regulada</v>
      </c>
      <c r="F184" s="270"/>
      <c r="G184" s="270"/>
      <c r="H184" s="270"/>
      <c r="I184" s="270"/>
      <c r="J184" s="270"/>
      <c r="K184" s="270"/>
      <c r="L184" s="270"/>
      <c r="M184" s="170" t="s">
        <v>7</v>
      </c>
      <c r="N184" s="171" t="str">
        <f>IF(ISNUMBER(N162),N162-IF(ISNUMBER(N151),N151,0),"")</f>
        <v/>
      </c>
      <c r="O184" s="77"/>
      <c r="P184" s="49"/>
      <c r="Q184" s="49"/>
    </row>
    <row r="185" spans="1:17" s="100" customFormat="1" ht="15" customHeight="1" x14ac:dyDescent="0.2">
      <c r="A185" s="49"/>
      <c r="B185" s="88"/>
      <c r="C185" s="73"/>
      <c r="D185" s="50"/>
      <c r="E185" s="270" t="str">
        <f>Translations!$B$112</f>
        <v>Costes «adicionales» para los consumidores</v>
      </c>
      <c r="F185" s="270"/>
      <c r="G185" s="270"/>
      <c r="H185" s="270"/>
      <c r="I185" s="270"/>
      <c r="J185" s="270"/>
      <c r="K185" s="270"/>
      <c r="L185" s="270"/>
      <c r="M185" s="170" t="s">
        <v>7</v>
      </c>
      <c r="N185" s="172" t="str">
        <f>IF(ISNUMBER(N181),N181-IF(ISNUMBER(N172),N172,0),"")</f>
        <v/>
      </c>
      <c r="O185" s="187"/>
      <c r="P185" s="49"/>
      <c r="Q185" s="49"/>
    </row>
    <row r="186" spans="1:17" s="100" customFormat="1" ht="15" customHeight="1" x14ac:dyDescent="0.2">
      <c r="A186" s="49"/>
      <c r="B186" s="88"/>
      <c r="C186" s="73"/>
      <c r="D186" s="50"/>
      <c r="E186" s="271" t="str">
        <f>Translations!$B$113</f>
        <v>Un valor negativo significa que el método más preciso puede incluso dar lugar a costes inferiores (por ejemplo, para los consumidores).</v>
      </c>
      <c r="F186" s="271"/>
      <c r="G186" s="271"/>
      <c r="H186" s="271"/>
      <c r="I186" s="271"/>
      <c r="J186" s="271"/>
      <c r="K186" s="271"/>
      <c r="L186" s="271"/>
      <c r="M186" s="271"/>
      <c r="N186" s="271"/>
      <c r="O186" s="187"/>
      <c r="P186" s="49"/>
      <c r="Q186" s="49"/>
    </row>
    <row r="187" spans="1:17" s="100" customFormat="1" ht="5.0999999999999996" customHeight="1" x14ac:dyDescent="0.2">
      <c r="A187" s="49"/>
      <c r="B187" s="88"/>
      <c r="C187" s="73"/>
      <c r="D187" s="5"/>
      <c r="E187" s="116"/>
      <c r="F187" s="116"/>
      <c r="G187" s="116"/>
      <c r="H187" s="116"/>
      <c r="I187" s="116"/>
      <c r="J187" s="116"/>
      <c r="K187" s="116"/>
      <c r="L187" s="116"/>
      <c r="M187" s="116"/>
      <c r="N187" s="116"/>
      <c r="O187" s="187"/>
      <c r="P187" s="49"/>
      <c r="Q187" s="49"/>
    </row>
    <row r="188" spans="1:17" s="136" customFormat="1" ht="57" customHeight="1" thickBot="1" x14ac:dyDescent="0.25">
      <c r="A188" s="113"/>
      <c r="B188" s="114"/>
      <c r="C188" s="103"/>
      <c r="D188" s="344"/>
      <c r="E188" s="93"/>
      <c r="F188" s="93"/>
      <c r="G188" s="343" t="str">
        <f>Translations!$B$114</f>
        <v>Precio del derecho de emisión [€/t CO2e]</v>
      </c>
      <c r="H188" s="93"/>
      <c r="I188" s="343" t="str">
        <f>Translations!$B$115</f>
        <v>Emisiones medias anuales</v>
      </c>
      <c r="J188" s="93"/>
      <c r="K188" s="343" t="str">
        <f>Translations!$B$116</f>
        <v>Factor de mejora</v>
      </c>
      <c r="L188" s="93"/>
      <c r="M188" s="93"/>
      <c r="N188" s="93"/>
      <c r="O188" s="345"/>
      <c r="P188" s="113"/>
      <c r="Q188" s="113"/>
    </row>
    <row r="189" spans="1:17" s="100" customFormat="1" ht="15" customHeight="1" thickBot="1" x14ac:dyDescent="0.25">
      <c r="A189" s="49"/>
      <c r="B189" s="88"/>
      <c r="C189" s="73"/>
      <c r="D189" s="50" t="s">
        <v>12</v>
      </c>
      <c r="E189" s="269" t="str">
        <f>Translations!$B$117</f>
        <v>Beneficios anuales</v>
      </c>
      <c r="F189" s="272"/>
      <c r="G189" s="104">
        <f>EUconst_CarbonPrice</f>
        <v>60</v>
      </c>
      <c r="H189" s="118" t="s">
        <v>13</v>
      </c>
      <c r="I189" s="130"/>
      <c r="J189" s="119" t="s">
        <v>13</v>
      </c>
      <c r="K189" s="105" t="str">
        <f>IF(AND(J108&lt;&gt;"",J108=FALSE),1/100,IF(COUNT(J111,J112)=2,J111-J112,""))</f>
        <v/>
      </c>
      <c r="L189" s="120"/>
      <c r="M189" s="121" t="s">
        <v>7</v>
      </c>
      <c r="N189" s="122" t="str">
        <f>IF(COUNT(G189,I189,K189)=3,G189*I189*K189,"")</f>
        <v/>
      </c>
      <c r="O189" s="187"/>
      <c r="P189" s="49"/>
      <c r="Q189" s="49"/>
    </row>
    <row r="190" spans="1:17" s="100" customFormat="1" ht="12.75" customHeight="1" x14ac:dyDescent="0.2">
      <c r="A190" s="49"/>
      <c r="B190" s="88"/>
      <c r="C190" s="73"/>
      <c r="D190" s="14"/>
      <c r="E190" s="271" t="str">
        <f>Translations!$B$118</f>
        <v>Emisiones medias anuales: Esas emisiones se referirán a un flujo de combustible específico.</v>
      </c>
      <c r="F190" s="271"/>
      <c r="G190" s="271"/>
      <c r="H190" s="271"/>
      <c r="I190" s="271"/>
      <c r="J190" s="271"/>
      <c r="K190" s="271"/>
      <c r="L190" s="271"/>
      <c r="M190" s="271"/>
      <c r="N190" s="271"/>
      <c r="O190" s="117"/>
      <c r="P190" s="49"/>
      <c r="Q190" s="49"/>
    </row>
    <row r="191" spans="1:17" s="100" customFormat="1" ht="5.0999999999999996" customHeight="1" thickBot="1" x14ac:dyDescent="0.25">
      <c r="A191" s="49"/>
      <c r="B191" s="88"/>
      <c r="C191" s="73"/>
      <c r="D191" s="14"/>
      <c r="E191" s="116"/>
      <c r="F191" s="116"/>
      <c r="G191" s="116"/>
      <c r="H191" s="116"/>
      <c r="I191" s="116"/>
      <c r="J191" s="116"/>
      <c r="K191" s="116"/>
      <c r="L191" s="116"/>
      <c r="M191" s="116"/>
      <c r="N191" s="116"/>
      <c r="O191" s="117"/>
      <c r="P191" s="49"/>
      <c r="Q191" s="49"/>
    </row>
    <row r="192" spans="1:17" s="100" customFormat="1" ht="15" customHeight="1" thickBot="1" x14ac:dyDescent="0.25">
      <c r="A192" s="188"/>
      <c r="B192" s="127"/>
      <c r="C192" s="189"/>
      <c r="D192" s="50" t="s">
        <v>14</v>
      </c>
      <c r="E192" s="91" t="str">
        <f>Translations!$B$119</f>
        <v>¿Los costes  son irrazonables?</v>
      </c>
      <c r="F192" s="190"/>
      <c r="G192" s="190"/>
      <c r="H192" s="191"/>
      <c r="I192" s="106" t="str">
        <f>IF(COUNT(N183,N189)=2,AND(N183&gt;N189,N183&gt;IF(CNTR_SmallEmitter,1000,4000)),"")</f>
        <v/>
      </c>
      <c r="J192" s="38"/>
      <c r="K192" s="38"/>
      <c r="L192" s="38"/>
      <c r="M192" s="38"/>
      <c r="N192" s="38"/>
      <c r="O192" s="192"/>
      <c r="P192" s="188"/>
      <c r="Q192" s="188"/>
    </row>
    <row r="193" spans="1:17" ht="12.75" customHeight="1" thickBot="1" x14ac:dyDescent="0.25">
      <c r="A193" s="84"/>
      <c r="B193" s="88"/>
      <c r="C193" s="65"/>
      <c r="D193" s="7"/>
      <c r="E193" s="66"/>
      <c r="F193" s="6"/>
      <c r="G193" s="8"/>
      <c r="H193" s="8"/>
      <c r="I193" s="8"/>
      <c r="J193" s="8"/>
      <c r="K193" s="8"/>
      <c r="L193" s="8"/>
      <c r="M193" s="8"/>
      <c r="N193" s="8"/>
      <c r="O193" s="76"/>
      <c r="P193" s="61"/>
      <c r="Q193" s="186"/>
    </row>
    <row r="194" spans="1:17" s="100" customFormat="1" ht="12.75" customHeight="1" thickBot="1" x14ac:dyDescent="0.25">
      <c r="A194" s="49"/>
      <c r="B194" s="88"/>
      <c r="C194" s="5"/>
      <c r="D194" s="5"/>
      <c r="E194" s="5"/>
      <c r="F194" s="5"/>
      <c r="G194" s="5"/>
      <c r="H194" s="5"/>
      <c r="I194" s="5"/>
      <c r="J194" s="5"/>
      <c r="K194" s="5"/>
      <c r="L194" s="5"/>
      <c r="M194" s="5"/>
      <c r="N194" s="5"/>
      <c r="O194" s="77"/>
      <c r="P194" s="49"/>
      <c r="Q194" s="49"/>
    </row>
    <row r="195" spans="1:17" s="100" customFormat="1" ht="15.75" customHeight="1" thickBot="1" x14ac:dyDescent="0.25">
      <c r="A195" s="49"/>
      <c r="B195" s="88"/>
      <c r="C195" s="67">
        <f>C106+1</f>
        <v>3</v>
      </c>
      <c r="D195" s="5"/>
      <c r="E195" s="332" t="str">
        <f>Translations!$B$55</f>
        <v>Esta es una herramienta opcional para calcular si los costes pueden ser considerados irrazonables</v>
      </c>
      <c r="F195" s="332"/>
      <c r="G195" s="332"/>
      <c r="H195" s="332"/>
      <c r="I195" s="332"/>
      <c r="J195" s="332"/>
      <c r="K195" s="332"/>
      <c r="L195" s="332"/>
      <c r="M195" s="332"/>
      <c r="N195" s="332"/>
      <c r="O195" s="77"/>
      <c r="P195" s="49"/>
      <c r="Q195" s="49"/>
    </row>
    <row r="196" spans="1:17" s="100" customFormat="1" ht="5.0999999999999996" customHeight="1" x14ac:dyDescent="0.2">
      <c r="A196" s="49"/>
      <c r="B196" s="88"/>
      <c r="C196" s="123"/>
      <c r="D196" s="5"/>
      <c r="E196" s="107"/>
      <c r="F196" s="107"/>
      <c r="G196" s="107"/>
      <c r="H196" s="107"/>
      <c r="I196" s="107"/>
      <c r="J196" s="107"/>
      <c r="K196" s="107"/>
      <c r="L196" s="107"/>
      <c r="M196" s="107"/>
      <c r="N196" s="107"/>
      <c r="O196" s="77"/>
      <c r="P196" s="49"/>
      <c r="Q196" s="49"/>
    </row>
    <row r="197" spans="1:17" s="100" customFormat="1" ht="12.75" customHeight="1" x14ac:dyDescent="0.2">
      <c r="A197" s="49"/>
      <c r="B197" s="88"/>
      <c r="C197" s="73"/>
      <c r="D197" s="50" t="s">
        <v>3</v>
      </c>
      <c r="E197" s="269" t="str">
        <f>Translations!$B$56</f>
        <v>Impacto directo en la precisión?</v>
      </c>
      <c r="F197" s="269"/>
      <c r="G197" s="269"/>
      <c r="H197" s="269"/>
      <c r="I197" s="272"/>
      <c r="J197" s="135"/>
      <c r="K197" s="108"/>
      <c r="L197" s="108"/>
      <c r="M197" s="108"/>
      <c r="N197" s="108"/>
      <c r="O197" s="77"/>
      <c r="P197" s="49"/>
      <c r="Q197" s="49"/>
    </row>
    <row r="198" spans="1:17" s="100" customFormat="1" ht="38.25" customHeight="1" x14ac:dyDescent="0.2">
      <c r="A198" s="49"/>
      <c r="B198" s="88"/>
      <c r="C198" s="73"/>
      <c r="D198" s="5"/>
      <c r="E198" s="271" t="str">
        <f>Translations!$B$57</f>
        <v>Si las mejoras tienen un impacto directo en la precisión, el factor de mejora se determinará como la diferencia entre la incertidumbre alcanzada actualmente y la incertidumbre relacionada con el nivel requerido. Para todos los demás casos sin tal impacto directo (por ejemplo, cambio de valores por defecto a análisis, utilización de métodos de factor de alcance más precisos o cualquier otra mejora enumerada en el artículo 75 quinquies, apartado 4), el factor de mejora será del 1%.</v>
      </c>
      <c r="F198" s="271"/>
      <c r="G198" s="271"/>
      <c r="H198" s="271"/>
      <c r="I198" s="271"/>
      <c r="J198" s="271"/>
      <c r="K198" s="271"/>
      <c r="L198" s="271"/>
      <c r="M198" s="271"/>
      <c r="N198" s="271"/>
      <c r="O198" s="77"/>
      <c r="P198" s="49"/>
      <c r="Q198" s="49"/>
    </row>
    <row r="199" spans="1:17" s="100" customFormat="1" ht="5.0999999999999996" customHeight="1" x14ac:dyDescent="0.2">
      <c r="A199" s="49"/>
      <c r="B199" s="88"/>
      <c r="C199" s="73"/>
      <c r="D199" s="5"/>
      <c r="E199" s="201"/>
      <c r="F199" s="201"/>
      <c r="G199" s="201"/>
      <c r="H199" s="201"/>
      <c r="I199" s="201"/>
      <c r="J199" s="201"/>
      <c r="K199" s="201"/>
      <c r="L199" s="201"/>
      <c r="M199" s="201"/>
      <c r="N199" s="201"/>
      <c r="O199" s="77"/>
      <c r="P199" s="49"/>
      <c r="Q199" s="49"/>
    </row>
    <row r="200" spans="1:17" s="100" customFormat="1" ht="12.75" customHeight="1" x14ac:dyDescent="0.2">
      <c r="A200" s="49"/>
      <c r="B200" s="88"/>
      <c r="C200" s="73"/>
      <c r="D200" s="5"/>
      <c r="E200" s="326" t="str">
        <f>Translations!$B$58</f>
        <v>Incertidumbre alcanzada actualmente:</v>
      </c>
      <c r="F200" s="326"/>
      <c r="G200" s="326"/>
      <c r="H200" s="326"/>
      <c r="I200" s="327"/>
      <c r="J200" s="129"/>
      <c r="K200" s="153" t="str">
        <f>IF(J200&lt;0,EUconst_ERR_Inconsistent,"")</f>
        <v/>
      </c>
      <c r="L200" s="107"/>
      <c r="M200" s="107"/>
      <c r="N200" s="107"/>
      <c r="O200" s="77"/>
      <c r="P200" s="49"/>
      <c r="Q200" s="110" t="b">
        <f>AND(J197&lt;&gt;"",J197=FALSE)</f>
        <v>0</v>
      </c>
    </row>
    <row r="201" spans="1:17" s="100" customFormat="1" ht="12.75" customHeight="1" x14ac:dyDescent="0.2">
      <c r="A201" s="49"/>
      <c r="B201" s="88"/>
      <c r="C201" s="73"/>
      <c r="D201" s="5"/>
      <c r="E201" s="326" t="str">
        <f>Translations!$B$59</f>
        <v>Incertidumbre relacionada con el nivel requerido:</v>
      </c>
      <c r="F201" s="326"/>
      <c r="G201" s="326"/>
      <c r="H201" s="326"/>
      <c r="I201" s="327"/>
      <c r="J201" s="129"/>
      <c r="K201" s="107"/>
      <c r="L201" s="107"/>
      <c r="M201" s="107"/>
      <c r="N201" s="107"/>
      <c r="O201" s="77"/>
      <c r="P201" s="49"/>
      <c r="Q201" s="110" t="b">
        <f>Q200</f>
        <v>0</v>
      </c>
    </row>
    <row r="202" spans="1:17" s="100" customFormat="1" ht="5.0999999999999996" customHeight="1" x14ac:dyDescent="0.2">
      <c r="A202" s="49"/>
      <c r="B202" s="88"/>
      <c r="C202" s="73"/>
      <c r="D202" s="5"/>
      <c r="E202" s="109"/>
      <c r="F202" s="109"/>
      <c r="G202" s="109"/>
      <c r="H202" s="109"/>
      <c r="I202" s="109"/>
      <c r="J202" s="107"/>
      <c r="K202" s="107"/>
      <c r="L202" s="107"/>
      <c r="M202" s="107"/>
      <c r="N202" s="107"/>
      <c r="O202" s="77"/>
      <c r="P202" s="49"/>
      <c r="Q202" s="49"/>
    </row>
    <row r="203" spans="1:17" s="100" customFormat="1" ht="7.5" customHeight="1" x14ac:dyDescent="0.2">
      <c r="A203" s="49"/>
      <c r="B203" s="88"/>
      <c r="C203" s="73"/>
      <c r="D203" s="5"/>
      <c r="E203" s="109"/>
      <c r="F203" s="109"/>
      <c r="G203" s="109"/>
      <c r="H203" s="109"/>
      <c r="I203" s="109"/>
      <c r="J203" s="107"/>
      <c r="K203" s="107"/>
      <c r="L203" s="107"/>
      <c r="M203" s="107"/>
      <c r="N203" s="107"/>
      <c r="O203" s="77"/>
      <c r="P203" s="49"/>
      <c r="Q203" s="49"/>
    </row>
    <row r="204" spans="1:17" s="100" customFormat="1" ht="12.75" customHeight="1" x14ac:dyDescent="0.2">
      <c r="A204" s="49"/>
      <c r="B204" s="88"/>
      <c r="C204" s="73"/>
      <c r="D204" s="50" t="s">
        <v>4</v>
      </c>
      <c r="E204" s="328" t="str">
        <f>Translations!$B$60</f>
        <v>Tipos de costes</v>
      </c>
      <c r="F204" s="328"/>
      <c r="G204" s="328"/>
      <c r="H204" s="328"/>
      <c r="I204" s="328"/>
      <c r="J204" s="328"/>
      <c r="K204" s="328"/>
      <c r="L204" s="328"/>
      <c r="M204" s="328"/>
      <c r="N204" s="328"/>
      <c r="O204" s="77"/>
      <c r="P204" s="49"/>
      <c r="Q204" s="49"/>
    </row>
    <row r="205" spans="1:17" s="100" customFormat="1" ht="38.25" customHeight="1" x14ac:dyDescent="0.2">
      <c r="A205" s="49"/>
      <c r="B205" s="88"/>
      <c r="C205" s="73"/>
      <c r="D205" s="5"/>
      <c r="E205" s="329" t="str">
        <f>Translations!$B$61</f>
        <v xml:space="preserve">Los costes se refieren al uso de, por ejemplo, equipos de medición más precisos o fiables (para las cantidades de combustible despachadas, aplicable si los métodos no se ajustan a lo dispuesto en el artículo 75 undecies, apartado 1, letra a)), la aplicación de muestreos y análisis en lugar del uso de valores por defecto (para, por ejemplo, el factor de emisión), o métodos más precisos, aunque más exigentes, para determinar el factor de alcance. </v>
      </c>
      <c r="F205" s="329"/>
      <c r="G205" s="329"/>
      <c r="H205" s="329"/>
      <c r="I205" s="329"/>
      <c r="J205" s="329"/>
      <c r="K205" s="329"/>
      <c r="L205" s="329"/>
      <c r="M205" s="329"/>
      <c r="N205" s="329"/>
      <c r="O205" s="77"/>
      <c r="P205" s="49"/>
      <c r="Q205" s="49"/>
    </row>
    <row r="206" spans="1:17" s="100" customFormat="1" ht="24" customHeight="1" x14ac:dyDescent="0.2">
      <c r="A206" s="49"/>
      <c r="B206" s="88"/>
      <c r="C206" s="73"/>
      <c r="D206" s="5"/>
      <c r="E206" s="330" t="str">
        <f>Translations!$B$62</f>
        <v>Téngase en cuenta que para la evaluación de los costes irrazonables sólo son pertinentes los «costes adicionales», es decir, aquellos que la entidad regulada pueda demostrar a satisfacción de la autoridad competente que pueden atribuirse claramente a la mejora considerada.</v>
      </c>
      <c r="F206" s="330"/>
      <c r="G206" s="330"/>
      <c r="H206" s="330"/>
      <c r="I206" s="330"/>
      <c r="J206" s="330"/>
      <c r="K206" s="330"/>
      <c r="L206" s="330"/>
      <c r="M206" s="330"/>
      <c r="N206" s="330"/>
      <c r="O206" s="77"/>
      <c r="P206" s="49"/>
      <c r="Q206" s="49"/>
    </row>
    <row r="207" spans="1:17" s="100" customFormat="1" ht="12.75" customHeight="1" x14ac:dyDescent="0.2">
      <c r="A207" s="49"/>
      <c r="B207" s="88"/>
      <c r="C207" s="73"/>
      <c r="D207" s="5"/>
      <c r="E207" s="169" t="s">
        <v>5</v>
      </c>
      <c r="F207" s="331" t="str">
        <f>Translations!$B$63</f>
        <v>Esto significa la diferencia entre los costes actuales y el coste de, por ejemplo, equipos o métodos de medición más precisos o fiables, O</v>
      </c>
      <c r="G207" s="331"/>
      <c r="H207" s="331"/>
      <c r="I207" s="331"/>
      <c r="J207" s="331"/>
      <c r="K207" s="331"/>
      <c r="L207" s="331"/>
      <c r="M207" s="331"/>
      <c r="N207" s="331"/>
      <c r="O207" s="77"/>
      <c r="P207" s="49"/>
      <c r="Q207" s="49"/>
    </row>
    <row r="208" spans="1:17" s="100" customFormat="1" ht="25.5" customHeight="1" x14ac:dyDescent="0.2">
      <c r="A208" s="49"/>
      <c r="B208" s="88"/>
      <c r="C208" s="73"/>
      <c r="D208" s="5"/>
      <c r="E208" s="169" t="s">
        <v>5</v>
      </c>
      <c r="F208" s="331" t="str">
        <f>Translations!$B$64</f>
        <v>cuando la entidad regulada tenga que utilizar un nuevo método de todos modos y pueda elegir entre diferentes opciones, sólo deberán tenerse en cuenta los costes del método más caro (pero más preciso o fiable) menos los costes en que se incurriría para sustituir el método de todos modos.</v>
      </c>
      <c r="G208" s="331"/>
      <c r="H208" s="331"/>
      <c r="I208" s="331"/>
      <c r="J208" s="331"/>
      <c r="K208" s="331"/>
      <c r="L208" s="331"/>
      <c r="M208" s="331"/>
      <c r="N208" s="331"/>
      <c r="O208" s="77"/>
      <c r="P208" s="49"/>
      <c r="Q208" s="49"/>
    </row>
    <row r="209" spans="1:17" s="100" customFormat="1" ht="12.75" customHeight="1" x14ac:dyDescent="0.2">
      <c r="A209" s="49"/>
      <c r="B209" s="88"/>
      <c r="C209" s="73"/>
      <c r="D209" s="5"/>
      <c r="E209" s="321" t="str">
        <f>Translations!$B$65</f>
        <v>Para considerar sólo los costes «adicionales» para la entidad regulada puede</v>
      </c>
      <c r="F209" s="321"/>
      <c r="G209" s="321"/>
      <c r="H209" s="321"/>
      <c r="I209" s="321"/>
      <c r="J209" s="321"/>
      <c r="K209" s="321"/>
      <c r="L209" s="321"/>
      <c r="M209" s="321"/>
      <c r="N209" s="321"/>
      <c r="O209" s="77"/>
      <c r="P209" s="49"/>
      <c r="Q209" s="49"/>
    </row>
    <row r="210" spans="1:17" s="100" customFormat="1" ht="12.75" customHeight="1" x14ac:dyDescent="0.2">
      <c r="A210" s="49"/>
      <c r="B210" s="88"/>
      <c r="C210" s="73"/>
      <c r="D210" s="5"/>
      <c r="E210" s="169" t="s">
        <v>5</v>
      </c>
      <c r="F210" s="321" t="str">
        <f>Translations!$B$66</f>
        <v>introducir los costes actuales o los costes del sistema de referencia en i. y iii., y los costes relacionados con nuevos equipos o medidas en ii. y iv.</v>
      </c>
      <c r="G210" s="321"/>
      <c r="H210" s="321"/>
      <c r="I210" s="321"/>
      <c r="J210" s="321"/>
      <c r="K210" s="321"/>
      <c r="L210" s="321"/>
      <c r="M210" s="321"/>
      <c r="N210" s="321"/>
      <c r="O210" s="77"/>
      <c r="P210" s="49"/>
      <c r="Q210" s="49"/>
    </row>
    <row r="211" spans="1:17" s="100" customFormat="1" ht="12.75" customHeight="1" x14ac:dyDescent="0.2">
      <c r="A211" s="49"/>
      <c r="B211" s="88"/>
      <c r="C211" s="73"/>
      <c r="D211" s="5"/>
      <c r="E211" s="169" t="s">
        <v>5</v>
      </c>
      <c r="F211" s="321" t="str">
        <f>Translations!$B$67</f>
        <v>introducir sólo los costes adicionales en ii. y iv.</v>
      </c>
      <c r="G211" s="321"/>
      <c r="H211" s="321"/>
      <c r="I211" s="321"/>
      <c r="J211" s="321"/>
      <c r="K211" s="321"/>
      <c r="L211" s="321"/>
      <c r="M211" s="321"/>
      <c r="N211" s="321"/>
      <c r="O211" s="77"/>
      <c r="P211" s="49"/>
      <c r="Q211" s="49"/>
    </row>
    <row r="212" spans="1:17" s="100" customFormat="1" ht="5.0999999999999996" customHeight="1" x14ac:dyDescent="0.2">
      <c r="A212" s="49"/>
      <c r="B212" s="88"/>
      <c r="C212" s="73"/>
      <c r="D212" s="5"/>
      <c r="E212" s="116"/>
      <c r="F212" s="107"/>
      <c r="G212" s="107"/>
      <c r="H212" s="107"/>
      <c r="I212" s="107"/>
      <c r="J212" s="107"/>
      <c r="K212" s="107"/>
      <c r="L212" s="107"/>
      <c r="M212" s="5"/>
      <c r="N212" s="107"/>
      <c r="O212" s="77"/>
      <c r="P212" s="49"/>
      <c r="Q212" s="49"/>
    </row>
    <row r="213" spans="1:17" s="100" customFormat="1" ht="38.25" customHeight="1" x14ac:dyDescent="0.2">
      <c r="A213" s="89"/>
      <c r="B213" s="88"/>
      <c r="C213" s="5"/>
      <c r="D213" s="5"/>
      <c r="E213" s="56" t="str">
        <f>Translations!$B$68</f>
        <v>Breve descripción</v>
      </c>
      <c r="F213" s="322" t="str">
        <f>Translations!$B$69</f>
        <v>Introduzca aquí una breve descripción. Esta descripción también debe incluir información sobre, por ejemplo, el parámetro al que se refieren los costes (cantidades de combustible despachadas, cualquier factor de cálculo, el factor de alcance), el periodo de amortización de los costes de inversión, los costes de O&amp;M, las hipótesis subyacentes, etc.</v>
      </c>
      <c r="G213" s="322"/>
      <c r="H213" s="322"/>
      <c r="I213" s="322"/>
      <c r="J213" s="322"/>
      <c r="K213" s="322"/>
      <c r="L213" s="322"/>
      <c r="M213" s="322"/>
      <c r="N213" s="322"/>
      <c r="O213" s="111"/>
      <c r="P213" s="165"/>
      <c r="Q213" s="112"/>
    </row>
    <row r="214" spans="1:17" s="100" customFormat="1" ht="12.75" customHeight="1" x14ac:dyDescent="0.2">
      <c r="A214" s="89"/>
      <c r="B214" s="88"/>
      <c r="C214" s="5"/>
      <c r="D214" s="5"/>
      <c r="E214" s="323" t="str">
        <f>Translations!$B$70</f>
        <v>Tipo de costes para las entidades reguladas</v>
      </c>
      <c r="F214" s="325" t="str">
        <f>Translations!$B$71</f>
        <v>Se puede distinguir entre:</v>
      </c>
      <c r="G214" s="325"/>
      <c r="H214" s="325"/>
      <c r="I214" s="325"/>
      <c r="J214" s="325"/>
      <c r="K214" s="325"/>
      <c r="L214" s="325"/>
      <c r="M214" s="325"/>
      <c r="N214" s="325"/>
      <c r="O214" s="111"/>
      <c r="P214" s="165"/>
      <c r="Q214" s="112"/>
    </row>
    <row r="215" spans="1:17" s="100" customFormat="1" ht="25.5" customHeight="1" x14ac:dyDescent="0.2">
      <c r="A215" s="89"/>
      <c r="B215" s="88"/>
      <c r="C215" s="5"/>
      <c r="D215" s="5"/>
      <c r="E215" s="324"/>
      <c r="F215" s="57" t="s">
        <v>5</v>
      </c>
      <c r="G215" s="320" t="str">
        <f>Translations!$B$72</f>
        <v>Costes de inversión: Son los costes de inversión de, por ejemplo, equipos de medición o los costes de puesta a punto para el método del factor de alcance (por ejemplo, sistema informático para el método de la «cadena de custodia», o el desarrollo de «métodos indirectos»).</v>
      </c>
      <c r="H215" s="320"/>
      <c r="I215" s="320"/>
      <c r="J215" s="320"/>
      <c r="K215" s="320"/>
      <c r="L215" s="320"/>
      <c r="M215" s="320"/>
      <c r="N215" s="320"/>
      <c r="O215" s="111"/>
      <c r="P215" s="165"/>
      <c r="Q215" s="112"/>
    </row>
    <row r="216" spans="1:17" s="100" customFormat="1" ht="47.25" customHeight="1" x14ac:dyDescent="0.2">
      <c r="A216" s="89"/>
      <c r="B216" s="88"/>
      <c r="C216" s="5"/>
      <c r="D216" s="5"/>
      <c r="E216" s="324"/>
      <c r="F216" s="57" t="s">
        <v>5</v>
      </c>
      <c r="G216" s="320" t="str">
        <f>Translations!$B$73</f>
        <v>Periodo de amortización: De conformidad con el apartado 1 del artículo 75 quinquies, este periodo debe basarse en la vida útil económica del equipo. Los costes anuales de la inversión tendrán en cuenta el valor temporal del dinero calculando la anualidad utilizando el tipo de interés introducido. En caso de que no se introduzca ningún tipo de interés, los costes anuales se determinarán simplemente mediante la depreciación lineal, es decir, dividiendo los costes de inversión por el periodo de depreciación.</v>
      </c>
      <c r="H216" s="320"/>
      <c r="I216" s="320"/>
      <c r="J216" s="320"/>
      <c r="K216" s="320"/>
      <c r="L216" s="320"/>
      <c r="M216" s="320"/>
      <c r="N216" s="320"/>
      <c r="O216" s="117"/>
      <c r="P216" s="165"/>
      <c r="Q216" s="112"/>
    </row>
    <row r="217" spans="1:17" s="100" customFormat="1" ht="12.75" customHeight="1" x14ac:dyDescent="0.2">
      <c r="A217" s="89"/>
      <c r="B217" s="88"/>
      <c r="C217" s="5"/>
      <c r="D217" s="5"/>
      <c r="E217" s="324"/>
      <c r="F217" s="57" t="s">
        <v>5</v>
      </c>
      <c r="G217" s="320" t="str">
        <f>Translations!$B$74</f>
        <v>Tipo de interés: Es el tipo de interés asociado a la inversión introducido como %. Las entradas aquí son opcionales.</v>
      </c>
      <c r="H217" s="320"/>
      <c r="I217" s="320"/>
      <c r="J217" s="320"/>
      <c r="K217" s="320"/>
      <c r="L217" s="320"/>
      <c r="M217" s="320"/>
      <c r="N217" s="320"/>
      <c r="O217" s="117"/>
      <c r="P217" s="165"/>
      <c r="Q217" s="112"/>
    </row>
    <row r="218" spans="1:17" s="100" customFormat="1" ht="39" customHeight="1" x14ac:dyDescent="0.2">
      <c r="A218" s="89"/>
      <c r="B218" s="88"/>
      <c r="C218" s="5"/>
      <c r="D218" s="5"/>
      <c r="E218" s="324"/>
      <c r="F218" s="57" t="s">
        <v>5</v>
      </c>
      <c r="G218" s="320" t="str">
        <f>Translations!$B$75</f>
        <v>Costes de explotación y mantenimiento: Se trata de los costes de funcionamiento y mantenimiento de, por ejemplo, el equipo o el método aplicado; incluye cualquier coste laboral interno relacionado con el funcionamiento y el mantenimiento que pueda atribuirse claramente a la mejora.</v>
      </c>
      <c r="H218" s="320"/>
      <c r="I218" s="320"/>
      <c r="J218" s="320"/>
      <c r="K218" s="320"/>
      <c r="L218" s="320"/>
      <c r="M218" s="320"/>
      <c r="N218" s="320"/>
      <c r="O218" s="111"/>
      <c r="P218" s="165"/>
      <c r="Q218" s="112"/>
    </row>
    <row r="219" spans="1:17" s="100" customFormat="1" ht="25.5" customHeight="1" x14ac:dyDescent="0.2">
      <c r="A219" s="89"/>
      <c r="B219" s="88"/>
      <c r="C219" s="5"/>
      <c r="D219" s="5"/>
      <c r="E219" s="324"/>
      <c r="F219" s="57" t="s">
        <v>5</v>
      </c>
      <c r="G219" s="320" t="str">
        <f>Translations!$B$76</f>
        <v>Otros costes: Se trata de cualquier otro coste anual relevante, por ejemplo, costes de laboratorio, o costes derivados de retrasos en cualquier operación empresarial para la aplicación de la mejora, etc.</v>
      </c>
      <c r="H219" s="320"/>
      <c r="I219" s="320"/>
      <c r="J219" s="320"/>
      <c r="K219" s="320"/>
      <c r="L219" s="320"/>
      <c r="M219" s="320"/>
      <c r="N219" s="320"/>
      <c r="O219" s="111"/>
      <c r="P219" s="165"/>
      <c r="Q219" s="112"/>
    </row>
    <row r="220" spans="1:17" s="100" customFormat="1" ht="5.0999999999999996" customHeight="1" x14ac:dyDescent="0.2">
      <c r="A220" s="49"/>
      <c r="B220" s="88"/>
      <c r="C220" s="73"/>
      <c r="D220" s="5"/>
      <c r="E220" s="107"/>
      <c r="F220" s="107"/>
      <c r="G220" s="107"/>
      <c r="H220" s="107"/>
      <c r="I220" s="107"/>
      <c r="J220" s="107"/>
      <c r="K220" s="107"/>
      <c r="L220" s="107"/>
      <c r="M220" s="5"/>
      <c r="N220" s="107"/>
      <c r="O220" s="77"/>
      <c r="P220" s="49"/>
      <c r="Q220" s="49"/>
    </row>
    <row r="221" spans="1:17" s="100" customFormat="1" ht="38.25" customHeight="1" x14ac:dyDescent="0.2">
      <c r="A221" s="49"/>
      <c r="B221" s="88"/>
      <c r="C221" s="73"/>
      <c r="D221" s="5"/>
      <c r="E221" s="318" t="str">
        <f>Translations!$B$77</f>
        <v>Tipo de costes para los consumidores</v>
      </c>
      <c r="F221" s="319" t="str">
        <f>Translations!$B$78</f>
        <v>Además de los costes incurridos por la entidad regulada, el artículo 75 quinquies, apartado 2, exige que la entidad regulada también tenga en cuenta los costes de la aplicación de un método de seguimiento específico incurridos por los consumidores (por ejemplo, los socios comerciales intermedios de combustible), incluidos los consumidores finales. La entidad regulada puede aplicar estimaciones conservadoras de estos costes.</v>
      </c>
      <c r="G221" s="319"/>
      <c r="H221" s="319"/>
      <c r="I221" s="319"/>
      <c r="J221" s="319"/>
      <c r="K221" s="319"/>
      <c r="L221" s="319"/>
      <c r="M221" s="319"/>
      <c r="N221" s="319"/>
      <c r="O221" s="77"/>
      <c r="P221" s="113"/>
      <c r="Q221" s="49"/>
    </row>
    <row r="222" spans="1:17" s="100" customFormat="1" ht="38.25" customHeight="1" x14ac:dyDescent="0.2">
      <c r="A222" s="49"/>
      <c r="B222" s="88"/>
      <c r="C222" s="73"/>
      <c r="D222" s="5"/>
      <c r="E222" s="318"/>
      <c r="F222" s="320" t="str">
        <f>Translations!$B$79</f>
        <v>No en todos los casos las dos opciones consideradas darán lugar a diferencias (significativas) en los costes soportados por los consumidores. En tales casos, la entidad regulada puede omitir identificarlos explícitamente en los costes que figuran a continuación. Lo más destacado es que los distintos métodos aplicados para el factor de alcance pueden repercutir en los costes soportados por los consumidores, por ejemplo en el caso del método de la «cadena de custodia».</v>
      </c>
      <c r="G222" s="320"/>
      <c r="H222" s="320"/>
      <c r="I222" s="320"/>
      <c r="J222" s="320"/>
      <c r="K222" s="320"/>
      <c r="L222" s="320"/>
      <c r="M222" s="320"/>
      <c r="N222" s="320"/>
      <c r="O222" s="77"/>
      <c r="P222" s="113"/>
      <c r="Q222" s="49"/>
    </row>
    <row r="223" spans="1:17" s="100" customFormat="1" ht="12.75" customHeight="1" x14ac:dyDescent="0.2">
      <c r="A223" s="49"/>
      <c r="B223" s="88"/>
      <c r="C223" s="73"/>
      <c r="D223" s="5"/>
      <c r="E223" s="318"/>
      <c r="F223" s="320" t="str">
        <f>Translations!$B$71</f>
        <v>Se puede distinguir entre:</v>
      </c>
      <c r="G223" s="320"/>
      <c r="H223" s="320"/>
      <c r="I223" s="320"/>
      <c r="J223" s="320"/>
      <c r="K223" s="320"/>
      <c r="L223" s="320"/>
      <c r="M223" s="320"/>
      <c r="N223" s="320"/>
      <c r="O223" s="77"/>
      <c r="P223" s="113"/>
      <c r="Q223" s="49"/>
    </row>
    <row r="224" spans="1:17" s="100" customFormat="1" ht="12.75" customHeight="1" x14ac:dyDescent="0.2">
      <c r="A224" s="49"/>
      <c r="B224" s="88"/>
      <c r="C224" s="73"/>
      <c r="D224" s="5"/>
      <c r="E224" s="318"/>
      <c r="F224" s="163" t="s">
        <v>5</v>
      </c>
      <c r="G224" s="320" t="str">
        <f>Translations!$B$80</f>
        <v>Número de consumidores: Debe ser una estimación conservadora del número de consumidores.</v>
      </c>
      <c r="H224" s="320"/>
      <c r="I224" s="320"/>
      <c r="J224" s="320"/>
      <c r="K224" s="320"/>
      <c r="L224" s="320"/>
      <c r="M224" s="320"/>
      <c r="N224" s="320"/>
      <c r="O224" s="77"/>
      <c r="P224" s="113"/>
      <c r="Q224" s="49"/>
    </row>
    <row r="225" spans="1:17" s="100" customFormat="1" ht="25.5" customHeight="1" x14ac:dyDescent="0.2">
      <c r="A225" s="49"/>
      <c r="B225" s="88"/>
      <c r="C225" s="73"/>
      <c r="D225" s="5"/>
      <c r="E225" s="318"/>
      <c r="F225" s="163"/>
      <c r="G225" s="320" t="str">
        <f>Translations!$B$81</f>
        <v>Por ejemplo, [50] comerciantes intermedios de combustible y [200 000] consumidores se verían afectados por los diferentes métodos aplicados.</v>
      </c>
      <c r="H225" s="320"/>
      <c r="I225" s="320"/>
      <c r="J225" s="320"/>
      <c r="K225" s="320"/>
      <c r="L225" s="320"/>
      <c r="M225" s="320"/>
      <c r="N225" s="320"/>
      <c r="O225" s="77"/>
      <c r="P225" s="113"/>
      <c r="Q225" s="49"/>
    </row>
    <row r="226" spans="1:17" s="100" customFormat="1" ht="27" customHeight="1" x14ac:dyDescent="0.2">
      <c r="A226" s="49"/>
      <c r="B226" s="88"/>
      <c r="C226" s="73"/>
      <c r="D226" s="5"/>
      <c r="E226" s="318"/>
      <c r="F226" s="57" t="s">
        <v>5</v>
      </c>
      <c r="G226" s="320" t="str">
        <f>Translations!$B$82</f>
        <v xml:space="preserve">Costes únicos: similares a los costes de inversión anteriores, se trata de costes que los consumidores tienen que pagar una sola vez, por ejemplo, por adelantado. </v>
      </c>
      <c r="H226" s="320"/>
      <c r="I226" s="320"/>
      <c r="J226" s="320"/>
      <c r="K226" s="320"/>
      <c r="L226" s="320"/>
      <c r="M226" s="320"/>
      <c r="N226" s="320"/>
      <c r="O226" s="77"/>
      <c r="P226" s="49"/>
      <c r="Q226" s="49"/>
    </row>
    <row r="227" spans="1:17" s="100" customFormat="1" ht="59.25" customHeight="1" x14ac:dyDescent="0.2">
      <c r="A227" s="49"/>
      <c r="B227" s="88"/>
      <c r="C227" s="73"/>
      <c r="D227" s="5"/>
      <c r="E227" s="318"/>
      <c r="F227" s="57"/>
      <c r="G227" s="320" t="str">
        <f>Translations!$B$83</f>
        <v>Por ejemplo, para aplicar el método de la «cadena de custodia», podría tratarse de los costes administrativos en que incurrirían los comerciantes intermedios de combustible (es decir, [15] entidades de comerciantes de combustible tendrían que registrarse en el nuevo sistema informático creado por la entidad regulada) y los consumidores (por ejemplo, [200 000] consumidores tendrían que gastar [10] minutos multiplicados por el salario medio de ese país para realizar una única autodeclaración de su respectivo uso sectorial del combustible en las Condiciones Generales actualizadas).</v>
      </c>
      <c r="H227" s="320"/>
      <c r="I227" s="320"/>
      <c r="J227" s="320"/>
      <c r="K227" s="320"/>
      <c r="L227" s="320"/>
      <c r="M227" s="320"/>
      <c r="N227" s="320"/>
      <c r="O227" s="77"/>
      <c r="P227" s="49"/>
      <c r="Q227" s="49"/>
    </row>
    <row r="228" spans="1:17" s="100" customFormat="1" ht="25.5" customHeight="1" x14ac:dyDescent="0.2">
      <c r="A228" s="49"/>
      <c r="B228" s="88"/>
      <c r="C228" s="73"/>
      <c r="D228" s="5"/>
      <c r="E228" s="318"/>
      <c r="F228" s="57" t="s">
        <v>5</v>
      </c>
      <c r="G228" s="320" t="str">
        <f>Translations!$B$84</f>
        <v>Periodo de amortización: debe basarse en la vida útil económica del equipo. Si no se conoce o no está claramente definido, se asumirá un periodo por defecto de [10] años. Para los cálculos posteriores se aplicará una tasa de descuento social por defecto del 4%.</v>
      </c>
      <c r="H228" s="320"/>
      <c r="I228" s="320"/>
      <c r="J228" s="320"/>
      <c r="K228" s="320"/>
      <c r="L228" s="320"/>
      <c r="M228" s="320"/>
      <c r="N228" s="320"/>
      <c r="O228" s="77"/>
      <c r="P228" s="49"/>
      <c r="Q228" s="49"/>
    </row>
    <row r="229" spans="1:17" s="100" customFormat="1" ht="12.75" customHeight="1" x14ac:dyDescent="0.2">
      <c r="A229" s="49"/>
      <c r="B229" s="88"/>
      <c r="C229" s="73"/>
      <c r="D229" s="5"/>
      <c r="E229" s="318"/>
      <c r="F229" s="57" t="s">
        <v>5</v>
      </c>
      <c r="G229" s="320" t="str">
        <f>Translations!$B$85</f>
        <v>Costes recurrentes por consumidor: Se trata de una estimación de los costes anuales que deben pagar los consumidores.</v>
      </c>
      <c r="H229" s="320"/>
      <c r="I229" s="320"/>
      <c r="J229" s="320"/>
      <c r="K229" s="320"/>
      <c r="L229" s="320"/>
      <c r="M229" s="320"/>
      <c r="N229" s="320"/>
      <c r="O229" s="77"/>
      <c r="P229" s="49"/>
      <c r="Q229" s="49"/>
    </row>
    <row r="230" spans="1:17" s="100" customFormat="1" ht="6" customHeight="1" x14ac:dyDescent="0.2">
      <c r="A230" s="49"/>
      <c r="B230" s="88"/>
      <c r="C230" s="73"/>
      <c r="D230" s="5"/>
      <c r="E230" s="107"/>
      <c r="F230" s="163"/>
      <c r="G230" s="202"/>
      <c r="H230" s="202"/>
      <c r="I230" s="202"/>
      <c r="J230" s="202"/>
      <c r="K230" s="202"/>
      <c r="L230" s="202"/>
      <c r="M230" s="202"/>
      <c r="N230" s="202"/>
      <c r="O230" s="77"/>
      <c r="P230" s="49"/>
      <c r="Q230" s="49"/>
    </row>
    <row r="231" spans="1:17" s="100" customFormat="1" x14ac:dyDescent="0.2">
      <c r="A231" s="49"/>
      <c r="B231" s="88"/>
      <c r="C231" s="73"/>
      <c r="D231" s="173" t="s">
        <v>6</v>
      </c>
      <c r="E231" s="38" t="str">
        <f>Translations!$B$86</f>
        <v>Costes actuales o de referencia que soportan las Entidades Reguladas</v>
      </c>
      <c r="F231" s="107"/>
      <c r="G231" s="107"/>
      <c r="H231" s="107"/>
      <c r="I231" s="107"/>
      <c r="J231" s="107"/>
      <c r="K231" s="107"/>
      <c r="L231" s="107"/>
      <c r="M231" s="5"/>
      <c r="N231" s="107"/>
      <c r="O231" s="77"/>
      <c r="P231" s="49"/>
      <c r="Q231" s="49"/>
    </row>
    <row r="232" spans="1:17" s="100" customFormat="1" ht="25.5" customHeight="1" thickBot="1" x14ac:dyDescent="0.25">
      <c r="A232" s="49"/>
      <c r="B232" s="88"/>
      <c r="C232" s="73"/>
      <c r="D232" s="5"/>
      <c r="E232" s="273" t="str">
        <f>Translations!$B$87</f>
        <v>Introduzca aquí los costes relacionados con su equipo actual o método utilizado O, cuando compare dos o más opciones, los costes relacionados con la referencia.</v>
      </c>
      <c r="F232" s="273"/>
      <c r="G232" s="273"/>
      <c r="H232" s="273"/>
      <c r="I232" s="273"/>
      <c r="J232" s="273"/>
      <c r="K232" s="273"/>
      <c r="L232" s="273"/>
      <c r="M232" s="273"/>
      <c r="N232" s="273"/>
      <c r="O232" s="77"/>
      <c r="P232" s="49"/>
      <c r="Q232" s="49"/>
    </row>
    <row r="233" spans="1:17" s="100" customFormat="1" ht="12.75" customHeight="1" x14ac:dyDescent="0.2">
      <c r="A233" s="49"/>
      <c r="B233" s="88"/>
      <c r="C233" s="73"/>
      <c r="D233" s="307" t="str">
        <f>Translations!$B$88</f>
        <v>REFERENCIA (Entidad regulada)</v>
      </c>
      <c r="E233" s="277" t="str">
        <f>Translations!$B$68</f>
        <v>Breve descripción</v>
      </c>
      <c r="F233" s="277"/>
      <c r="G233" s="277"/>
      <c r="H233" s="310" t="str">
        <f>Translations!$B$89</f>
        <v>Costes de inversión</v>
      </c>
      <c r="I233" s="311"/>
      <c r="J233" s="312"/>
      <c r="K233" s="279" t="str">
        <f>Translations!$B$90</f>
        <v>Costes de O&amp;M [€/año]</v>
      </c>
      <c r="L233" s="280"/>
      <c r="M233" s="287" t="str">
        <f>Translations!$B$91</f>
        <v>Otros costes [€/año]</v>
      </c>
      <c r="N233" s="287" t="str">
        <f>Translations!$B$92</f>
        <v>Costes anuales [euros]</v>
      </c>
      <c r="O233" s="77"/>
      <c r="P233" s="49"/>
      <c r="Q233" s="49"/>
    </row>
    <row r="234" spans="1:17" s="136" customFormat="1" ht="42" customHeight="1" thickBot="1" x14ac:dyDescent="0.25">
      <c r="A234" s="113"/>
      <c r="B234" s="114"/>
      <c r="C234" s="103"/>
      <c r="D234" s="308"/>
      <c r="E234" s="278"/>
      <c r="F234" s="278"/>
      <c r="G234" s="278"/>
      <c r="H234" s="133" t="str">
        <f>Translations!$B$93</f>
        <v>Costes de inversión [euros]</v>
      </c>
      <c r="I234" s="143" t="str">
        <f>Translations!$B$94</f>
        <v>Periodo de amortización [años]</v>
      </c>
      <c r="J234" s="144" t="str">
        <f>Translations!$B$95</f>
        <v>Tipo de interés [%]</v>
      </c>
      <c r="K234" s="285"/>
      <c r="L234" s="286"/>
      <c r="M234" s="313"/>
      <c r="N234" s="288"/>
      <c r="O234" s="78"/>
      <c r="P234" s="113"/>
      <c r="Q234" s="113"/>
    </row>
    <row r="235" spans="1:17" s="100" customFormat="1" ht="15" customHeight="1" x14ac:dyDescent="0.2">
      <c r="A235" s="49"/>
      <c r="B235" s="88"/>
      <c r="C235" s="73"/>
      <c r="D235" s="308"/>
      <c r="E235" s="290"/>
      <c r="F235" s="290"/>
      <c r="G235" s="290"/>
      <c r="H235" s="203"/>
      <c r="I235" s="140"/>
      <c r="J235" s="137"/>
      <c r="K235" s="293"/>
      <c r="L235" s="294"/>
      <c r="M235" s="203"/>
      <c r="N235" s="145" t="str">
        <f>IF(COUNT(H235:M235)&gt;0,IF(COUNT(H235:I235)=2,IF(J235&gt;0,-PMT(J235/100,I235,H235),H235/I235),0)+K235+M235,"")</f>
        <v/>
      </c>
      <c r="O235" s="117"/>
      <c r="P235" s="49"/>
      <c r="Q235" s="49"/>
    </row>
    <row r="236" spans="1:17" s="100" customFormat="1" ht="12.75" customHeight="1" x14ac:dyDescent="0.2">
      <c r="A236" s="49"/>
      <c r="B236" s="88"/>
      <c r="C236" s="73"/>
      <c r="D236" s="308"/>
      <c r="E236" s="296"/>
      <c r="F236" s="296"/>
      <c r="G236" s="296"/>
      <c r="H236" s="204"/>
      <c r="I236" s="141"/>
      <c r="J236" s="138"/>
      <c r="K236" s="299"/>
      <c r="L236" s="300"/>
      <c r="M236" s="204"/>
      <c r="N236" s="146" t="str">
        <f>IF(COUNT(H236:M236)&gt;0,IF(COUNT(H236:I236)=2,IF(J236&gt;0,-PMT(J236/100,I236,H236),H236/I236),0)+K236+M236,"")</f>
        <v/>
      </c>
      <c r="O236" s="77"/>
      <c r="P236" s="49"/>
      <c r="Q236" s="49"/>
    </row>
    <row r="237" spans="1:17" s="100" customFormat="1" ht="12.75" customHeight="1" x14ac:dyDescent="0.2">
      <c r="A237" s="49"/>
      <c r="B237" s="88"/>
      <c r="C237" s="73"/>
      <c r="D237" s="308"/>
      <c r="E237" s="296"/>
      <c r="F237" s="296"/>
      <c r="G237" s="296"/>
      <c r="H237" s="204"/>
      <c r="I237" s="141"/>
      <c r="J237" s="138"/>
      <c r="K237" s="299"/>
      <c r="L237" s="300"/>
      <c r="M237" s="204"/>
      <c r="N237" s="146" t="str">
        <f>IF(COUNT(H237:M237)&gt;0,IF(COUNT(H237:I237)=2,IF(J237&gt;0,-PMT(J237/100,I237,H237),H237/I237),0)+K237+M237,"")</f>
        <v/>
      </c>
      <c r="O237" s="77"/>
      <c r="P237" s="49"/>
      <c r="Q237" s="49"/>
    </row>
    <row r="238" spans="1:17" s="100" customFormat="1" ht="12.75" customHeight="1" x14ac:dyDescent="0.2">
      <c r="A238" s="49"/>
      <c r="B238" s="88"/>
      <c r="C238" s="73"/>
      <c r="D238" s="308"/>
      <c r="E238" s="296"/>
      <c r="F238" s="296"/>
      <c r="G238" s="296"/>
      <c r="H238" s="204"/>
      <c r="I238" s="141"/>
      <c r="J238" s="138"/>
      <c r="K238" s="299"/>
      <c r="L238" s="300"/>
      <c r="M238" s="204"/>
      <c r="N238" s="146" t="str">
        <f>IF(COUNT(H238:M238)&gt;0,IF(COUNT(H238:I238)=2,IF(J238&gt;0,-PMT(J238/100,I238,H238),H238/I238),0)+K238+M238,"")</f>
        <v/>
      </c>
      <c r="O238" s="77"/>
      <c r="P238" s="49"/>
      <c r="Q238" s="49"/>
    </row>
    <row r="239" spans="1:17" s="100" customFormat="1" ht="12.75" customHeight="1" thickBot="1" x14ac:dyDescent="0.25">
      <c r="A239" s="49"/>
      <c r="B239" s="88"/>
      <c r="C239" s="73"/>
      <c r="D239" s="309"/>
      <c r="E239" s="302"/>
      <c r="F239" s="302"/>
      <c r="G239" s="302"/>
      <c r="H239" s="205"/>
      <c r="I239" s="142"/>
      <c r="J239" s="139"/>
      <c r="K239" s="316"/>
      <c r="L239" s="317"/>
      <c r="M239" s="205"/>
      <c r="N239" s="147" t="str">
        <f>IF(COUNT(H239:M239)&gt;0,IF(COUNT(H239:I239)=2,IF(J239&gt;0,-PMT(J239/100,I239,H239),H239/I239),0)+K239+M239,"")</f>
        <v/>
      </c>
      <c r="O239" s="77"/>
      <c r="P239" s="49"/>
      <c r="Q239" s="49"/>
    </row>
    <row r="240" spans="1:17" s="100" customFormat="1" ht="14.25" customHeight="1" thickBot="1" x14ac:dyDescent="0.25">
      <c r="A240" s="49"/>
      <c r="B240" s="88"/>
      <c r="C240" s="73"/>
      <c r="D240" s="5"/>
      <c r="E240" s="107"/>
      <c r="F240" s="107"/>
      <c r="G240" s="107"/>
      <c r="H240" s="107"/>
      <c r="I240" s="107"/>
      <c r="J240" s="107"/>
      <c r="K240" s="107"/>
      <c r="L240" s="64" t="str">
        <f>Translations!$B$96</f>
        <v>Suma</v>
      </c>
      <c r="M240" s="132" t="s">
        <v>7</v>
      </c>
      <c r="N240" s="122" t="str">
        <f>IF(COUNT(N235:N239)&gt;0,SUM(N235:N239),"")</f>
        <v/>
      </c>
      <c r="O240" s="77"/>
      <c r="P240" s="49"/>
      <c r="Q240" s="49"/>
    </row>
    <row r="241" spans="1:17" s="100" customFormat="1" ht="5.0999999999999996" customHeight="1" x14ac:dyDescent="0.2">
      <c r="A241" s="49"/>
      <c r="B241" s="88"/>
      <c r="C241" s="73"/>
      <c r="D241" s="5"/>
      <c r="E241" s="73"/>
      <c r="F241" s="73"/>
      <c r="G241" s="73"/>
      <c r="H241" s="73"/>
      <c r="I241" s="73"/>
      <c r="J241" s="73"/>
      <c r="K241" s="73"/>
      <c r="L241" s="73"/>
      <c r="M241" s="73"/>
      <c r="N241" s="73"/>
      <c r="O241" s="187"/>
      <c r="P241" s="49"/>
      <c r="Q241" s="49"/>
    </row>
    <row r="242" spans="1:17" s="100" customFormat="1" ht="14.25" customHeight="1" x14ac:dyDescent="0.2">
      <c r="A242" s="49"/>
      <c r="B242" s="88"/>
      <c r="C242" s="73"/>
      <c r="D242" s="206" t="s">
        <v>8</v>
      </c>
      <c r="E242" s="38" t="str">
        <f>Translations!$B$97</f>
        <v>Costes del nuevo equipo o método para las entidades reguladas</v>
      </c>
      <c r="F242" s="5"/>
      <c r="G242" s="115"/>
      <c r="H242" s="5"/>
      <c r="I242" s="5"/>
      <c r="J242" s="5"/>
      <c r="K242" s="5"/>
      <c r="L242" s="5"/>
      <c r="M242" s="5"/>
      <c r="N242" s="5"/>
      <c r="O242" s="187"/>
      <c r="P242" s="49"/>
      <c r="Q242" s="49"/>
    </row>
    <row r="243" spans="1:17" s="100" customFormat="1" ht="14.25" customHeight="1" thickBot="1" x14ac:dyDescent="0.25">
      <c r="A243" s="49"/>
      <c r="B243" s="88"/>
      <c r="C243" s="73"/>
      <c r="D243" s="5"/>
      <c r="E243" s="273" t="str">
        <f>Translations!$B$98</f>
        <v>Indique aquí los costes relacionados con la utilización de un nuevo equipo o método que permita obtener un nivel superior o un método más preciso.</v>
      </c>
      <c r="F243" s="273"/>
      <c r="G243" s="273"/>
      <c r="H243" s="273"/>
      <c r="I243" s="273"/>
      <c r="J243" s="273"/>
      <c r="K243" s="273"/>
      <c r="L243" s="273"/>
      <c r="M243" s="273"/>
      <c r="N243" s="273"/>
      <c r="O243" s="77"/>
      <c r="P243" s="49"/>
      <c r="Q243" s="49"/>
    </row>
    <row r="244" spans="1:17" s="100" customFormat="1" ht="12.75" customHeight="1" x14ac:dyDescent="0.2">
      <c r="A244" s="49"/>
      <c r="B244" s="88"/>
      <c r="C244" s="73"/>
      <c r="D244" s="307" t="str">
        <f>Translations!$B$99</f>
        <v>NUEVO (Entidad regulada)</v>
      </c>
      <c r="E244" s="277" t="str">
        <f>Translations!$B$68</f>
        <v>Breve descripción</v>
      </c>
      <c r="F244" s="277"/>
      <c r="G244" s="277"/>
      <c r="H244" s="310" t="str">
        <f>Translations!$B$89</f>
        <v>Costes de inversión</v>
      </c>
      <c r="I244" s="311"/>
      <c r="J244" s="312"/>
      <c r="K244" s="279" t="str">
        <f>Translations!$B$90</f>
        <v>Costes de O&amp;M [€/año]</v>
      </c>
      <c r="L244" s="280"/>
      <c r="M244" s="287" t="str">
        <f>Translations!$B$91</f>
        <v>Otros costes [€/año]</v>
      </c>
      <c r="N244" s="287" t="str">
        <f>Translations!$B$92</f>
        <v>Costes anuales [euros]</v>
      </c>
      <c r="O244" s="77"/>
      <c r="P244" s="49"/>
      <c r="Q244" s="49"/>
    </row>
    <row r="245" spans="1:17" s="136" customFormat="1" ht="38.25" customHeight="1" thickBot="1" x14ac:dyDescent="0.25">
      <c r="A245" s="113"/>
      <c r="B245" s="114"/>
      <c r="C245" s="103"/>
      <c r="D245" s="308"/>
      <c r="E245" s="278"/>
      <c r="F245" s="278"/>
      <c r="G245" s="278"/>
      <c r="H245" s="133" t="str">
        <f>Translations!$B$93</f>
        <v>Costes de inversión [euros]</v>
      </c>
      <c r="I245" s="143" t="str">
        <f>Translations!$B$94</f>
        <v>Periodo de amortización [años]</v>
      </c>
      <c r="J245" s="144" t="str">
        <f>Translations!$B$95</f>
        <v>Tipo de interés [%]</v>
      </c>
      <c r="K245" s="285"/>
      <c r="L245" s="286"/>
      <c r="M245" s="313"/>
      <c r="N245" s="288"/>
      <c r="O245" s="78"/>
      <c r="P245" s="113"/>
      <c r="Q245" s="113"/>
    </row>
    <row r="246" spans="1:17" s="100" customFormat="1" ht="15" customHeight="1" x14ac:dyDescent="0.2">
      <c r="A246" s="49"/>
      <c r="B246" s="88"/>
      <c r="C246" s="73"/>
      <c r="D246" s="308"/>
      <c r="E246" s="289"/>
      <c r="F246" s="290"/>
      <c r="G246" s="314"/>
      <c r="H246" s="203"/>
      <c r="I246" s="140"/>
      <c r="J246" s="137"/>
      <c r="K246" s="293"/>
      <c r="L246" s="294"/>
      <c r="M246" s="203"/>
      <c r="N246" s="145" t="str">
        <f>IF(COUNT(H246:M246)&gt;0,IF(COUNT(H246:I246)=2,IF(J246&gt;0,-PMT(J246/100,I246,H246),H246/I246),0)+K246+M246,"")</f>
        <v/>
      </c>
      <c r="O246" s="77"/>
      <c r="P246" s="49"/>
      <c r="Q246" s="49"/>
    </row>
    <row r="247" spans="1:17" s="100" customFormat="1" ht="12.75" customHeight="1" x14ac:dyDescent="0.2">
      <c r="A247" s="49"/>
      <c r="B247" s="88"/>
      <c r="C247" s="73"/>
      <c r="D247" s="308"/>
      <c r="E247" s="295"/>
      <c r="F247" s="296"/>
      <c r="G247" s="315"/>
      <c r="H247" s="204"/>
      <c r="I247" s="141"/>
      <c r="J247" s="138"/>
      <c r="K247" s="299"/>
      <c r="L247" s="300"/>
      <c r="M247" s="204"/>
      <c r="N247" s="146" t="str">
        <f>IF(COUNT(H247:M247)&gt;0,IF(COUNT(H247:I247)=2,IF(J247&gt;0,-PMT(J247/100,I247,H247),H247/I247),0)+K247+M247,"")</f>
        <v/>
      </c>
      <c r="O247" s="77"/>
      <c r="P247" s="49"/>
      <c r="Q247" s="49"/>
    </row>
    <row r="248" spans="1:17" s="100" customFormat="1" ht="12.75" customHeight="1" x14ac:dyDescent="0.2">
      <c r="A248" s="49"/>
      <c r="B248" s="88"/>
      <c r="C248" s="73"/>
      <c r="D248" s="308"/>
      <c r="E248" s="295"/>
      <c r="F248" s="296"/>
      <c r="G248" s="315"/>
      <c r="H248" s="204"/>
      <c r="I248" s="141"/>
      <c r="J248" s="138"/>
      <c r="K248" s="299"/>
      <c r="L248" s="300"/>
      <c r="M248" s="204"/>
      <c r="N248" s="146" t="str">
        <f>IF(COUNT(H248:M248)&gt;0,IF(COUNT(H248:I248)=2,IF(J248&gt;0,-PMT(J248/100,I248,H248),H248/I248),0)+K248+M248,"")</f>
        <v/>
      </c>
      <c r="O248" s="77"/>
      <c r="P248" s="49"/>
      <c r="Q248" s="49"/>
    </row>
    <row r="249" spans="1:17" s="100" customFormat="1" ht="12.75" customHeight="1" x14ac:dyDescent="0.2">
      <c r="A249" s="49"/>
      <c r="B249" s="88"/>
      <c r="C249" s="73"/>
      <c r="D249" s="308"/>
      <c r="E249" s="295"/>
      <c r="F249" s="296"/>
      <c r="G249" s="315"/>
      <c r="H249" s="204"/>
      <c r="I249" s="141"/>
      <c r="J249" s="138"/>
      <c r="K249" s="299"/>
      <c r="L249" s="300"/>
      <c r="M249" s="204"/>
      <c r="N249" s="146" t="str">
        <f>IF(COUNT(H249:M249)&gt;0,IF(COUNT(H249:I249)=2,IF(J249&gt;0,-PMT(J249/100,I249,H249),H249/I249),0)+K249+M249,"")</f>
        <v/>
      </c>
      <c r="O249" s="77"/>
      <c r="P249" s="49"/>
      <c r="Q249" s="49"/>
    </row>
    <row r="250" spans="1:17" s="100" customFormat="1" ht="12.75" customHeight="1" thickBot="1" x14ac:dyDescent="0.25">
      <c r="A250" s="49"/>
      <c r="B250" s="88"/>
      <c r="C250" s="73"/>
      <c r="D250" s="309"/>
      <c r="E250" s="301"/>
      <c r="F250" s="302"/>
      <c r="G250" s="302"/>
      <c r="H250" s="205"/>
      <c r="I250" s="142"/>
      <c r="J250" s="139"/>
      <c r="K250" s="316"/>
      <c r="L250" s="317"/>
      <c r="M250" s="205"/>
      <c r="N250" s="147" t="str">
        <f>IF(COUNT(H250:M250)&gt;0,IF(COUNT(H250:I250)=2,IF(J250&gt;0,-PMT(J250/100,I250,H250),H250/I250),0)+K250+M250,"")</f>
        <v/>
      </c>
      <c r="O250" s="77"/>
      <c r="P250" s="49"/>
      <c r="Q250" s="49"/>
    </row>
    <row r="251" spans="1:17" s="100" customFormat="1" ht="15" customHeight="1" thickBot="1" x14ac:dyDescent="0.25">
      <c r="A251" s="49"/>
      <c r="B251" s="88"/>
      <c r="C251" s="73"/>
      <c r="D251" s="73"/>
      <c r="E251" s="73"/>
      <c r="F251" s="73"/>
      <c r="G251" s="73"/>
      <c r="H251" s="73"/>
      <c r="I251" s="73"/>
      <c r="J251" s="73"/>
      <c r="K251" s="73"/>
      <c r="L251" s="64" t="str">
        <f>Translations!$B$96</f>
        <v>Suma</v>
      </c>
      <c r="M251" s="132" t="s">
        <v>7</v>
      </c>
      <c r="N251" s="122" t="str">
        <f>IF(COUNT(N246:N250)&gt;0,SUM(N246:N250),"")</f>
        <v/>
      </c>
      <c r="O251" s="77"/>
      <c r="P251" s="49"/>
      <c r="Q251" s="49"/>
    </row>
    <row r="252" spans="1:17" s="100" customFormat="1" ht="12.75" customHeight="1" x14ac:dyDescent="0.2">
      <c r="A252" s="49"/>
      <c r="B252" s="88"/>
      <c r="C252" s="73"/>
      <c r="D252" s="5"/>
      <c r="E252" s="73"/>
      <c r="F252" s="73"/>
      <c r="G252" s="73"/>
      <c r="H252" s="73"/>
      <c r="I252" s="73"/>
      <c r="J252" s="73"/>
      <c r="K252" s="73"/>
      <c r="L252" s="73"/>
      <c r="M252" s="73"/>
      <c r="N252" s="73"/>
      <c r="O252" s="187"/>
      <c r="P252" s="49"/>
      <c r="Q252" s="49"/>
    </row>
    <row r="253" spans="1:17" s="100" customFormat="1" ht="5.0999999999999996" customHeight="1" x14ac:dyDescent="0.2">
      <c r="A253" s="49"/>
      <c r="B253" s="88"/>
      <c r="C253" s="73"/>
      <c r="D253" s="166"/>
      <c r="E253" s="167"/>
      <c r="F253" s="167"/>
      <c r="G253" s="167"/>
      <c r="H253" s="167"/>
      <c r="I253" s="167"/>
      <c r="J253" s="167"/>
      <c r="K253" s="167"/>
      <c r="L253" s="167"/>
      <c r="M253" s="167"/>
      <c r="N253" s="167"/>
      <c r="O253" s="187"/>
      <c r="P253" s="49"/>
      <c r="Q253" s="49"/>
    </row>
    <row r="254" spans="1:17" s="100" customFormat="1" ht="14.25" customHeight="1" x14ac:dyDescent="0.2">
      <c r="A254" s="49"/>
      <c r="B254" s="88"/>
      <c r="C254" s="73"/>
      <c r="D254" s="206" t="s">
        <v>9</v>
      </c>
      <c r="E254" s="38" t="str">
        <f>Translations!$B$100</f>
        <v>Costes actuales o de referencia para los consumidores</v>
      </c>
      <c r="F254" s="38"/>
      <c r="G254" s="38"/>
      <c r="H254" s="38"/>
      <c r="I254" s="38"/>
      <c r="J254" s="38"/>
      <c r="K254" s="107"/>
      <c r="L254" s="64"/>
      <c r="M254" s="132"/>
      <c r="N254" s="160"/>
      <c r="O254" s="77"/>
      <c r="P254" s="49"/>
      <c r="Q254" s="49"/>
    </row>
    <row r="255" spans="1:17" s="100" customFormat="1" ht="14.25" customHeight="1" thickBot="1" x14ac:dyDescent="0.25">
      <c r="A255" s="49"/>
      <c r="B255" s="88"/>
      <c r="C255" s="73"/>
      <c r="D255" s="5"/>
      <c r="E255" s="273" t="str">
        <f>Translations!$B$101</f>
        <v>Indique aquí los costes que supondría para los consumidores la utilización del equipo o método actual.</v>
      </c>
      <c r="F255" s="273"/>
      <c r="G255" s="273"/>
      <c r="H255" s="273"/>
      <c r="I255" s="273"/>
      <c r="J255" s="273"/>
      <c r="K255" s="273"/>
      <c r="L255" s="273"/>
      <c r="M255" s="273"/>
      <c r="N255" s="160"/>
      <c r="O255" s="77"/>
      <c r="P255" s="49"/>
      <c r="Q255" s="49"/>
    </row>
    <row r="256" spans="1:17" s="100" customFormat="1" ht="14.25" customHeight="1" x14ac:dyDescent="0.2">
      <c r="A256" s="49"/>
      <c r="B256" s="88"/>
      <c r="C256" s="73"/>
      <c r="D256" s="274" t="str">
        <f>Translations!$B$102</f>
        <v>REFERENCIA (Consumidores)</v>
      </c>
      <c r="E256" s="277" t="str">
        <f>Translations!$B$68</f>
        <v>Breve descripción</v>
      </c>
      <c r="F256" s="277"/>
      <c r="G256" s="277"/>
      <c r="H256" s="279" t="str">
        <f>Translations!$B$103</f>
        <v>Número de consumidores afectados</v>
      </c>
      <c r="I256" s="280"/>
      <c r="J256" s="283" t="str">
        <f>Translations!$B$104</f>
        <v>Costes únicos</v>
      </c>
      <c r="K256" s="284"/>
      <c r="L256" s="279" t="str">
        <f>Translations!$B$105</f>
        <v>Costes recurrentes por consumidor y año [€/consumidor/año]</v>
      </c>
      <c r="M256" s="280"/>
      <c r="N256" s="287" t="str">
        <f>Translations!$B$92</f>
        <v>Costes anuales [euros]</v>
      </c>
      <c r="O256" s="77"/>
      <c r="P256" s="49"/>
      <c r="Q256" s="49"/>
    </row>
    <row r="257" spans="1:17" s="100" customFormat="1" ht="36" customHeight="1" thickBot="1" x14ac:dyDescent="0.25">
      <c r="A257" s="49"/>
      <c r="B257" s="88"/>
      <c r="C257" s="73"/>
      <c r="D257" s="275"/>
      <c r="E257" s="278"/>
      <c r="F257" s="278"/>
      <c r="G257" s="278"/>
      <c r="H257" s="281"/>
      <c r="I257" s="282"/>
      <c r="J257" s="155" t="str">
        <f>Translations!$B$106</f>
        <v>Costes puntuales [euros/consumidor]</v>
      </c>
      <c r="K257" s="164" t="str">
        <f>Translations!$B$94</f>
        <v>Periodo de amortización [años]</v>
      </c>
      <c r="L257" s="285"/>
      <c r="M257" s="286"/>
      <c r="N257" s="288"/>
      <c r="O257" s="77"/>
      <c r="P257" s="49"/>
      <c r="Q257" s="49"/>
    </row>
    <row r="258" spans="1:17" s="100" customFormat="1" ht="14.25" customHeight="1" x14ac:dyDescent="0.2">
      <c r="A258" s="49"/>
      <c r="B258" s="88"/>
      <c r="C258" s="73"/>
      <c r="D258" s="275"/>
      <c r="E258" s="289"/>
      <c r="F258" s="290"/>
      <c r="G258" s="290"/>
      <c r="H258" s="291"/>
      <c r="I258" s="292"/>
      <c r="J258" s="156"/>
      <c r="K258" s="137"/>
      <c r="L258" s="293"/>
      <c r="M258" s="294"/>
      <c r="N258" s="146" t="str">
        <f>IF(COUNT(H258:M258)&gt;0,IF(COUNT(J258:K258)=2,H258*(-PMT(4/100,K258,J258)),0)+(H258*L258),"")</f>
        <v/>
      </c>
      <c r="O258" s="77"/>
      <c r="P258" s="168"/>
      <c r="Q258" s="49"/>
    </row>
    <row r="259" spans="1:17" s="100" customFormat="1" ht="14.25" customHeight="1" x14ac:dyDescent="0.2">
      <c r="A259" s="49"/>
      <c r="B259" s="88"/>
      <c r="C259" s="73"/>
      <c r="D259" s="275"/>
      <c r="E259" s="295"/>
      <c r="F259" s="296"/>
      <c r="G259" s="296"/>
      <c r="H259" s="297"/>
      <c r="I259" s="298"/>
      <c r="J259" s="157"/>
      <c r="K259" s="138"/>
      <c r="L259" s="299"/>
      <c r="M259" s="300"/>
      <c r="N259" s="146" t="str">
        <f t="shared" ref="N259:N260" si="2">IF(COUNT(H259:M259)&gt;0,IF(COUNT(J259:K259)=2,H259*(-PMT(4/100,K259,J259)),0)+(H259*L259),"")</f>
        <v/>
      </c>
      <c r="O259" s="77"/>
      <c r="P259" s="168"/>
      <c r="Q259" s="49"/>
    </row>
    <row r="260" spans="1:17" s="100" customFormat="1" ht="14.25" customHeight="1" thickBot="1" x14ac:dyDescent="0.25">
      <c r="A260" s="49"/>
      <c r="B260" s="88"/>
      <c r="C260" s="73"/>
      <c r="D260" s="276"/>
      <c r="E260" s="301"/>
      <c r="F260" s="302"/>
      <c r="G260" s="302"/>
      <c r="H260" s="303"/>
      <c r="I260" s="304"/>
      <c r="J260" s="158"/>
      <c r="K260" s="139"/>
      <c r="L260" s="305"/>
      <c r="M260" s="306"/>
      <c r="N260" s="147" t="str">
        <f t="shared" si="2"/>
        <v/>
      </c>
      <c r="O260" s="77"/>
      <c r="P260" s="49"/>
      <c r="Q260" s="49"/>
    </row>
    <row r="261" spans="1:17" s="100" customFormat="1" ht="14.25" customHeight="1" thickBot="1" x14ac:dyDescent="0.25">
      <c r="A261" s="49"/>
      <c r="B261" s="88"/>
      <c r="C261" s="73"/>
      <c r="D261" s="5"/>
      <c r="E261" s="107"/>
      <c r="F261" s="107"/>
      <c r="G261" s="107"/>
      <c r="H261" s="107"/>
      <c r="J261" s="107"/>
      <c r="K261" s="107"/>
      <c r="L261" s="64" t="str">
        <f>Translations!$B$96</f>
        <v>Suma</v>
      </c>
      <c r="M261" s="132" t="s">
        <v>7</v>
      </c>
      <c r="N261" s="122" t="str">
        <f>IF(COUNT(N258:N260)&gt;0,SUM(N258:N260),"")</f>
        <v/>
      </c>
      <c r="O261" s="77"/>
      <c r="P261" s="49"/>
      <c r="Q261" s="49"/>
    </row>
    <row r="262" spans="1:17" s="100" customFormat="1" ht="5.0999999999999996" customHeight="1" x14ac:dyDescent="0.2">
      <c r="A262" s="49"/>
      <c r="B262" s="88"/>
      <c r="C262" s="73"/>
      <c r="D262" s="5"/>
      <c r="E262" s="73"/>
      <c r="F262" s="73"/>
      <c r="G262" s="73"/>
      <c r="H262" s="73"/>
      <c r="I262" s="73"/>
      <c r="J262" s="73"/>
      <c r="K262" s="73"/>
      <c r="L262" s="73"/>
      <c r="M262" s="73"/>
      <c r="N262" s="73"/>
      <c r="O262" s="187"/>
      <c r="P262" s="49"/>
      <c r="Q262" s="49"/>
    </row>
    <row r="263" spans="1:17" s="100" customFormat="1" ht="15" customHeight="1" x14ac:dyDescent="0.2">
      <c r="A263" s="49"/>
      <c r="B263" s="88"/>
      <c r="C263" s="73"/>
      <c r="D263" s="173" t="s">
        <v>10</v>
      </c>
      <c r="E263" s="38" t="str">
        <f>Translations!$B$107</f>
        <v>Coste para el consumidor cuando la Entidad Regulada implante un nuevo equipo o método</v>
      </c>
      <c r="F263" s="38"/>
      <c r="G263" s="38"/>
      <c r="H263" s="38"/>
      <c r="I263" s="38"/>
      <c r="J263" s="38"/>
      <c r="K263" s="107"/>
      <c r="L263" s="64"/>
      <c r="M263" s="132"/>
      <c r="N263" s="160"/>
      <c r="O263" s="77"/>
      <c r="P263" s="49"/>
      <c r="Q263" s="49"/>
    </row>
    <row r="264" spans="1:17" s="100" customFormat="1" ht="15" customHeight="1" thickBot="1" x14ac:dyDescent="0.25">
      <c r="A264" s="49"/>
      <c r="B264" s="88"/>
      <c r="C264" s="73"/>
      <c r="D264" s="5"/>
      <c r="E264" s="273" t="str">
        <f>Translations!$B$108</f>
        <v>Indique aquí los costes en que incurrirían los consumidores cuando se utilice un equipo o método más preciso.</v>
      </c>
      <c r="F264" s="273"/>
      <c r="G264" s="273"/>
      <c r="H264" s="273"/>
      <c r="I264" s="273"/>
      <c r="J264" s="273"/>
      <c r="K264" s="273"/>
      <c r="L264" s="273"/>
      <c r="M264" s="273"/>
      <c r="N264" s="154"/>
      <c r="O264" s="77"/>
      <c r="P264" s="49"/>
      <c r="Q264" s="49"/>
    </row>
    <row r="265" spans="1:17" s="100" customFormat="1" ht="15" customHeight="1" x14ac:dyDescent="0.2">
      <c r="A265" s="49"/>
      <c r="B265" s="88"/>
      <c r="C265" s="73"/>
      <c r="D265" s="274" t="str">
        <f>Translations!$B$109</f>
        <v>NUEVO (Consumidores)</v>
      </c>
      <c r="E265" s="277" t="str">
        <f>Translations!$B$68</f>
        <v>Breve descripción</v>
      </c>
      <c r="F265" s="277"/>
      <c r="G265" s="277"/>
      <c r="H265" s="279" t="str">
        <f>Translations!$B$103</f>
        <v>Número de consumidores afectados</v>
      </c>
      <c r="I265" s="280"/>
      <c r="J265" s="283" t="str">
        <f>Translations!$B$104</f>
        <v>Costes únicos</v>
      </c>
      <c r="K265" s="284"/>
      <c r="L265" s="279" t="str">
        <f>Translations!$B$105</f>
        <v>Costes recurrentes por consumidor y año [€/consumidor/año]</v>
      </c>
      <c r="M265" s="280"/>
      <c r="N265" s="287" t="str">
        <f>Translations!$B$92</f>
        <v>Costes anuales [euros]</v>
      </c>
      <c r="O265" s="77"/>
      <c r="P265" s="49"/>
      <c r="Q265" s="49"/>
    </row>
    <row r="266" spans="1:17" s="100" customFormat="1" ht="37.5" customHeight="1" thickBot="1" x14ac:dyDescent="0.25">
      <c r="A266" s="49"/>
      <c r="B266" s="88"/>
      <c r="C266" s="73"/>
      <c r="D266" s="275"/>
      <c r="E266" s="278"/>
      <c r="F266" s="278"/>
      <c r="G266" s="278"/>
      <c r="H266" s="281"/>
      <c r="I266" s="282"/>
      <c r="J266" s="155" t="str">
        <f>Translations!$B$106</f>
        <v>Costes puntuales [euros/consumidor]</v>
      </c>
      <c r="K266" s="164" t="str">
        <f>Translations!$B$94</f>
        <v>Periodo de amortización [años]</v>
      </c>
      <c r="L266" s="285"/>
      <c r="M266" s="286"/>
      <c r="N266" s="288"/>
      <c r="O266" s="77"/>
      <c r="P266" s="49"/>
      <c r="Q266" s="49"/>
    </row>
    <row r="267" spans="1:17" s="100" customFormat="1" ht="15" customHeight="1" x14ac:dyDescent="0.2">
      <c r="A267" s="49"/>
      <c r="B267" s="88"/>
      <c r="C267" s="73"/>
      <c r="D267" s="275"/>
      <c r="E267" s="289"/>
      <c r="F267" s="290"/>
      <c r="G267" s="290"/>
      <c r="H267" s="291"/>
      <c r="I267" s="292"/>
      <c r="J267" s="156"/>
      <c r="K267" s="137"/>
      <c r="L267" s="293"/>
      <c r="M267" s="294"/>
      <c r="N267" s="146" t="str">
        <f>IF(COUNT(H267:M267)&gt;0,IF(COUNT(J267:K267)=2,H267*(IF(4&gt;0,-PMT(4/100,K267,J267),J267/K267)),0)+(H267*L267),"")</f>
        <v/>
      </c>
      <c r="O267" s="77"/>
      <c r="P267" s="49"/>
      <c r="Q267" s="49"/>
    </row>
    <row r="268" spans="1:17" s="100" customFormat="1" ht="15" customHeight="1" x14ac:dyDescent="0.2">
      <c r="A268" s="49"/>
      <c r="B268" s="88"/>
      <c r="C268" s="73"/>
      <c r="D268" s="275"/>
      <c r="E268" s="295"/>
      <c r="F268" s="296"/>
      <c r="G268" s="296"/>
      <c r="H268" s="297"/>
      <c r="I268" s="298"/>
      <c r="J268" s="157"/>
      <c r="K268" s="138"/>
      <c r="L268" s="299"/>
      <c r="M268" s="300"/>
      <c r="N268" s="146" t="str">
        <f>IF(COUNT(H268:M268)&gt;0,IF(COUNT(J268:K268)=2,H268*(IF(4&gt;0,-PMT(4/100,K268,J268),J268/K268)),0)+(H268*L268),"")</f>
        <v/>
      </c>
      <c r="O268" s="77"/>
      <c r="P268" s="49"/>
      <c r="Q268" s="49"/>
    </row>
    <row r="269" spans="1:17" s="100" customFormat="1" ht="15" customHeight="1" thickBot="1" x14ac:dyDescent="0.25">
      <c r="A269" s="49"/>
      <c r="B269" s="88"/>
      <c r="C269" s="73"/>
      <c r="D269" s="276"/>
      <c r="E269" s="301"/>
      <c r="F269" s="302"/>
      <c r="G269" s="302"/>
      <c r="H269" s="303"/>
      <c r="I269" s="304"/>
      <c r="J269" s="158"/>
      <c r="K269" s="139"/>
      <c r="L269" s="305"/>
      <c r="M269" s="306"/>
      <c r="N269" s="147" t="str">
        <f>IF(COUNT(H269:M269)&gt;0,IF(COUNT(J269:K269)=2,H269*(IF(4&gt;0,-PMT(4/100,K269,J269),J269/K269)),0)+(H269*L269),"")</f>
        <v/>
      </c>
      <c r="O269" s="77"/>
      <c r="P269" s="49"/>
      <c r="Q269" s="49"/>
    </row>
    <row r="270" spans="1:17" s="100" customFormat="1" ht="15" customHeight="1" thickBot="1" x14ac:dyDescent="0.25">
      <c r="A270" s="49"/>
      <c r="B270" s="88"/>
      <c r="C270" s="73"/>
      <c r="D270" s="5"/>
      <c r="E270" s="107"/>
      <c r="F270" s="107"/>
      <c r="G270" s="107"/>
      <c r="H270" s="107"/>
      <c r="J270" s="107"/>
      <c r="K270" s="107"/>
      <c r="L270" s="64" t="str">
        <f>Translations!$B$96</f>
        <v>Suma</v>
      </c>
      <c r="M270" s="132" t="s">
        <v>7</v>
      </c>
      <c r="N270" s="122" t="str">
        <f>IF(COUNT(N267:N269)&gt;0,SUM(N267:N269),"")</f>
        <v/>
      </c>
      <c r="O270" s="77"/>
      <c r="P270" s="49"/>
      <c r="Q270" s="49"/>
    </row>
    <row r="271" spans="1:17" s="100" customFormat="1" ht="15" customHeight="1" thickBot="1" x14ac:dyDescent="0.25">
      <c r="A271" s="49"/>
      <c r="B271" s="88"/>
      <c r="C271" s="73"/>
      <c r="E271" s="161"/>
      <c r="F271" s="161"/>
      <c r="G271" s="161"/>
      <c r="H271" s="161"/>
      <c r="I271" s="161"/>
      <c r="J271" s="161"/>
      <c r="K271" s="161"/>
      <c r="L271" s="162"/>
      <c r="M271" s="159"/>
      <c r="N271" s="160"/>
      <c r="O271" s="77"/>
      <c r="P271" s="49"/>
      <c r="Q271" s="49"/>
    </row>
    <row r="272" spans="1:17" s="100" customFormat="1" ht="15" customHeight="1" thickBot="1" x14ac:dyDescent="0.25">
      <c r="A272" s="49"/>
      <c r="B272" s="88"/>
      <c r="C272" s="73"/>
      <c r="D272" s="50" t="s">
        <v>11</v>
      </c>
      <c r="E272" s="269" t="str">
        <f>Translations!$B$110</f>
        <v>Total de los costes «adicionales</v>
      </c>
      <c r="F272" s="269"/>
      <c r="G272" s="269"/>
      <c r="H272" s="269"/>
      <c r="I272" s="269"/>
      <c r="J272" s="269"/>
      <c r="K272" s="269"/>
      <c r="L272" s="269"/>
      <c r="M272" s="121" t="s">
        <v>7</v>
      </c>
      <c r="N272" s="122" t="str">
        <f>IF(COUNT(N273:N274)&gt;0,SUM(N273:N274),"")</f>
        <v/>
      </c>
      <c r="O272" s="77"/>
      <c r="P272" s="49"/>
      <c r="Q272" s="49"/>
    </row>
    <row r="273" spans="1:17" s="100" customFormat="1" ht="15" customHeight="1" x14ac:dyDescent="0.2">
      <c r="A273" s="49"/>
      <c r="B273" s="88"/>
      <c r="C273" s="73"/>
      <c r="D273" s="50"/>
      <c r="E273" s="270" t="str">
        <f>Translations!$B$111</f>
        <v>Costes «adicionales» para la entidad regulada</v>
      </c>
      <c r="F273" s="270"/>
      <c r="G273" s="270"/>
      <c r="H273" s="270"/>
      <c r="I273" s="270"/>
      <c r="J273" s="270"/>
      <c r="K273" s="270"/>
      <c r="L273" s="270"/>
      <c r="M273" s="170" t="s">
        <v>7</v>
      </c>
      <c r="N273" s="171" t="str">
        <f>IF(ISNUMBER(N251),N251-IF(ISNUMBER(N240),N240,0),"")</f>
        <v/>
      </c>
      <c r="O273" s="77"/>
      <c r="P273" s="49"/>
      <c r="Q273" s="49"/>
    </row>
    <row r="274" spans="1:17" s="100" customFormat="1" ht="15" customHeight="1" x14ac:dyDescent="0.2">
      <c r="A274" s="49"/>
      <c r="B274" s="88"/>
      <c r="C274" s="73"/>
      <c r="D274" s="50"/>
      <c r="E274" s="270" t="str">
        <f>Translations!$B$112</f>
        <v>Costes «adicionales» para los consumidores</v>
      </c>
      <c r="F274" s="270"/>
      <c r="G274" s="270"/>
      <c r="H274" s="270"/>
      <c r="I274" s="270"/>
      <c r="J274" s="270"/>
      <c r="K274" s="270"/>
      <c r="L274" s="270"/>
      <c r="M274" s="170" t="s">
        <v>7</v>
      </c>
      <c r="N274" s="172" t="str">
        <f>IF(ISNUMBER(N270),N270-IF(ISNUMBER(N261),N261,0),"")</f>
        <v/>
      </c>
      <c r="O274" s="187"/>
      <c r="P274" s="49"/>
      <c r="Q274" s="49"/>
    </row>
    <row r="275" spans="1:17" s="100" customFormat="1" ht="15" customHeight="1" x14ac:dyDescent="0.2">
      <c r="A275" s="49"/>
      <c r="B275" s="88"/>
      <c r="C275" s="73"/>
      <c r="D275" s="50"/>
      <c r="E275" s="271" t="str">
        <f>Translations!$B$113</f>
        <v>Un valor negativo significa que el método más preciso puede incluso dar lugar a costes inferiores (por ejemplo, para los consumidores).</v>
      </c>
      <c r="F275" s="271"/>
      <c r="G275" s="271"/>
      <c r="H275" s="271"/>
      <c r="I275" s="271"/>
      <c r="J275" s="271"/>
      <c r="K275" s="271"/>
      <c r="L275" s="271"/>
      <c r="M275" s="271"/>
      <c r="N275" s="271"/>
      <c r="O275" s="187"/>
      <c r="P275" s="49"/>
      <c r="Q275" s="49"/>
    </row>
    <row r="276" spans="1:17" s="100" customFormat="1" ht="5.0999999999999996" customHeight="1" x14ac:dyDescent="0.2">
      <c r="A276" s="49"/>
      <c r="B276" s="88"/>
      <c r="C276" s="73"/>
      <c r="D276" s="5"/>
      <c r="E276" s="116"/>
      <c r="F276" s="116"/>
      <c r="G276" s="116"/>
      <c r="H276" s="116"/>
      <c r="I276" s="116"/>
      <c r="J276" s="116"/>
      <c r="K276" s="116"/>
      <c r="L276" s="116"/>
      <c r="M276" s="116"/>
      <c r="N276" s="116"/>
      <c r="O276" s="187"/>
      <c r="P276" s="49"/>
      <c r="Q276" s="49"/>
    </row>
    <row r="277" spans="1:17" s="136" customFormat="1" ht="50.25" customHeight="1" thickBot="1" x14ac:dyDescent="0.25">
      <c r="A277" s="113"/>
      <c r="B277" s="114"/>
      <c r="C277" s="103"/>
      <c r="D277" s="344"/>
      <c r="E277" s="93"/>
      <c r="F277" s="93"/>
      <c r="G277" s="343" t="str">
        <f>Translations!$B$114</f>
        <v>Precio del derecho de emisión [€/t CO2e]</v>
      </c>
      <c r="H277" s="93"/>
      <c r="I277" s="343" t="str">
        <f>Translations!$B$115</f>
        <v>Emisiones medias anuales</v>
      </c>
      <c r="J277" s="93"/>
      <c r="K277" s="343" t="str">
        <f>Translations!$B$116</f>
        <v>Factor de mejora</v>
      </c>
      <c r="L277" s="93"/>
      <c r="M277" s="93"/>
      <c r="N277" s="93"/>
      <c r="O277" s="345"/>
      <c r="P277" s="113"/>
      <c r="Q277" s="113"/>
    </row>
    <row r="278" spans="1:17" s="100" customFormat="1" ht="15" customHeight="1" thickBot="1" x14ac:dyDescent="0.25">
      <c r="A278" s="49"/>
      <c r="B278" s="88"/>
      <c r="C278" s="73"/>
      <c r="D278" s="50" t="s">
        <v>12</v>
      </c>
      <c r="E278" s="269" t="str">
        <f>Translations!$B$117</f>
        <v>Beneficios anuales</v>
      </c>
      <c r="F278" s="272"/>
      <c r="G278" s="104">
        <f>EUconst_CarbonPrice</f>
        <v>60</v>
      </c>
      <c r="H278" s="118" t="s">
        <v>13</v>
      </c>
      <c r="I278" s="130"/>
      <c r="J278" s="119" t="s">
        <v>13</v>
      </c>
      <c r="K278" s="105" t="str">
        <f>IF(AND(J197&lt;&gt;"",J197=FALSE),1/100,IF(COUNT(J200,J201)=2,J200-J201,""))</f>
        <v/>
      </c>
      <c r="L278" s="120"/>
      <c r="M278" s="121" t="s">
        <v>7</v>
      </c>
      <c r="N278" s="122" t="str">
        <f>IF(COUNT(G278,I278,K278)=3,G278*I278*K278,"")</f>
        <v/>
      </c>
      <c r="O278" s="187"/>
      <c r="P278" s="49"/>
      <c r="Q278" s="49"/>
    </row>
    <row r="279" spans="1:17" s="100" customFormat="1" ht="12.75" customHeight="1" x14ac:dyDescent="0.2">
      <c r="A279" s="49"/>
      <c r="B279" s="88"/>
      <c r="C279" s="73"/>
      <c r="D279" s="14"/>
      <c r="E279" s="271" t="str">
        <f>Translations!$B$118</f>
        <v>Emisiones medias anuales: Esas emisiones se referirán a un flujo de combustible específico.</v>
      </c>
      <c r="F279" s="271"/>
      <c r="G279" s="271"/>
      <c r="H279" s="271"/>
      <c r="I279" s="271"/>
      <c r="J279" s="271"/>
      <c r="K279" s="271"/>
      <c r="L279" s="271"/>
      <c r="M279" s="271"/>
      <c r="N279" s="271"/>
      <c r="O279" s="117"/>
      <c r="P279" s="49"/>
      <c r="Q279" s="49"/>
    </row>
    <row r="280" spans="1:17" s="100" customFormat="1" ht="5.0999999999999996" customHeight="1" thickBot="1" x14ac:dyDescent="0.25">
      <c r="A280" s="49"/>
      <c r="B280" s="88"/>
      <c r="C280" s="73"/>
      <c r="D280" s="14"/>
      <c r="E280" s="116"/>
      <c r="F280" s="116"/>
      <c r="G280" s="116"/>
      <c r="H280" s="116"/>
      <c r="I280" s="116"/>
      <c r="J280" s="116"/>
      <c r="K280" s="116"/>
      <c r="L280" s="116"/>
      <c r="M280" s="116"/>
      <c r="N280" s="116"/>
      <c r="O280" s="117"/>
      <c r="P280" s="49"/>
      <c r="Q280" s="49"/>
    </row>
    <row r="281" spans="1:17" s="100" customFormat="1" ht="15" customHeight="1" thickBot="1" x14ac:dyDescent="0.25">
      <c r="A281" s="188"/>
      <c r="B281" s="127"/>
      <c r="C281" s="189"/>
      <c r="D281" s="50" t="s">
        <v>14</v>
      </c>
      <c r="E281" s="91" t="str">
        <f>Translations!$B$119</f>
        <v>¿Los costes  son irrazonables?</v>
      </c>
      <c r="F281" s="190"/>
      <c r="G281" s="190"/>
      <c r="H281" s="191"/>
      <c r="I281" s="106" t="str">
        <f>IF(COUNT(N272,N278)=2,AND(N272&gt;N278,N272&gt;IF(CNTR_SmallEmitter,1000,4000)),"")</f>
        <v/>
      </c>
      <c r="J281" s="38"/>
      <c r="K281" s="38"/>
      <c r="L281" s="38"/>
      <c r="M281" s="38"/>
      <c r="N281" s="38"/>
      <c r="O281" s="192"/>
      <c r="P281" s="188"/>
      <c r="Q281" s="188"/>
    </row>
    <row r="282" spans="1:17" ht="12.75" customHeight="1" thickBot="1" x14ac:dyDescent="0.25">
      <c r="A282" s="84"/>
      <c r="B282" s="88"/>
      <c r="C282" s="65"/>
      <c r="D282" s="7"/>
      <c r="E282" s="66"/>
      <c r="F282" s="6"/>
      <c r="G282" s="8"/>
      <c r="H282" s="8"/>
      <c r="I282" s="8"/>
      <c r="J282" s="8"/>
      <c r="K282" s="8"/>
      <c r="L282" s="8"/>
      <c r="M282" s="8"/>
      <c r="N282" s="8"/>
      <c r="O282" s="76"/>
      <c r="P282" s="61"/>
      <c r="Q282" s="186"/>
    </row>
    <row r="283" spans="1:17" s="100" customFormat="1" ht="12.75" customHeight="1" thickBot="1" x14ac:dyDescent="0.25">
      <c r="A283" s="49"/>
      <c r="B283" s="88"/>
      <c r="C283" s="5"/>
      <c r="D283" s="5"/>
      <c r="E283" s="5"/>
      <c r="F283" s="5"/>
      <c r="G283" s="5"/>
      <c r="H283" s="5"/>
      <c r="I283" s="5"/>
      <c r="J283" s="5"/>
      <c r="K283" s="5"/>
      <c r="L283" s="5"/>
      <c r="M283" s="5"/>
      <c r="N283" s="5"/>
      <c r="O283" s="77"/>
      <c r="P283" s="49"/>
      <c r="Q283" s="49"/>
    </row>
    <row r="284" spans="1:17" s="100" customFormat="1" ht="15.75" customHeight="1" thickBot="1" x14ac:dyDescent="0.25">
      <c r="A284" s="49"/>
      <c r="B284" s="88"/>
      <c r="C284" s="67">
        <f>C195+1</f>
        <v>4</v>
      </c>
      <c r="D284" s="5"/>
      <c r="E284" s="332" t="str">
        <f>Translations!$B$55</f>
        <v>Esta es una herramienta opcional para calcular si los costes pueden ser considerados irrazonables</v>
      </c>
      <c r="F284" s="332"/>
      <c r="G284" s="332"/>
      <c r="H284" s="332"/>
      <c r="I284" s="332"/>
      <c r="J284" s="332"/>
      <c r="K284" s="332"/>
      <c r="L284" s="332"/>
      <c r="M284" s="332"/>
      <c r="N284" s="332"/>
      <c r="O284" s="77"/>
      <c r="P284" s="49"/>
      <c r="Q284" s="49"/>
    </row>
    <row r="285" spans="1:17" s="100" customFormat="1" ht="5.0999999999999996" customHeight="1" x14ac:dyDescent="0.2">
      <c r="A285" s="49"/>
      <c r="B285" s="88"/>
      <c r="C285" s="123"/>
      <c r="D285" s="5"/>
      <c r="E285" s="107"/>
      <c r="F285" s="107"/>
      <c r="G285" s="107"/>
      <c r="H285" s="107"/>
      <c r="I285" s="107"/>
      <c r="J285" s="107"/>
      <c r="K285" s="107"/>
      <c r="L285" s="107"/>
      <c r="M285" s="107"/>
      <c r="N285" s="107"/>
      <c r="O285" s="77"/>
      <c r="P285" s="49"/>
      <c r="Q285" s="49"/>
    </row>
    <row r="286" spans="1:17" s="100" customFormat="1" ht="12.75" customHeight="1" x14ac:dyDescent="0.2">
      <c r="A286" s="49"/>
      <c r="B286" s="88"/>
      <c r="C286" s="73"/>
      <c r="D286" s="50" t="s">
        <v>3</v>
      </c>
      <c r="E286" s="269" t="str">
        <f>Translations!$B$56</f>
        <v>Impacto directo en la precisión?</v>
      </c>
      <c r="F286" s="269"/>
      <c r="G286" s="269"/>
      <c r="H286" s="269"/>
      <c r="I286" s="272"/>
      <c r="J286" s="135"/>
      <c r="K286" s="108"/>
      <c r="L286" s="108"/>
      <c r="M286" s="108"/>
      <c r="N286" s="108"/>
      <c r="O286" s="77"/>
      <c r="P286" s="49"/>
      <c r="Q286" s="49"/>
    </row>
    <row r="287" spans="1:17" s="100" customFormat="1" ht="38.25" customHeight="1" x14ac:dyDescent="0.2">
      <c r="A287" s="49"/>
      <c r="B287" s="88"/>
      <c r="C287" s="73"/>
      <c r="D287" s="5"/>
      <c r="E287" s="271" t="str">
        <f>Translations!$B$57</f>
        <v>Si las mejoras tienen un impacto directo en la precisión, el factor de mejora se determinará como la diferencia entre la incertidumbre alcanzada actualmente y la incertidumbre relacionada con el nivel requerido. Para todos los demás casos sin tal impacto directo (por ejemplo, cambio de valores por defecto a análisis, utilización de métodos de factor de alcance más precisos o cualquier otra mejora enumerada en el artículo 75 quinquies, apartado 4), el factor de mejora será del 1%.</v>
      </c>
      <c r="F287" s="271"/>
      <c r="G287" s="271"/>
      <c r="H287" s="271"/>
      <c r="I287" s="271"/>
      <c r="J287" s="271"/>
      <c r="K287" s="271"/>
      <c r="L287" s="271"/>
      <c r="M287" s="271"/>
      <c r="N287" s="271"/>
      <c r="O287" s="77"/>
      <c r="P287" s="49"/>
      <c r="Q287" s="49"/>
    </row>
    <row r="288" spans="1:17" s="100" customFormat="1" ht="5.0999999999999996" customHeight="1" x14ac:dyDescent="0.2">
      <c r="A288" s="49"/>
      <c r="B288" s="88"/>
      <c r="C288" s="73"/>
      <c r="D288" s="5"/>
      <c r="E288" s="201"/>
      <c r="F288" s="201"/>
      <c r="G288" s="201"/>
      <c r="H288" s="201"/>
      <c r="I288" s="201"/>
      <c r="J288" s="201"/>
      <c r="K288" s="201"/>
      <c r="L288" s="201"/>
      <c r="M288" s="201"/>
      <c r="N288" s="201"/>
      <c r="O288" s="77"/>
      <c r="P288" s="49"/>
      <c r="Q288" s="49"/>
    </row>
    <row r="289" spans="1:17" s="100" customFormat="1" ht="12.75" customHeight="1" x14ac:dyDescent="0.2">
      <c r="A289" s="49"/>
      <c r="B289" s="88"/>
      <c r="C289" s="73"/>
      <c r="D289" s="5"/>
      <c r="E289" s="326" t="str">
        <f>Translations!$B$58</f>
        <v>Incertidumbre alcanzada actualmente:</v>
      </c>
      <c r="F289" s="326"/>
      <c r="G289" s="326"/>
      <c r="H289" s="326"/>
      <c r="I289" s="327"/>
      <c r="J289" s="129"/>
      <c r="K289" s="153" t="str">
        <f>IF(J289&lt;0,EUconst_ERR_Inconsistent,"")</f>
        <v/>
      </c>
      <c r="L289" s="107"/>
      <c r="M289" s="107"/>
      <c r="N289" s="107"/>
      <c r="O289" s="77"/>
      <c r="P289" s="49"/>
      <c r="Q289" s="110" t="b">
        <f>AND(J286&lt;&gt;"",J286=FALSE)</f>
        <v>0</v>
      </c>
    </row>
    <row r="290" spans="1:17" s="100" customFormat="1" ht="12.75" customHeight="1" x14ac:dyDescent="0.2">
      <c r="A290" s="49"/>
      <c r="B290" s="88"/>
      <c r="C290" s="73"/>
      <c r="D290" s="5"/>
      <c r="E290" s="326" t="str">
        <f>Translations!$B$59</f>
        <v>Incertidumbre relacionada con el nivel requerido:</v>
      </c>
      <c r="F290" s="326"/>
      <c r="G290" s="326"/>
      <c r="H290" s="326"/>
      <c r="I290" s="327"/>
      <c r="J290" s="129"/>
      <c r="K290" s="107"/>
      <c r="L290" s="107"/>
      <c r="M290" s="107"/>
      <c r="N290" s="107"/>
      <c r="O290" s="77"/>
      <c r="P290" s="49"/>
      <c r="Q290" s="110" t="b">
        <f>Q289</f>
        <v>0</v>
      </c>
    </row>
    <row r="291" spans="1:17" s="100" customFormat="1" ht="5.0999999999999996" customHeight="1" x14ac:dyDescent="0.2">
      <c r="A291" s="49"/>
      <c r="B291" s="88"/>
      <c r="C291" s="73"/>
      <c r="D291" s="5"/>
      <c r="E291" s="109"/>
      <c r="F291" s="109"/>
      <c r="G291" s="109"/>
      <c r="H291" s="109"/>
      <c r="I291" s="109"/>
      <c r="J291" s="107"/>
      <c r="K291" s="107"/>
      <c r="L291" s="107"/>
      <c r="M291" s="107"/>
      <c r="N291" s="107"/>
      <c r="O291" s="77"/>
      <c r="P291" s="49"/>
      <c r="Q291" s="49"/>
    </row>
    <row r="292" spans="1:17" s="100" customFormat="1" ht="7.5" customHeight="1" x14ac:dyDescent="0.2">
      <c r="A292" s="49"/>
      <c r="B292" s="88"/>
      <c r="C292" s="73"/>
      <c r="D292" s="5"/>
      <c r="E292" s="109"/>
      <c r="F292" s="109"/>
      <c r="G292" s="109"/>
      <c r="H292" s="109"/>
      <c r="I292" s="109"/>
      <c r="J292" s="107"/>
      <c r="K292" s="107"/>
      <c r="L292" s="107"/>
      <c r="M292" s="107"/>
      <c r="N292" s="107"/>
      <c r="O292" s="77"/>
      <c r="P292" s="49"/>
      <c r="Q292" s="49"/>
    </row>
    <row r="293" spans="1:17" s="100" customFormat="1" ht="12.75" customHeight="1" x14ac:dyDescent="0.2">
      <c r="A293" s="49"/>
      <c r="B293" s="88"/>
      <c r="C293" s="73"/>
      <c r="D293" s="50" t="s">
        <v>4</v>
      </c>
      <c r="E293" s="328" t="str">
        <f>Translations!$B$60</f>
        <v>Tipos de costes</v>
      </c>
      <c r="F293" s="328"/>
      <c r="G293" s="328"/>
      <c r="H293" s="328"/>
      <c r="I293" s="328"/>
      <c r="J293" s="328"/>
      <c r="K293" s="328"/>
      <c r="L293" s="328"/>
      <c r="M293" s="328"/>
      <c r="N293" s="328"/>
      <c r="O293" s="77"/>
      <c r="P293" s="49"/>
      <c r="Q293" s="49"/>
    </row>
    <row r="294" spans="1:17" s="100" customFormat="1" ht="38.25" customHeight="1" x14ac:dyDescent="0.2">
      <c r="A294" s="49"/>
      <c r="B294" s="88"/>
      <c r="C294" s="73"/>
      <c r="D294" s="5"/>
      <c r="E294" s="329" t="str">
        <f>Translations!$B$61</f>
        <v xml:space="preserve">Los costes se refieren al uso de, por ejemplo, equipos de medición más precisos o fiables (para las cantidades de combustible despachadas, aplicable si los métodos no se ajustan a lo dispuesto en el artículo 75 undecies, apartado 1, letra a)), la aplicación de muestreos y análisis en lugar del uso de valores por defecto (para, por ejemplo, el factor de emisión), o métodos más precisos, aunque más exigentes, para determinar el factor de alcance. </v>
      </c>
      <c r="F294" s="329"/>
      <c r="G294" s="329"/>
      <c r="H294" s="329"/>
      <c r="I294" s="329"/>
      <c r="J294" s="329"/>
      <c r="K294" s="329"/>
      <c r="L294" s="329"/>
      <c r="M294" s="329"/>
      <c r="N294" s="329"/>
      <c r="O294" s="77"/>
      <c r="P294" s="49"/>
      <c r="Q294" s="49"/>
    </row>
    <row r="295" spans="1:17" s="100" customFormat="1" ht="24" customHeight="1" x14ac:dyDescent="0.2">
      <c r="A295" s="49"/>
      <c r="B295" s="88"/>
      <c r="C295" s="73"/>
      <c r="D295" s="5"/>
      <c r="E295" s="330" t="str">
        <f>Translations!$B$62</f>
        <v>Téngase en cuenta que para la evaluación de los costes irrazonables sólo son pertinentes los «costes adicionales», es decir, aquellos que la entidad regulada pueda demostrar a satisfacción de la autoridad competente que pueden atribuirse claramente a la mejora considerada.</v>
      </c>
      <c r="F295" s="330"/>
      <c r="G295" s="330"/>
      <c r="H295" s="330"/>
      <c r="I295" s="330"/>
      <c r="J295" s="330"/>
      <c r="K295" s="330"/>
      <c r="L295" s="330"/>
      <c r="M295" s="330"/>
      <c r="N295" s="330"/>
      <c r="O295" s="77"/>
      <c r="P295" s="49"/>
      <c r="Q295" s="49"/>
    </row>
    <row r="296" spans="1:17" s="100" customFormat="1" ht="12.75" customHeight="1" x14ac:dyDescent="0.2">
      <c r="A296" s="49"/>
      <c r="B296" s="88"/>
      <c r="C296" s="73"/>
      <c r="D296" s="5"/>
      <c r="E296" s="169" t="s">
        <v>5</v>
      </c>
      <c r="F296" s="331" t="str">
        <f>Translations!$B$63</f>
        <v>Esto significa la diferencia entre los costes actuales y el coste de, por ejemplo, equipos o métodos de medición más precisos o fiables, O</v>
      </c>
      <c r="G296" s="331"/>
      <c r="H296" s="331"/>
      <c r="I296" s="331"/>
      <c r="J296" s="331"/>
      <c r="K296" s="331"/>
      <c r="L296" s="331"/>
      <c r="M296" s="331"/>
      <c r="N296" s="331"/>
      <c r="O296" s="77"/>
      <c r="P296" s="49"/>
      <c r="Q296" s="49"/>
    </row>
    <row r="297" spans="1:17" s="100" customFormat="1" ht="25.5" customHeight="1" x14ac:dyDescent="0.2">
      <c r="A297" s="49"/>
      <c r="B297" s="88"/>
      <c r="C297" s="73"/>
      <c r="D297" s="5"/>
      <c r="E297" s="169" t="s">
        <v>5</v>
      </c>
      <c r="F297" s="331" t="str">
        <f>Translations!$B$64</f>
        <v>cuando la entidad regulada tenga que utilizar un nuevo método de todos modos y pueda elegir entre diferentes opciones, sólo deberán tenerse en cuenta los costes del método más caro (pero más preciso o fiable) menos los costes en que se incurriría para sustituir el método de todos modos.</v>
      </c>
      <c r="G297" s="331"/>
      <c r="H297" s="331"/>
      <c r="I297" s="331"/>
      <c r="J297" s="331"/>
      <c r="K297" s="331"/>
      <c r="L297" s="331"/>
      <c r="M297" s="331"/>
      <c r="N297" s="331"/>
      <c r="O297" s="77"/>
      <c r="P297" s="49"/>
      <c r="Q297" s="49"/>
    </row>
    <row r="298" spans="1:17" s="100" customFormat="1" ht="12.75" customHeight="1" x14ac:dyDescent="0.2">
      <c r="A298" s="49"/>
      <c r="B298" s="88"/>
      <c r="C298" s="73"/>
      <c r="D298" s="5"/>
      <c r="E298" s="321" t="str">
        <f>Translations!$B$65</f>
        <v>Para considerar sólo los costes «adicionales» para la entidad regulada puede</v>
      </c>
      <c r="F298" s="321"/>
      <c r="G298" s="321"/>
      <c r="H298" s="321"/>
      <c r="I298" s="321"/>
      <c r="J298" s="321"/>
      <c r="K298" s="321"/>
      <c r="L298" s="321"/>
      <c r="M298" s="321"/>
      <c r="N298" s="321"/>
      <c r="O298" s="77"/>
      <c r="P298" s="49"/>
      <c r="Q298" s="49"/>
    </row>
    <row r="299" spans="1:17" s="100" customFormat="1" ht="12.75" customHeight="1" x14ac:dyDescent="0.2">
      <c r="A299" s="49"/>
      <c r="B299" s="88"/>
      <c r="C299" s="73"/>
      <c r="D299" s="5"/>
      <c r="E299" s="169" t="s">
        <v>5</v>
      </c>
      <c r="F299" s="321" t="str">
        <f>Translations!$B$66</f>
        <v>introducir los costes actuales o los costes del sistema de referencia en i. y iii., y los costes relacionados con nuevos equipos o medidas en ii. y iv.</v>
      </c>
      <c r="G299" s="321"/>
      <c r="H299" s="321"/>
      <c r="I299" s="321"/>
      <c r="J299" s="321"/>
      <c r="K299" s="321"/>
      <c r="L299" s="321"/>
      <c r="M299" s="321"/>
      <c r="N299" s="321"/>
      <c r="O299" s="77"/>
      <c r="P299" s="49"/>
      <c r="Q299" s="49"/>
    </row>
    <row r="300" spans="1:17" s="100" customFormat="1" ht="12.75" customHeight="1" x14ac:dyDescent="0.2">
      <c r="A300" s="49"/>
      <c r="B300" s="88"/>
      <c r="C300" s="73"/>
      <c r="D300" s="5"/>
      <c r="E300" s="169" t="s">
        <v>5</v>
      </c>
      <c r="F300" s="321" t="str">
        <f>Translations!$B$67</f>
        <v>introducir sólo los costes adicionales en ii. y iv.</v>
      </c>
      <c r="G300" s="321"/>
      <c r="H300" s="321"/>
      <c r="I300" s="321"/>
      <c r="J300" s="321"/>
      <c r="K300" s="321"/>
      <c r="L300" s="321"/>
      <c r="M300" s="321"/>
      <c r="N300" s="321"/>
      <c r="O300" s="77"/>
      <c r="P300" s="49"/>
      <c r="Q300" s="49"/>
    </row>
    <row r="301" spans="1:17" s="100" customFormat="1" ht="5.0999999999999996" customHeight="1" x14ac:dyDescent="0.2">
      <c r="A301" s="49"/>
      <c r="B301" s="88"/>
      <c r="C301" s="73"/>
      <c r="D301" s="5"/>
      <c r="E301" s="116"/>
      <c r="F301" s="107"/>
      <c r="G301" s="107"/>
      <c r="H301" s="107"/>
      <c r="I301" s="107"/>
      <c r="J301" s="107"/>
      <c r="K301" s="107"/>
      <c r="L301" s="107"/>
      <c r="M301" s="5"/>
      <c r="N301" s="107"/>
      <c r="O301" s="77"/>
      <c r="P301" s="49"/>
      <c r="Q301" s="49"/>
    </row>
    <row r="302" spans="1:17" s="100" customFormat="1" ht="39" customHeight="1" x14ac:dyDescent="0.2">
      <c r="A302" s="89"/>
      <c r="B302" s="88"/>
      <c r="C302" s="5"/>
      <c r="D302" s="5"/>
      <c r="E302" s="56" t="str">
        <f>Translations!$B$68</f>
        <v>Breve descripción</v>
      </c>
      <c r="F302" s="322" t="str">
        <f>Translations!$B$69</f>
        <v>Introduzca aquí una breve descripción. Esta descripción también debe incluir información sobre, por ejemplo, el parámetro al que se refieren los costes (cantidades de combustible despachadas, cualquier factor de cálculo, el factor de alcance), el periodo de amortización de los costes de inversión, los costes de O&amp;M, las hipótesis subyacentes, etc.</v>
      </c>
      <c r="G302" s="322"/>
      <c r="H302" s="322"/>
      <c r="I302" s="322"/>
      <c r="J302" s="322"/>
      <c r="K302" s="322"/>
      <c r="L302" s="322"/>
      <c r="M302" s="322"/>
      <c r="N302" s="322"/>
      <c r="O302" s="111"/>
      <c r="P302" s="165"/>
      <c r="Q302" s="112"/>
    </row>
    <row r="303" spans="1:17" s="100" customFormat="1" ht="12.75" customHeight="1" x14ac:dyDescent="0.2">
      <c r="A303" s="89"/>
      <c r="B303" s="88"/>
      <c r="C303" s="5"/>
      <c r="D303" s="5"/>
      <c r="E303" s="323" t="str">
        <f>Translations!$B$70</f>
        <v>Tipo de costes para las entidades reguladas</v>
      </c>
      <c r="F303" s="325" t="str">
        <f>Translations!$B$71</f>
        <v>Se puede distinguir entre:</v>
      </c>
      <c r="G303" s="325"/>
      <c r="H303" s="325"/>
      <c r="I303" s="325"/>
      <c r="J303" s="325"/>
      <c r="K303" s="325"/>
      <c r="L303" s="325"/>
      <c r="M303" s="325"/>
      <c r="N303" s="325"/>
      <c r="O303" s="111"/>
      <c r="P303" s="165"/>
      <c r="Q303" s="112"/>
    </row>
    <row r="304" spans="1:17" s="100" customFormat="1" ht="25.5" customHeight="1" x14ac:dyDescent="0.2">
      <c r="A304" s="89"/>
      <c r="B304" s="88"/>
      <c r="C304" s="5"/>
      <c r="D304" s="5"/>
      <c r="E304" s="324"/>
      <c r="F304" s="57" t="s">
        <v>5</v>
      </c>
      <c r="G304" s="320" t="str">
        <f>Translations!$B$72</f>
        <v>Costes de inversión: Son los costes de inversión de, por ejemplo, equipos de medición o los costes de puesta a punto para el método del factor de alcance (por ejemplo, sistema informático para el método de la «cadena de custodia», o el desarrollo de «métodos indirectos»).</v>
      </c>
      <c r="H304" s="320"/>
      <c r="I304" s="320"/>
      <c r="J304" s="320"/>
      <c r="K304" s="320"/>
      <c r="L304" s="320"/>
      <c r="M304" s="320"/>
      <c r="N304" s="320"/>
      <c r="O304" s="111"/>
      <c r="P304" s="165"/>
      <c r="Q304" s="112"/>
    </row>
    <row r="305" spans="1:17" s="100" customFormat="1" ht="47.25" customHeight="1" x14ac:dyDescent="0.2">
      <c r="A305" s="89"/>
      <c r="B305" s="88"/>
      <c r="C305" s="5"/>
      <c r="D305" s="5"/>
      <c r="E305" s="324"/>
      <c r="F305" s="57" t="s">
        <v>5</v>
      </c>
      <c r="G305" s="320" t="str">
        <f>Translations!$B$73</f>
        <v>Periodo de amortización: De conformidad con el apartado 1 del artículo 75 quinquies, este periodo debe basarse en la vida útil económica del equipo. Los costes anuales de la inversión tendrán en cuenta el valor temporal del dinero calculando la anualidad utilizando el tipo de interés introducido. En caso de que no se introduzca ningún tipo de interés, los costes anuales se determinarán simplemente mediante la depreciación lineal, es decir, dividiendo los costes de inversión por el periodo de depreciación.</v>
      </c>
      <c r="H305" s="320"/>
      <c r="I305" s="320"/>
      <c r="J305" s="320"/>
      <c r="K305" s="320"/>
      <c r="L305" s="320"/>
      <c r="M305" s="320"/>
      <c r="N305" s="320"/>
      <c r="O305" s="117"/>
      <c r="P305" s="165"/>
      <c r="Q305" s="112"/>
    </row>
    <row r="306" spans="1:17" s="100" customFormat="1" ht="12.75" customHeight="1" x14ac:dyDescent="0.2">
      <c r="A306" s="89"/>
      <c r="B306" s="88"/>
      <c r="C306" s="5"/>
      <c r="D306" s="5"/>
      <c r="E306" s="324"/>
      <c r="F306" s="57" t="s">
        <v>5</v>
      </c>
      <c r="G306" s="320" t="str">
        <f>Translations!$B$74</f>
        <v>Tipo de interés: Es el tipo de interés asociado a la inversión introducido como %. Las entradas aquí son opcionales.</v>
      </c>
      <c r="H306" s="320"/>
      <c r="I306" s="320"/>
      <c r="J306" s="320"/>
      <c r="K306" s="320"/>
      <c r="L306" s="320"/>
      <c r="M306" s="320"/>
      <c r="N306" s="320"/>
      <c r="O306" s="117"/>
      <c r="P306" s="165"/>
      <c r="Q306" s="112"/>
    </row>
    <row r="307" spans="1:17" s="100" customFormat="1" ht="34.5" customHeight="1" x14ac:dyDescent="0.2">
      <c r="A307" s="89"/>
      <c r="B307" s="88"/>
      <c r="C307" s="5"/>
      <c r="D307" s="5"/>
      <c r="E307" s="324"/>
      <c r="F307" s="57" t="s">
        <v>5</v>
      </c>
      <c r="G307" s="320" t="str">
        <f>Translations!$B$75</f>
        <v>Costes de explotación y mantenimiento: Se trata de los costes de funcionamiento y mantenimiento de, por ejemplo, el equipo o el método aplicado; incluye cualquier coste laboral interno relacionado con el funcionamiento y el mantenimiento que pueda atribuirse claramente a la mejora.</v>
      </c>
      <c r="H307" s="320"/>
      <c r="I307" s="320"/>
      <c r="J307" s="320"/>
      <c r="K307" s="320"/>
      <c r="L307" s="320"/>
      <c r="M307" s="320"/>
      <c r="N307" s="320"/>
      <c r="O307" s="111"/>
      <c r="P307" s="165"/>
      <c r="Q307" s="112"/>
    </row>
    <row r="308" spans="1:17" s="100" customFormat="1" ht="25.5" customHeight="1" x14ac:dyDescent="0.2">
      <c r="A308" s="89"/>
      <c r="B308" s="88"/>
      <c r="C308" s="5"/>
      <c r="D308" s="5"/>
      <c r="E308" s="324"/>
      <c r="F308" s="57" t="s">
        <v>5</v>
      </c>
      <c r="G308" s="320" t="str">
        <f>Translations!$B$76</f>
        <v>Otros costes: Se trata de cualquier otro coste anual relevante, por ejemplo, costes de laboratorio, o costes derivados de retrasos en cualquier operación empresarial para la aplicación de la mejora, etc.</v>
      </c>
      <c r="H308" s="320"/>
      <c r="I308" s="320"/>
      <c r="J308" s="320"/>
      <c r="K308" s="320"/>
      <c r="L308" s="320"/>
      <c r="M308" s="320"/>
      <c r="N308" s="320"/>
      <c r="O308" s="111"/>
      <c r="P308" s="165"/>
      <c r="Q308" s="112"/>
    </row>
    <row r="309" spans="1:17" s="100" customFormat="1" ht="5.0999999999999996" customHeight="1" x14ac:dyDescent="0.2">
      <c r="A309" s="49"/>
      <c r="B309" s="88"/>
      <c r="C309" s="73"/>
      <c r="D309" s="5"/>
      <c r="E309" s="107"/>
      <c r="F309" s="107"/>
      <c r="G309" s="107"/>
      <c r="H309" s="107"/>
      <c r="I309" s="107"/>
      <c r="J309" s="107"/>
      <c r="K309" s="107"/>
      <c r="L309" s="107"/>
      <c r="M309" s="5"/>
      <c r="N309" s="107"/>
      <c r="O309" s="77"/>
      <c r="P309" s="49"/>
      <c r="Q309" s="49"/>
    </row>
    <row r="310" spans="1:17" s="100" customFormat="1" ht="38.25" customHeight="1" x14ac:dyDescent="0.2">
      <c r="A310" s="49"/>
      <c r="B310" s="88"/>
      <c r="C310" s="73"/>
      <c r="D310" s="5"/>
      <c r="E310" s="318" t="str">
        <f>Translations!$B$77</f>
        <v>Tipo de costes para los consumidores</v>
      </c>
      <c r="F310" s="319" t="str">
        <f>Translations!$B$78</f>
        <v>Además de los costes incurridos por la entidad regulada, el artículo 75 quinquies, apartado 2, exige que la entidad regulada también tenga en cuenta los costes de la aplicación de un método de seguimiento específico incurridos por los consumidores (por ejemplo, los socios comerciales intermedios de combustible), incluidos los consumidores finales. La entidad regulada puede aplicar estimaciones conservadoras de estos costes.</v>
      </c>
      <c r="G310" s="319"/>
      <c r="H310" s="319"/>
      <c r="I310" s="319"/>
      <c r="J310" s="319"/>
      <c r="K310" s="319"/>
      <c r="L310" s="319"/>
      <c r="M310" s="319"/>
      <c r="N310" s="319"/>
      <c r="O310" s="77"/>
      <c r="P310" s="113"/>
      <c r="Q310" s="49"/>
    </row>
    <row r="311" spans="1:17" s="100" customFormat="1" ht="38.25" customHeight="1" x14ac:dyDescent="0.2">
      <c r="A311" s="49"/>
      <c r="B311" s="88"/>
      <c r="C311" s="73"/>
      <c r="D311" s="5"/>
      <c r="E311" s="318"/>
      <c r="F311" s="320" t="str">
        <f>Translations!$B$79</f>
        <v>No en todos los casos las dos opciones consideradas darán lugar a diferencias (significativas) en los costes soportados por los consumidores. En tales casos, la entidad regulada puede omitir identificarlos explícitamente en los costes que figuran a continuación. Lo más destacado es que los distintos métodos aplicados para el factor de alcance pueden repercutir en los costes soportados por los consumidores, por ejemplo en el caso del método de la «cadena de custodia».</v>
      </c>
      <c r="G311" s="320"/>
      <c r="H311" s="320"/>
      <c r="I311" s="320"/>
      <c r="J311" s="320"/>
      <c r="K311" s="320"/>
      <c r="L311" s="320"/>
      <c r="M311" s="320"/>
      <c r="N311" s="320"/>
      <c r="O311" s="77"/>
      <c r="P311" s="113"/>
      <c r="Q311" s="49"/>
    </row>
    <row r="312" spans="1:17" s="100" customFormat="1" ht="12.75" customHeight="1" x14ac:dyDescent="0.2">
      <c r="A312" s="49"/>
      <c r="B312" s="88"/>
      <c r="C312" s="73"/>
      <c r="D312" s="5"/>
      <c r="E312" s="318"/>
      <c r="F312" s="320" t="str">
        <f>Translations!$B$71</f>
        <v>Se puede distinguir entre:</v>
      </c>
      <c r="G312" s="320"/>
      <c r="H312" s="320"/>
      <c r="I312" s="320"/>
      <c r="J312" s="320"/>
      <c r="K312" s="320"/>
      <c r="L312" s="320"/>
      <c r="M312" s="320"/>
      <c r="N312" s="320"/>
      <c r="O312" s="77"/>
      <c r="P312" s="113"/>
      <c r="Q312" s="49"/>
    </row>
    <row r="313" spans="1:17" s="100" customFormat="1" ht="12.75" customHeight="1" x14ac:dyDescent="0.2">
      <c r="A313" s="49"/>
      <c r="B313" s="88"/>
      <c r="C313" s="73"/>
      <c r="D313" s="5"/>
      <c r="E313" s="318"/>
      <c r="F313" s="163" t="s">
        <v>5</v>
      </c>
      <c r="G313" s="320" t="str">
        <f>Translations!$B$80</f>
        <v>Número de consumidores: Debe ser una estimación conservadora del número de consumidores.</v>
      </c>
      <c r="H313" s="320"/>
      <c r="I313" s="320"/>
      <c r="J313" s="320"/>
      <c r="K313" s="320"/>
      <c r="L313" s="320"/>
      <c r="M313" s="320"/>
      <c r="N313" s="320"/>
      <c r="O313" s="77"/>
      <c r="P313" s="113"/>
      <c r="Q313" s="49"/>
    </row>
    <row r="314" spans="1:17" s="100" customFormat="1" ht="25.5" customHeight="1" x14ac:dyDescent="0.2">
      <c r="A314" s="49"/>
      <c r="B314" s="88"/>
      <c r="C314" s="73"/>
      <c r="D314" s="5"/>
      <c r="E314" s="318"/>
      <c r="F314" s="163"/>
      <c r="G314" s="320" t="str">
        <f>Translations!$B$81</f>
        <v>Por ejemplo, [50] comerciantes intermedios de combustible y [200 000] consumidores se verían afectados por los diferentes métodos aplicados.</v>
      </c>
      <c r="H314" s="320"/>
      <c r="I314" s="320"/>
      <c r="J314" s="320"/>
      <c r="K314" s="320"/>
      <c r="L314" s="320"/>
      <c r="M314" s="320"/>
      <c r="N314" s="320"/>
      <c r="O314" s="77"/>
      <c r="P314" s="113"/>
      <c r="Q314" s="49"/>
    </row>
    <row r="315" spans="1:17" s="100" customFormat="1" ht="12.75" customHeight="1" x14ac:dyDescent="0.2">
      <c r="A315" s="49"/>
      <c r="B315" s="88"/>
      <c r="C315" s="73"/>
      <c r="D315" s="5"/>
      <c r="E315" s="318"/>
      <c r="F315" s="57" t="s">
        <v>5</v>
      </c>
      <c r="G315" s="320" t="str">
        <f>Translations!$B$82</f>
        <v xml:space="preserve">Costes únicos: similares a los costes de inversión anteriores, se trata de costes que los consumidores tienen que pagar una sola vez, por ejemplo, por adelantado. </v>
      </c>
      <c r="H315" s="320"/>
      <c r="I315" s="320"/>
      <c r="J315" s="320"/>
      <c r="K315" s="320"/>
      <c r="L315" s="320"/>
      <c r="M315" s="320"/>
      <c r="N315" s="320"/>
      <c r="O315" s="77"/>
      <c r="P315" s="49"/>
      <c r="Q315" s="49"/>
    </row>
    <row r="316" spans="1:17" s="100" customFormat="1" ht="58.5" customHeight="1" x14ac:dyDescent="0.2">
      <c r="A316" s="49"/>
      <c r="B316" s="88"/>
      <c r="C316" s="73"/>
      <c r="D316" s="5"/>
      <c r="E316" s="318"/>
      <c r="F316" s="57"/>
      <c r="G316" s="320" t="str">
        <f>Translations!$B$83</f>
        <v>Por ejemplo, para aplicar el método de la «cadena de custodia», podría tratarse de los costes administrativos en que incurrirían los comerciantes intermedios de combustible (es decir, [15] entidades de comerciantes de combustible tendrían que registrarse en el nuevo sistema informático creado por la entidad regulada) y los consumidores (por ejemplo, [200 000] consumidores tendrían que gastar [10] minutos multiplicados por el salario medio de ese país para realizar una única autodeclaración de su respectivo uso sectorial del combustible en las Condiciones Generales actualizadas).</v>
      </c>
      <c r="H316" s="320"/>
      <c r="I316" s="320"/>
      <c r="J316" s="320"/>
      <c r="K316" s="320"/>
      <c r="L316" s="320"/>
      <c r="M316" s="320"/>
      <c r="N316" s="320"/>
      <c r="O316" s="77"/>
      <c r="P316" s="49"/>
      <c r="Q316" s="49"/>
    </row>
    <row r="317" spans="1:17" s="100" customFormat="1" ht="25.5" customHeight="1" x14ac:dyDescent="0.2">
      <c r="A317" s="49"/>
      <c r="B317" s="88"/>
      <c r="C317" s="73"/>
      <c r="D317" s="5"/>
      <c r="E317" s="318"/>
      <c r="F317" s="57" t="s">
        <v>5</v>
      </c>
      <c r="G317" s="320" t="str">
        <f>Translations!$B$84</f>
        <v>Periodo de amortización: debe basarse en la vida útil económica del equipo. Si no se conoce o no está claramente definido, se asumirá un periodo por defecto de [10] años. Para los cálculos posteriores se aplicará una tasa de descuento social por defecto del 4%.</v>
      </c>
      <c r="H317" s="320"/>
      <c r="I317" s="320"/>
      <c r="J317" s="320"/>
      <c r="K317" s="320"/>
      <c r="L317" s="320"/>
      <c r="M317" s="320"/>
      <c r="N317" s="320"/>
      <c r="O317" s="77"/>
      <c r="P317" s="49"/>
      <c r="Q317" s="49"/>
    </row>
    <row r="318" spans="1:17" s="100" customFormat="1" ht="12.75" customHeight="1" x14ac:dyDescent="0.2">
      <c r="A318" s="49"/>
      <c r="B318" s="88"/>
      <c r="C318" s="73"/>
      <c r="D318" s="5"/>
      <c r="E318" s="318"/>
      <c r="F318" s="57" t="s">
        <v>5</v>
      </c>
      <c r="G318" s="320" t="str">
        <f>Translations!$B$85</f>
        <v>Costes recurrentes por consumidor: Se trata de una estimación de los costes anuales que deben pagar los consumidores.</v>
      </c>
      <c r="H318" s="320"/>
      <c r="I318" s="320"/>
      <c r="J318" s="320"/>
      <c r="K318" s="320"/>
      <c r="L318" s="320"/>
      <c r="M318" s="320"/>
      <c r="N318" s="320"/>
      <c r="O318" s="77"/>
      <c r="P318" s="49"/>
      <c r="Q318" s="49"/>
    </row>
    <row r="319" spans="1:17" s="100" customFormat="1" ht="6" customHeight="1" x14ac:dyDescent="0.2">
      <c r="A319" s="49"/>
      <c r="B319" s="88"/>
      <c r="C319" s="73"/>
      <c r="D319" s="5"/>
      <c r="E319" s="107"/>
      <c r="F319" s="163"/>
      <c r="G319" s="202"/>
      <c r="H319" s="202"/>
      <c r="I319" s="202"/>
      <c r="J319" s="202"/>
      <c r="K319" s="202"/>
      <c r="L319" s="202"/>
      <c r="M319" s="202"/>
      <c r="N319" s="202"/>
      <c r="O319" s="77"/>
      <c r="P319" s="49"/>
      <c r="Q319" s="49"/>
    </row>
    <row r="320" spans="1:17" s="100" customFormat="1" x14ac:dyDescent="0.2">
      <c r="A320" s="49"/>
      <c r="B320" s="88"/>
      <c r="C320" s="73"/>
      <c r="D320" s="173" t="s">
        <v>6</v>
      </c>
      <c r="E320" s="38" t="str">
        <f>Translations!$B$86</f>
        <v>Costes actuales o de referencia que soportan las Entidades Reguladas</v>
      </c>
      <c r="F320" s="107"/>
      <c r="G320" s="107"/>
      <c r="H320" s="107"/>
      <c r="I320" s="107"/>
      <c r="J320" s="107"/>
      <c r="K320" s="107"/>
      <c r="L320" s="107"/>
      <c r="M320" s="5"/>
      <c r="N320" s="107"/>
      <c r="O320" s="77"/>
      <c r="P320" s="49"/>
      <c r="Q320" s="49"/>
    </row>
    <row r="321" spans="1:17" s="100" customFormat="1" ht="25.5" customHeight="1" thickBot="1" x14ac:dyDescent="0.25">
      <c r="A321" s="49"/>
      <c r="B321" s="88"/>
      <c r="C321" s="73"/>
      <c r="D321" s="5"/>
      <c r="E321" s="273" t="str">
        <f>Translations!$B$87</f>
        <v>Introduzca aquí los costes relacionados con su equipo actual o método utilizado O, cuando compare dos o más opciones, los costes relacionados con la referencia.</v>
      </c>
      <c r="F321" s="273"/>
      <c r="G321" s="273"/>
      <c r="H321" s="273"/>
      <c r="I321" s="273"/>
      <c r="J321" s="273"/>
      <c r="K321" s="273"/>
      <c r="L321" s="273"/>
      <c r="M321" s="273"/>
      <c r="N321" s="273"/>
      <c r="O321" s="77"/>
      <c r="P321" s="49"/>
      <c r="Q321" s="49"/>
    </row>
    <row r="322" spans="1:17" s="100" customFormat="1" ht="12.75" customHeight="1" x14ac:dyDescent="0.2">
      <c r="A322" s="49"/>
      <c r="B322" s="88"/>
      <c r="C322" s="73"/>
      <c r="D322" s="307" t="str">
        <f>Translations!$B$88</f>
        <v>REFERENCIA (Entidad regulada)</v>
      </c>
      <c r="E322" s="277" t="str">
        <f>Translations!$B$68</f>
        <v>Breve descripción</v>
      </c>
      <c r="F322" s="277"/>
      <c r="G322" s="277"/>
      <c r="H322" s="310" t="str">
        <f>Translations!$B$89</f>
        <v>Costes de inversión</v>
      </c>
      <c r="I322" s="311"/>
      <c r="J322" s="312"/>
      <c r="K322" s="279" t="str">
        <f>Translations!$B$90</f>
        <v>Costes de O&amp;M [€/año]</v>
      </c>
      <c r="L322" s="280"/>
      <c r="M322" s="287" t="str">
        <f>Translations!$B$91</f>
        <v>Otros costes [€/año]</v>
      </c>
      <c r="N322" s="287" t="str">
        <f>Translations!$B$92</f>
        <v>Costes anuales [euros]</v>
      </c>
      <c r="O322" s="77"/>
      <c r="P322" s="49"/>
      <c r="Q322" s="49"/>
    </row>
    <row r="323" spans="1:17" s="136" customFormat="1" ht="42" customHeight="1" thickBot="1" x14ac:dyDescent="0.25">
      <c r="A323" s="113"/>
      <c r="B323" s="114"/>
      <c r="C323" s="103"/>
      <c r="D323" s="308"/>
      <c r="E323" s="278"/>
      <c r="F323" s="278"/>
      <c r="G323" s="278"/>
      <c r="H323" s="133" t="str">
        <f>Translations!$B$93</f>
        <v>Costes de inversión [euros]</v>
      </c>
      <c r="I323" s="143" t="str">
        <f>Translations!$B$94</f>
        <v>Periodo de amortización [años]</v>
      </c>
      <c r="J323" s="144" t="str">
        <f>Translations!$B$95</f>
        <v>Tipo de interés [%]</v>
      </c>
      <c r="K323" s="285"/>
      <c r="L323" s="286"/>
      <c r="M323" s="313"/>
      <c r="N323" s="288"/>
      <c r="O323" s="78"/>
      <c r="P323" s="113"/>
      <c r="Q323" s="113"/>
    </row>
    <row r="324" spans="1:17" s="100" customFormat="1" ht="15" customHeight="1" x14ac:dyDescent="0.2">
      <c r="A324" s="49"/>
      <c r="B324" s="88"/>
      <c r="C324" s="73"/>
      <c r="D324" s="308"/>
      <c r="E324" s="290"/>
      <c r="F324" s="290"/>
      <c r="G324" s="290"/>
      <c r="H324" s="203"/>
      <c r="I324" s="140"/>
      <c r="J324" s="137"/>
      <c r="K324" s="293"/>
      <c r="L324" s="294"/>
      <c r="M324" s="203"/>
      <c r="N324" s="145" t="str">
        <f>IF(COUNT(H324:M324)&gt;0,IF(COUNT(H324:I324)=2,IF(J324&gt;0,-PMT(J324/100,I324,H324),H324/I324),0)+K324+M324,"")</f>
        <v/>
      </c>
      <c r="O324" s="117"/>
      <c r="P324" s="49"/>
      <c r="Q324" s="49"/>
    </row>
    <row r="325" spans="1:17" s="100" customFormat="1" ht="12.75" customHeight="1" x14ac:dyDescent="0.2">
      <c r="A325" s="49"/>
      <c r="B325" s="88"/>
      <c r="C325" s="73"/>
      <c r="D325" s="308"/>
      <c r="E325" s="296"/>
      <c r="F325" s="296"/>
      <c r="G325" s="296"/>
      <c r="H325" s="204"/>
      <c r="I325" s="141"/>
      <c r="J325" s="138"/>
      <c r="K325" s="299"/>
      <c r="L325" s="300"/>
      <c r="M325" s="204"/>
      <c r="N325" s="146" t="str">
        <f>IF(COUNT(H325:M325)&gt;0,IF(COUNT(H325:I325)=2,IF(J325&gt;0,-PMT(J325/100,I325,H325),H325/I325),0)+K325+M325,"")</f>
        <v/>
      </c>
      <c r="O325" s="77"/>
      <c r="P325" s="49"/>
      <c r="Q325" s="49"/>
    </row>
    <row r="326" spans="1:17" s="100" customFormat="1" ht="12.75" customHeight="1" x14ac:dyDescent="0.2">
      <c r="A326" s="49"/>
      <c r="B326" s="88"/>
      <c r="C326" s="73"/>
      <c r="D326" s="308"/>
      <c r="E326" s="296"/>
      <c r="F326" s="296"/>
      <c r="G326" s="296"/>
      <c r="H326" s="204"/>
      <c r="I326" s="141"/>
      <c r="J326" s="138"/>
      <c r="K326" s="299"/>
      <c r="L326" s="300"/>
      <c r="M326" s="204"/>
      <c r="N326" s="146" t="str">
        <f>IF(COUNT(H326:M326)&gt;0,IF(COUNT(H326:I326)=2,IF(J326&gt;0,-PMT(J326/100,I326,H326),H326/I326),0)+K326+M326,"")</f>
        <v/>
      </c>
      <c r="O326" s="77"/>
      <c r="P326" s="49"/>
      <c r="Q326" s="49"/>
    </row>
    <row r="327" spans="1:17" s="100" customFormat="1" ht="12.75" customHeight="1" x14ac:dyDescent="0.2">
      <c r="A327" s="49"/>
      <c r="B327" s="88"/>
      <c r="C327" s="73"/>
      <c r="D327" s="308"/>
      <c r="E327" s="296"/>
      <c r="F327" s="296"/>
      <c r="G327" s="296"/>
      <c r="H327" s="204"/>
      <c r="I327" s="141"/>
      <c r="J327" s="138"/>
      <c r="K327" s="299"/>
      <c r="L327" s="300"/>
      <c r="M327" s="204"/>
      <c r="N327" s="146" t="str">
        <f>IF(COUNT(H327:M327)&gt;0,IF(COUNT(H327:I327)=2,IF(J327&gt;0,-PMT(J327/100,I327,H327),H327/I327),0)+K327+M327,"")</f>
        <v/>
      </c>
      <c r="O327" s="77"/>
      <c r="P327" s="49"/>
      <c r="Q327" s="49"/>
    </row>
    <row r="328" spans="1:17" s="100" customFormat="1" ht="12.75" customHeight="1" thickBot="1" x14ac:dyDescent="0.25">
      <c r="A328" s="49"/>
      <c r="B328" s="88"/>
      <c r="C328" s="73"/>
      <c r="D328" s="309"/>
      <c r="E328" s="302"/>
      <c r="F328" s="302"/>
      <c r="G328" s="302"/>
      <c r="H328" s="205"/>
      <c r="I328" s="142"/>
      <c r="J328" s="139"/>
      <c r="K328" s="316"/>
      <c r="L328" s="317"/>
      <c r="M328" s="205"/>
      <c r="N328" s="147" t="str">
        <f>IF(COUNT(H328:M328)&gt;0,IF(COUNT(H328:I328)=2,IF(J328&gt;0,-PMT(J328/100,I328,H328),H328/I328),0)+K328+M328,"")</f>
        <v/>
      </c>
      <c r="O328" s="77"/>
      <c r="P328" s="49"/>
      <c r="Q328" s="49"/>
    </row>
    <row r="329" spans="1:17" s="100" customFormat="1" ht="14.25" customHeight="1" thickBot="1" x14ac:dyDescent="0.25">
      <c r="A329" s="49"/>
      <c r="B329" s="88"/>
      <c r="C329" s="73"/>
      <c r="D329" s="5"/>
      <c r="E329" s="107"/>
      <c r="F329" s="107"/>
      <c r="G329" s="107"/>
      <c r="H329" s="107"/>
      <c r="I329" s="107"/>
      <c r="J329" s="107"/>
      <c r="K329" s="107"/>
      <c r="L329" s="64" t="str">
        <f>Translations!$B$96</f>
        <v>Suma</v>
      </c>
      <c r="M329" s="132" t="s">
        <v>7</v>
      </c>
      <c r="N329" s="122" t="str">
        <f>IF(COUNT(N324:N328)&gt;0,SUM(N324:N328),"")</f>
        <v/>
      </c>
      <c r="O329" s="77"/>
      <c r="P329" s="49"/>
      <c r="Q329" s="49"/>
    </row>
    <row r="330" spans="1:17" s="100" customFormat="1" ht="5.0999999999999996" customHeight="1" x14ac:dyDescent="0.2">
      <c r="A330" s="49"/>
      <c r="B330" s="88"/>
      <c r="C330" s="73"/>
      <c r="D330" s="5"/>
      <c r="E330" s="73"/>
      <c r="F330" s="73"/>
      <c r="G330" s="73"/>
      <c r="H330" s="73"/>
      <c r="I330" s="73"/>
      <c r="J330" s="73"/>
      <c r="K330" s="73"/>
      <c r="L330" s="73"/>
      <c r="M330" s="73"/>
      <c r="N330" s="73"/>
      <c r="O330" s="187"/>
      <c r="P330" s="49"/>
      <c r="Q330" s="49"/>
    </row>
    <row r="331" spans="1:17" s="100" customFormat="1" ht="14.25" customHeight="1" x14ac:dyDescent="0.2">
      <c r="A331" s="49"/>
      <c r="B331" s="88"/>
      <c r="C331" s="73"/>
      <c r="D331" s="206" t="s">
        <v>8</v>
      </c>
      <c r="E331" s="38" t="str">
        <f>Translations!$B$97</f>
        <v>Costes del nuevo equipo o método para las entidades reguladas</v>
      </c>
      <c r="F331" s="5"/>
      <c r="G331" s="115"/>
      <c r="H331" s="5"/>
      <c r="I331" s="5"/>
      <c r="J331" s="5"/>
      <c r="K331" s="5"/>
      <c r="L331" s="5"/>
      <c r="M331" s="5"/>
      <c r="N331" s="5"/>
      <c r="O331" s="187"/>
      <c r="P331" s="49"/>
      <c r="Q331" s="49"/>
    </row>
    <row r="332" spans="1:17" s="100" customFormat="1" ht="14.25" customHeight="1" thickBot="1" x14ac:dyDescent="0.25">
      <c r="A332" s="49"/>
      <c r="B332" s="88"/>
      <c r="C332" s="73"/>
      <c r="D332" s="5"/>
      <c r="E332" s="273" t="str">
        <f>Translations!$B$98</f>
        <v>Indique aquí los costes relacionados con la utilización de un nuevo equipo o método que permita obtener un nivel superior o un método más preciso.</v>
      </c>
      <c r="F332" s="273"/>
      <c r="G332" s="273"/>
      <c r="H332" s="273"/>
      <c r="I332" s="273"/>
      <c r="J332" s="273"/>
      <c r="K332" s="273"/>
      <c r="L332" s="273"/>
      <c r="M332" s="273"/>
      <c r="N332" s="273"/>
      <c r="O332" s="77"/>
      <c r="P332" s="49"/>
      <c r="Q332" s="49"/>
    </row>
    <row r="333" spans="1:17" s="100" customFormat="1" ht="12.75" customHeight="1" x14ac:dyDescent="0.2">
      <c r="A333" s="49"/>
      <c r="B333" s="88"/>
      <c r="C333" s="73"/>
      <c r="D333" s="307" t="str">
        <f>Translations!$B$99</f>
        <v>NUEVO (Entidad regulada)</v>
      </c>
      <c r="E333" s="277" t="str">
        <f>Translations!$B$68</f>
        <v>Breve descripción</v>
      </c>
      <c r="F333" s="277"/>
      <c r="G333" s="277"/>
      <c r="H333" s="310" t="str">
        <f>Translations!$B$89</f>
        <v>Costes de inversión</v>
      </c>
      <c r="I333" s="311"/>
      <c r="J333" s="312"/>
      <c r="K333" s="279" t="str">
        <f>Translations!$B$90</f>
        <v>Costes de O&amp;M [€/año]</v>
      </c>
      <c r="L333" s="280"/>
      <c r="M333" s="287" t="str">
        <f>Translations!$B$91</f>
        <v>Otros costes [€/año]</v>
      </c>
      <c r="N333" s="287" t="str">
        <f>Translations!$B$92</f>
        <v>Costes anuales [euros]</v>
      </c>
      <c r="O333" s="77"/>
      <c r="P333" s="49"/>
      <c r="Q333" s="49"/>
    </row>
    <row r="334" spans="1:17" s="136" customFormat="1" ht="38.25" customHeight="1" thickBot="1" x14ac:dyDescent="0.25">
      <c r="A334" s="113"/>
      <c r="B334" s="114"/>
      <c r="C334" s="103"/>
      <c r="D334" s="308"/>
      <c r="E334" s="278"/>
      <c r="F334" s="278"/>
      <c r="G334" s="278"/>
      <c r="H334" s="133" t="str">
        <f>Translations!$B$93</f>
        <v>Costes de inversión [euros]</v>
      </c>
      <c r="I334" s="143" t="str">
        <f>Translations!$B$94</f>
        <v>Periodo de amortización [años]</v>
      </c>
      <c r="J334" s="144" t="str">
        <f>Translations!$B$95</f>
        <v>Tipo de interés [%]</v>
      </c>
      <c r="K334" s="285"/>
      <c r="L334" s="286"/>
      <c r="M334" s="313"/>
      <c r="N334" s="288"/>
      <c r="O334" s="78"/>
      <c r="P334" s="113"/>
      <c r="Q334" s="113"/>
    </row>
    <row r="335" spans="1:17" s="100" customFormat="1" ht="15" customHeight="1" x14ac:dyDescent="0.2">
      <c r="A335" s="49"/>
      <c r="B335" s="88"/>
      <c r="C335" s="73"/>
      <c r="D335" s="308"/>
      <c r="E335" s="289"/>
      <c r="F335" s="290"/>
      <c r="G335" s="314"/>
      <c r="H335" s="203"/>
      <c r="I335" s="140"/>
      <c r="J335" s="137"/>
      <c r="K335" s="293"/>
      <c r="L335" s="294"/>
      <c r="M335" s="203"/>
      <c r="N335" s="145" t="str">
        <f>IF(COUNT(H335:M335)&gt;0,IF(COUNT(H335:I335)=2,IF(J335&gt;0,-PMT(J335/100,I335,H335),H335/I335),0)+K335+M335,"")</f>
        <v/>
      </c>
      <c r="O335" s="77"/>
      <c r="P335" s="49"/>
      <c r="Q335" s="49"/>
    </row>
    <row r="336" spans="1:17" s="100" customFormat="1" ht="12.75" customHeight="1" x14ac:dyDescent="0.2">
      <c r="A336" s="49"/>
      <c r="B336" s="88"/>
      <c r="C336" s="73"/>
      <c r="D336" s="308"/>
      <c r="E336" s="295"/>
      <c r="F336" s="296"/>
      <c r="G336" s="315"/>
      <c r="H336" s="204"/>
      <c r="I336" s="141"/>
      <c r="J336" s="138"/>
      <c r="K336" s="299"/>
      <c r="L336" s="300"/>
      <c r="M336" s="204"/>
      <c r="N336" s="146" t="str">
        <f>IF(COUNT(H336:M336)&gt;0,IF(COUNT(H336:I336)=2,IF(J336&gt;0,-PMT(J336/100,I336,H336),H336/I336),0)+K336+M336,"")</f>
        <v/>
      </c>
      <c r="O336" s="77"/>
      <c r="P336" s="49"/>
      <c r="Q336" s="49"/>
    </row>
    <row r="337" spans="1:17" s="100" customFormat="1" ht="12.75" customHeight="1" x14ac:dyDescent="0.2">
      <c r="A337" s="49"/>
      <c r="B337" s="88"/>
      <c r="C337" s="73"/>
      <c r="D337" s="308"/>
      <c r="E337" s="295"/>
      <c r="F337" s="296"/>
      <c r="G337" s="315"/>
      <c r="H337" s="204"/>
      <c r="I337" s="141"/>
      <c r="J337" s="138"/>
      <c r="K337" s="299"/>
      <c r="L337" s="300"/>
      <c r="M337" s="204"/>
      <c r="N337" s="146" t="str">
        <f>IF(COUNT(H337:M337)&gt;0,IF(COUNT(H337:I337)=2,IF(J337&gt;0,-PMT(J337/100,I337,H337),H337/I337),0)+K337+M337,"")</f>
        <v/>
      </c>
      <c r="O337" s="77"/>
      <c r="P337" s="49"/>
      <c r="Q337" s="49"/>
    </row>
    <row r="338" spans="1:17" s="100" customFormat="1" ht="12.75" customHeight="1" x14ac:dyDescent="0.2">
      <c r="A338" s="49"/>
      <c r="B338" s="88"/>
      <c r="C338" s="73"/>
      <c r="D338" s="308"/>
      <c r="E338" s="295"/>
      <c r="F338" s="296"/>
      <c r="G338" s="315"/>
      <c r="H338" s="204"/>
      <c r="I338" s="141"/>
      <c r="J338" s="138"/>
      <c r="K338" s="299"/>
      <c r="L338" s="300"/>
      <c r="M338" s="204"/>
      <c r="N338" s="146" t="str">
        <f>IF(COUNT(H338:M338)&gt;0,IF(COUNT(H338:I338)=2,IF(J338&gt;0,-PMT(J338/100,I338,H338),H338/I338),0)+K338+M338,"")</f>
        <v/>
      </c>
      <c r="O338" s="77"/>
      <c r="P338" s="49"/>
      <c r="Q338" s="49"/>
    </row>
    <row r="339" spans="1:17" s="100" customFormat="1" ht="12.75" customHeight="1" thickBot="1" x14ac:dyDescent="0.25">
      <c r="A339" s="49"/>
      <c r="B339" s="88"/>
      <c r="C339" s="73"/>
      <c r="D339" s="309"/>
      <c r="E339" s="301"/>
      <c r="F339" s="302"/>
      <c r="G339" s="302"/>
      <c r="H339" s="205"/>
      <c r="I339" s="142"/>
      <c r="J339" s="139"/>
      <c r="K339" s="316"/>
      <c r="L339" s="317"/>
      <c r="M339" s="205"/>
      <c r="N339" s="147" t="str">
        <f>IF(COUNT(H339:M339)&gt;0,IF(COUNT(H339:I339)=2,IF(J339&gt;0,-PMT(J339/100,I339,H339),H339/I339),0)+K339+M339,"")</f>
        <v/>
      </c>
      <c r="O339" s="77"/>
      <c r="P339" s="49"/>
      <c r="Q339" s="49"/>
    </row>
    <row r="340" spans="1:17" s="100" customFormat="1" ht="15" customHeight="1" thickBot="1" x14ac:dyDescent="0.25">
      <c r="A340" s="49"/>
      <c r="B340" s="88"/>
      <c r="C340" s="73"/>
      <c r="D340" s="73"/>
      <c r="E340" s="73"/>
      <c r="F340" s="73"/>
      <c r="G340" s="73"/>
      <c r="H340" s="73"/>
      <c r="I340" s="73"/>
      <c r="J340" s="73"/>
      <c r="K340" s="73"/>
      <c r="L340" s="64" t="str">
        <f>Translations!$B$96</f>
        <v>Suma</v>
      </c>
      <c r="M340" s="132" t="s">
        <v>7</v>
      </c>
      <c r="N340" s="122" t="str">
        <f>IF(COUNT(N335:N339)&gt;0,SUM(N335:N339),"")</f>
        <v/>
      </c>
      <c r="O340" s="77"/>
      <c r="P340" s="49"/>
      <c r="Q340" s="49"/>
    </row>
    <row r="341" spans="1:17" s="100" customFormat="1" ht="12.75" customHeight="1" x14ac:dyDescent="0.2">
      <c r="A341" s="49"/>
      <c r="B341" s="88"/>
      <c r="C341" s="73"/>
      <c r="D341" s="5"/>
      <c r="E341" s="73"/>
      <c r="F341" s="73"/>
      <c r="G341" s="73"/>
      <c r="H341" s="73"/>
      <c r="I341" s="73"/>
      <c r="J341" s="73"/>
      <c r="K341" s="73"/>
      <c r="L341" s="73"/>
      <c r="M341" s="73"/>
      <c r="N341" s="73"/>
      <c r="O341" s="187"/>
      <c r="P341" s="49"/>
      <c r="Q341" s="49"/>
    </row>
    <row r="342" spans="1:17" s="100" customFormat="1" ht="5.0999999999999996" customHeight="1" x14ac:dyDescent="0.2">
      <c r="A342" s="49"/>
      <c r="B342" s="88"/>
      <c r="C342" s="73"/>
      <c r="D342" s="166"/>
      <c r="E342" s="167"/>
      <c r="F342" s="167"/>
      <c r="G342" s="167"/>
      <c r="H342" s="167"/>
      <c r="I342" s="167"/>
      <c r="J342" s="167"/>
      <c r="K342" s="167"/>
      <c r="L342" s="167"/>
      <c r="M342" s="167"/>
      <c r="N342" s="167"/>
      <c r="O342" s="187"/>
      <c r="P342" s="49"/>
      <c r="Q342" s="49"/>
    </row>
    <row r="343" spans="1:17" s="100" customFormat="1" ht="14.25" customHeight="1" x14ac:dyDescent="0.2">
      <c r="A343" s="49"/>
      <c r="B343" s="88"/>
      <c r="C343" s="73"/>
      <c r="D343" s="206" t="s">
        <v>9</v>
      </c>
      <c r="E343" s="38" t="str">
        <f>Translations!$B$100</f>
        <v>Costes actuales o de referencia para los consumidores</v>
      </c>
      <c r="F343" s="38"/>
      <c r="G343" s="38"/>
      <c r="H343" s="38"/>
      <c r="I343" s="38"/>
      <c r="J343" s="38"/>
      <c r="K343" s="107"/>
      <c r="L343" s="64"/>
      <c r="M343" s="132"/>
      <c r="N343" s="160"/>
      <c r="O343" s="77"/>
      <c r="P343" s="49"/>
      <c r="Q343" s="49"/>
    </row>
    <row r="344" spans="1:17" s="100" customFormat="1" ht="14.25" customHeight="1" thickBot="1" x14ac:dyDescent="0.25">
      <c r="A344" s="49"/>
      <c r="B344" s="88"/>
      <c r="C344" s="73"/>
      <c r="D344" s="5"/>
      <c r="E344" s="273" t="str">
        <f>Translations!$B$101</f>
        <v>Indique aquí los costes que supondría para los consumidores la utilización del equipo o método actual.</v>
      </c>
      <c r="F344" s="273"/>
      <c r="G344" s="273"/>
      <c r="H344" s="273"/>
      <c r="I344" s="273"/>
      <c r="J344" s="273"/>
      <c r="K344" s="273"/>
      <c r="L344" s="273"/>
      <c r="M344" s="273"/>
      <c r="N344" s="160"/>
      <c r="O344" s="77"/>
      <c r="P344" s="49"/>
      <c r="Q344" s="49"/>
    </row>
    <row r="345" spans="1:17" s="100" customFormat="1" ht="14.25" customHeight="1" x14ac:dyDescent="0.2">
      <c r="A345" s="49"/>
      <c r="B345" s="88"/>
      <c r="C345" s="73"/>
      <c r="D345" s="274" t="str">
        <f>Translations!$B$102</f>
        <v>REFERENCIA (Consumidores)</v>
      </c>
      <c r="E345" s="277" t="str">
        <f>Translations!$B$68</f>
        <v>Breve descripción</v>
      </c>
      <c r="F345" s="277"/>
      <c r="G345" s="277"/>
      <c r="H345" s="279" t="str">
        <f>Translations!$B$103</f>
        <v>Número de consumidores afectados</v>
      </c>
      <c r="I345" s="280"/>
      <c r="J345" s="283" t="str">
        <f>Translations!$B$104</f>
        <v>Costes únicos</v>
      </c>
      <c r="K345" s="284"/>
      <c r="L345" s="279" t="str">
        <f>Translations!$B$105</f>
        <v>Costes recurrentes por consumidor y año [€/consumidor/año]</v>
      </c>
      <c r="M345" s="280"/>
      <c r="N345" s="287" t="str">
        <f>Translations!$B$92</f>
        <v>Costes anuales [euros]</v>
      </c>
      <c r="O345" s="77"/>
      <c r="P345" s="49"/>
      <c r="Q345" s="49"/>
    </row>
    <row r="346" spans="1:17" s="100" customFormat="1" ht="36" customHeight="1" thickBot="1" x14ac:dyDescent="0.25">
      <c r="A346" s="49"/>
      <c r="B346" s="88"/>
      <c r="C346" s="73"/>
      <c r="D346" s="275"/>
      <c r="E346" s="278"/>
      <c r="F346" s="278"/>
      <c r="G346" s="278"/>
      <c r="H346" s="281"/>
      <c r="I346" s="282"/>
      <c r="J346" s="155" t="str">
        <f>Translations!$B$106</f>
        <v>Costes puntuales [euros/consumidor]</v>
      </c>
      <c r="K346" s="164" t="str">
        <f>Translations!$B$94</f>
        <v>Periodo de amortización [años]</v>
      </c>
      <c r="L346" s="285"/>
      <c r="M346" s="286"/>
      <c r="N346" s="288"/>
      <c r="O346" s="77"/>
      <c r="P346" s="49"/>
      <c r="Q346" s="49"/>
    </row>
    <row r="347" spans="1:17" s="100" customFormat="1" ht="14.25" customHeight="1" x14ac:dyDescent="0.2">
      <c r="A347" s="49"/>
      <c r="B347" s="88"/>
      <c r="C347" s="73"/>
      <c r="D347" s="275"/>
      <c r="E347" s="289"/>
      <c r="F347" s="290"/>
      <c r="G347" s="290"/>
      <c r="H347" s="291"/>
      <c r="I347" s="292"/>
      <c r="J347" s="156"/>
      <c r="K347" s="137"/>
      <c r="L347" s="293"/>
      <c r="M347" s="294"/>
      <c r="N347" s="146" t="str">
        <f>IF(COUNT(H347:M347)&gt;0,IF(COUNT(J347:K347)=2,H347*(-PMT(4/100,K347,J347)),0)+(H347*L347),"")</f>
        <v/>
      </c>
      <c r="O347" s="77"/>
      <c r="P347" s="168"/>
      <c r="Q347" s="49"/>
    </row>
    <row r="348" spans="1:17" s="100" customFormat="1" ht="14.25" customHeight="1" x14ac:dyDescent="0.2">
      <c r="A348" s="49"/>
      <c r="B348" s="88"/>
      <c r="C348" s="73"/>
      <c r="D348" s="275"/>
      <c r="E348" s="295"/>
      <c r="F348" s="296"/>
      <c r="G348" s="296"/>
      <c r="H348" s="297"/>
      <c r="I348" s="298"/>
      <c r="J348" s="157"/>
      <c r="K348" s="138"/>
      <c r="L348" s="299"/>
      <c r="M348" s="300"/>
      <c r="N348" s="146" t="str">
        <f t="shared" ref="N348:N349" si="3">IF(COUNT(H348:M348)&gt;0,IF(COUNT(J348:K348)=2,H348*(-PMT(4/100,K348,J348)),0)+(H348*L348),"")</f>
        <v/>
      </c>
      <c r="O348" s="77"/>
      <c r="P348" s="168"/>
      <c r="Q348" s="49"/>
    </row>
    <row r="349" spans="1:17" s="100" customFormat="1" ht="14.25" customHeight="1" thickBot="1" x14ac:dyDescent="0.25">
      <c r="A349" s="49"/>
      <c r="B349" s="88"/>
      <c r="C349" s="73"/>
      <c r="D349" s="276"/>
      <c r="E349" s="301"/>
      <c r="F349" s="302"/>
      <c r="G349" s="302"/>
      <c r="H349" s="303"/>
      <c r="I349" s="304"/>
      <c r="J349" s="158"/>
      <c r="K349" s="139"/>
      <c r="L349" s="305"/>
      <c r="M349" s="306"/>
      <c r="N349" s="147" t="str">
        <f t="shared" si="3"/>
        <v/>
      </c>
      <c r="O349" s="77"/>
      <c r="P349" s="49"/>
      <c r="Q349" s="49"/>
    </row>
    <row r="350" spans="1:17" s="100" customFormat="1" ht="14.25" customHeight="1" thickBot="1" x14ac:dyDescent="0.25">
      <c r="A350" s="49"/>
      <c r="B350" s="88"/>
      <c r="C350" s="73"/>
      <c r="D350" s="5"/>
      <c r="E350" s="107"/>
      <c r="F350" s="107"/>
      <c r="G350" s="107"/>
      <c r="H350" s="107"/>
      <c r="J350" s="107"/>
      <c r="K350" s="107"/>
      <c r="L350" s="64" t="str">
        <f>Translations!$B$96</f>
        <v>Suma</v>
      </c>
      <c r="M350" s="132" t="s">
        <v>7</v>
      </c>
      <c r="N350" s="122" t="str">
        <f>IF(COUNT(N347:N349)&gt;0,SUM(N347:N349),"")</f>
        <v/>
      </c>
      <c r="O350" s="77"/>
      <c r="P350" s="49"/>
      <c r="Q350" s="49"/>
    </row>
    <row r="351" spans="1:17" s="100" customFormat="1" ht="5.0999999999999996" customHeight="1" x14ac:dyDescent="0.2">
      <c r="A351" s="49"/>
      <c r="B351" s="88"/>
      <c r="C351" s="73"/>
      <c r="D351" s="5"/>
      <c r="E351" s="73"/>
      <c r="F351" s="73"/>
      <c r="G351" s="73"/>
      <c r="H351" s="73"/>
      <c r="I351" s="73"/>
      <c r="J351" s="73"/>
      <c r="K351" s="73"/>
      <c r="L351" s="73"/>
      <c r="M351" s="73"/>
      <c r="N351" s="73"/>
      <c r="O351" s="187"/>
      <c r="P351" s="49"/>
      <c r="Q351" s="49"/>
    </row>
    <row r="352" spans="1:17" s="100" customFormat="1" ht="15" customHeight="1" x14ac:dyDescent="0.2">
      <c r="A352" s="49"/>
      <c r="B352" s="88"/>
      <c r="C352" s="73"/>
      <c r="D352" s="173" t="s">
        <v>10</v>
      </c>
      <c r="E352" s="38" t="str">
        <f>Translations!$B$107</f>
        <v>Coste para el consumidor cuando la Entidad Regulada implante un nuevo equipo o método</v>
      </c>
      <c r="F352" s="38"/>
      <c r="G352" s="38"/>
      <c r="H352" s="38"/>
      <c r="I352" s="38"/>
      <c r="J352" s="38"/>
      <c r="K352" s="107"/>
      <c r="L352" s="64"/>
      <c r="M352" s="132"/>
      <c r="N352" s="160"/>
      <c r="O352" s="77"/>
      <c r="P352" s="49"/>
      <c r="Q352" s="49"/>
    </row>
    <row r="353" spans="1:17" s="100" customFormat="1" ht="15" customHeight="1" thickBot="1" x14ac:dyDescent="0.25">
      <c r="A353" s="49"/>
      <c r="B353" s="88"/>
      <c r="C353" s="73"/>
      <c r="D353" s="5"/>
      <c r="E353" s="273" t="str">
        <f>Translations!$B$108</f>
        <v>Indique aquí los costes en que incurrirían los consumidores cuando se utilice un equipo o método más preciso.</v>
      </c>
      <c r="F353" s="273"/>
      <c r="G353" s="273"/>
      <c r="H353" s="273"/>
      <c r="I353" s="273"/>
      <c r="J353" s="273"/>
      <c r="K353" s="273"/>
      <c r="L353" s="273"/>
      <c r="M353" s="273"/>
      <c r="N353" s="154"/>
      <c r="O353" s="77"/>
      <c r="P353" s="49"/>
      <c r="Q353" s="49"/>
    </row>
    <row r="354" spans="1:17" s="100" customFormat="1" ht="15" customHeight="1" x14ac:dyDescent="0.2">
      <c r="A354" s="49"/>
      <c r="B354" s="88"/>
      <c r="C354" s="73"/>
      <c r="D354" s="274" t="str">
        <f>Translations!$B$109</f>
        <v>NUEVO (Consumidores)</v>
      </c>
      <c r="E354" s="277" t="str">
        <f>Translations!$B$68</f>
        <v>Breve descripción</v>
      </c>
      <c r="F354" s="277"/>
      <c r="G354" s="277"/>
      <c r="H354" s="279" t="str">
        <f>Translations!$B$103</f>
        <v>Número de consumidores afectados</v>
      </c>
      <c r="I354" s="280"/>
      <c r="J354" s="283" t="str">
        <f>Translations!$B$104</f>
        <v>Costes únicos</v>
      </c>
      <c r="K354" s="284"/>
      <c r="L354" s="279" t="str">
        <f>Translations!$B$105</f>
        <v>Costes recurrentes por consumidor y año [€/consumidor/año]</v>
      </c>
      <c r="M354" s="280"/>
      <c r="N354" s="287" t="str">
        <f>Translations!$B$92</f>
        <v>Costes anuales [euros]</v>
      </c>
      <c r="O354" s="77"/>
      <c r="P354" s="49"/>
      <c r="Q354" s="49"/>
    </row>
    <row r="355" spans="1:17" s="100" customFormat="1" ht="37.5" customHeight="1" thickBot="1" x14ac:dyDescent="0.25">
      <c r="A355" s="49"/>
      <c r="B355" s="88"/>
      <c r="C355" s="73"/>
      <c r="D355" s="275"/>
      <c r="E355" s="278"/>
      <c r="F355" s="278"/>
      <c r="G355" s="278"/>
      <c r="H355" s="281"/>
      <c r="I355" s="282"/>
      <c r="J355" s="155" t="str">
        <f>Translations!$B$106</f>
        <v>Costes puntuales [euros/consumidor]</v>
      </c>
      <c r="K355" s="164" t="str">
        <f>Translations!$B$94</f>
        <v>Periodo de amortización [años]</v>
      </c>
      <c r="L355" s="285"/>
      <c r="M355" s="286"/>
      <c r="N355" s="288"/>
      <c r="O355" s="77"/>
      <c r="P355" s="49"/>
      <c r="Q355" s="49"/>
    </row>
    <row r="356" spans="1:17" s="100" customFormat="1" ht="15" customHeight="1" x14ac:dyDescent="0.2">
      <c r="A356" s="49"/>
      <c r="B356" s="88"/>
      <c r="C356" s="73"/>
      <c r="D356" s="275"/>
      <c r="E356" s="289"/>
      <c r="F356" s="290"/>
      <c r="G356" s="290"/>
      <c r="H356" s="291"/>
      <c r="I356" s="292"/>
      <c r="J356" s="156"/>
      <c r="K356" s="137"/>
      <c r="L356" s="293"/>
      <c r="M356" s="294"/>
      <c r="N356" s="146" t="str">
        <f>IF(COUNT(H356:M356)&gt;0,IF(COUNT(J356:K356)=2,H356*(IF(4&gt;0,-PMT(4/100,K356,J356),J356/K356)),0)+(H356*L356),"")</f>
        <v/>
      </c>
      <c r="O356" s="77"/>
      <c r="P356" s="49"/>
      <c r="Q356" s="49"/>
    </row>
    <row r="357" spans="1:17" s="100" customFormat="1" ht="15" customHeight="1" x14ac:dyDescent="0.2">
      <c r="A357" s="49"/>
      <c r="B357" s="88"/>
      <c r="C357" s="73"/>
      <c r="D357" s="275"/>
      <c r="E357" s="295"/>
      <c r="F357" s="296"/>
      <c r="G357" s="296"/>
      <c r="H357" s="297"/>
      <c r="I357" s="298"/>
      <c r="J357" s="157"/>
      <c r="K357" s="138"/>
      <c r="L357" s="299"/>
      <c r="M357" s="300"/>
      <c r="N357" s="146" t="str">
        <f>IF(COUNT(H357:M357)&gt;0,IF(COUNT(J357:K357)=2,H357*(IF(4&gt;0,-PMT(4/100,K357,J357),J357/K357)),0)+(H357*L357),"")</f>
        <v/>
      </c>
      <c r="O357" s="77"/>
      <c r="P357" s="49"/>
      <c r="Q357" s="49"/>
    </row>
    <row r="358" spans="1:17" s="100" customFormat="1" ht="15" customHeight="1" thickBot="1" x14ac:dyDescent="0.25">
      <c r="A358" s="49"/>
      <c r="B358" s="88"/>
      <c r="C358" s="73"/>
      <c r="D358" s="276"/>
      <c r="E358" s="301"/>
      <c r="F358" s="302"/>
      <c r="G358" s="302"/>
      <c r="H358" s="303"/>
      <c r="I358" s="304"/>
      <c r="J358" s="158"/>
      <c r="K358" s="139"/>
      <c r="L358" s="305"/>
      <c r="M358" s="306"/>
      <c r="N358" s="147" t="str">
        <f>IF(COUNT(H358:M358)&gt;0,IF(COUNT(J358:K358)=2,H358*(IF(4&gt;0,-PMT(4/100,K358,J358),J358/K358)),0)+(H358*L358),"")</f>
        <v/>
      </c>
      <c r="O358" s="77"/>
      <c r="P358" s="49"/>
      <c r="Q358" s="49"/>
    </row>
    <row r="359" spans="1:17" s="100" customFormat="1" ht="15" customHeight="1" thickBot="1" x14ac:dyDescent="0.25">
      <c r="A359" s="49"/>
      <c r="B359" s="88"/>
      <c r="C359" s="73"/>
      <c r="D359" s="5"/>
      <c r="E359" s="107"/>
      <c r="F359" s="107"/>
      <c r="G359" s="107"/>
      <c r="H359" s="107"/>
      <c r="J359" s="107"/>
      <c r="K359" s="107"/>
      <c r="L359" s="64" t="str">
        <f>Translations!$B$96</f>
        <v>Suma</v>
      </c>
      <c r="M359" s="132" t="s">
        <v>7</v>
      </c>
      <c r="N359" s="122" t="str">
        <f>IF(COUNT(N356:N358)&gt;0,SUM(N356:N358),"")</f>
        <v/>
      </c>
      <c r="O359" s="77"/>
      <c r="P359" s="49"/>
      <c r="Q359" s="49"/>
    </row>
    <row r="360" spans="1:17" s="100" customFormat="1" ht="15" customHeight="1" thickBot="1" x14ac:dyDescent="0.25">
      <c r="A360" s="49"/>
      <c r="B360" s="88"/>
      <c r="C360" s="73"/>
      <c r="E360" s="161"/>
      <c r="F360" s="161"/>
      <c r="G360" s="161"/>
      <c r="H360" s="161"/>
      <c r="I360" s="161"/>
      <c r="J360" s="161"/>
      <c r="K360" s="161"/>
      <c r="L360" s="162"/>
      <c r="M360" s="159"/>
      <c r="N360" s="160"/>
      <c r="O360" s="77"/>
      <c r="P360" s="49"/>
      <c r="Q360" s="49"/>
    </row>
    <row r="361" spans="1:17" s="100" customFormat="1" ht="15" customHeight="1" thickBot="1" x14ac:dyDescent="0.25">
      <c r="A361" s="49"/>
      <c r="B361" s="88"/>
      <c r="C361" s="73"/>
      <c r="D361" s="50" t="s">
        <v>11</v>
      </c>
      <c r="E361" s="269" t="str">
        <f>Translations!$B$110</f>
        <v>Total de los costes «adicionales</v>
      </c>
      <c r="F361" s="269"/>
      <c r="G361" s="269"/>
      <c r="H361" s="269"/>
      <c r="I361" s="269"/>
      <c r="J361" s="269"/>
      <c r="K361" s="269"/>
      <c r="L361" s="269"/>
      <c r="M361" s="121" t="s">
        <v>7</v>
      </c>
      <c r="N361" s="122" t="str">
        <f>IF(COUNT(N362:N363)&gt;0,SUM(N362:N363),"")</f>
        <v/>
      </c>
      <c r="O361" s="77"/>
      <c r="P361" s="49"/>
      <c r="Q361" s="49"/>
    </row>
    <row r="362" spans="1:17" s="100" customFormat="1" ht="15" customHeight="1" x14ac:dyDescent="0.2">
      <c r="A362" s="49"/>
      <c r="B362" s="88"/>
      <c r="C362" s="73"/>
      <c r="D362" s="50"/>
      <c r="E362" s="270" t="str">
        <f>Translations!$B$111</f>
        <v>Costes «adicionales» para la entidad regulada</v>
      </c>
      <c r="F362" s="270"/>
      <c r="G362" s="270"/>
      <c r="H362" s="270"/>
      <c r="I362" s="270"/>
      <c r="J362" s="270"/>
      <c r="K362" s="270"/>
      <c r="L362" s="270"/>
      <c r="M362" s="170" t="s">
        <v>7</v>
      </c>
      <c r="N362" s="171" t="str">
        <f>IF(ISNUMBER(N340),N340-IF(ISNUMBER(N329),N329,0),"")</f>
        <v/>
      </c>
      <c r="O362" s="77"/>
      <c r="P362" s="49"/>
      <c r="Q362" s="49"/>
    </row>
    <row r="363" spans="1:17" s="100" customFormat="1" ht="15" customHeight="1" x14ac:dyDescent="0.2">
      <c r="A363" s="49"/>
      <c r="B363" s="88"/>
      <c r="C363" s="73"/>
      <c r="D363" s="50"/>
      <c r="E363" s="270" t="str">
        <f>Translations!$B$112</f>
        <v>Costes «adicionales» para los consumidores</v>
      </c>
      <c r="F363" s="270"/>
      <c r="G363" s="270"/>
      <c r="H363" s="270"/>
      <c r="I363" s="270"/>
      <c r="J363" s="270"/>
      <c r="K363" s="270"/>
      <c r="L363" s="270"/>
      <c r="M363" s="170" t="s">
        <v>7</v>
      </c>
      <c r="N363" s="172" t="str">
        <f>IF(ISNUMBER(N359),N359-IF(ISNUMBER(N350),N350,0),"")</f>
        <v/>
      </c>
      <c r="O363" s="187"/>
      <c r="P363" s="49"/>
      <c r="Q363" s="49"/>
    </row>
    <row r="364" spans="1:17" s="100" customFormat="1" ht="15" customHeight="1" x14ac:dyDescent="0.2">
      <c r="A364" s="49"/>
      <c r="B364" s="88"/>
      <c r="C364" s="73"/>
      <c r="D364" s="50"/>
      <c r="E364" s="271" t="str">
        <f>Translations!$B$113</f>
        <v>Un valor negativo significa que el método más preciso puede incluso dar lugar a costes inferiores (por ejemplo, para los consumidores).</v>
      </c>
      <c r="F364" s="271"/>
      <c r="G364" s="271"/>
      <c r="H364" s="271"/>
      <c r="I364" s="271"/>
      <c r="J364" s="271"/>
      <c r="K364" s="271"/>
      <c r="L364" s="271"/>
      <c r="M364" s="271"/>
      <c r="N364" s="271"/>
      <c r="O364" s="187"/>
      <c r="P364" s="49"/>
      <c r="Q364" s="49"/>
    </row>
    <row r="365" spans="1:17" s="100" customFormat="1" ht="5.0999999999999996" customHeight="1" x14ac:dyDescent="0.2">
      <c r="A365" s="49"/>
      <c r="B365" s="88"/>
      <c r="C365" s="73"/>
      <c r="D365" s="5"/>
      <c r="E365" s="116"/>
      <c r="F365" s="116"/>
      <c r="G365" s="116"/>
      <c r="H365" s="116"/>
      <c r="I365" s="116"/>
      <c r="J365" s="116"/>
      <c r="K365" s="116"/>
      <c r="L365" s="116"/>
      <c r="M365" s="116"/>
      <c r="N365" s="116"/>
      <c r="O365" s="187"/>
      <c r="P365" s="49"/>
      <c r="Q365" s="49"/>
    </row>
    <row r="366" spans="1:17" s="136" customFormat="1" ht="50.25" customHeight="1" thickBot="1" x14ac:dyDescent="0.25">
      <c r="A366" s="113"/>
      <c r="B366" s="114"/>
      <c r="C366" s="103"/>
      <c r="D366" s="344"/>
      <c r="E366" s="93"/>
      <c r="F366" s="93"/>
      <c r="G366" s="343" t="str">
        <f>Translations!$B$114</f>
        <v>Precio del derecho de emisión [€/t CO2e]</v>
      </c>
      <c r="H366" s="93"/>
      <c r="I366" s="343" t="str">
        <f>Translations!$B$115</f>
        <v>Emisiones medias anuales</v>
      </c>
      <c r="J366" s="93"/>
      <c r="K366" s="343" t="str">
        <f>Translations!$B$116</f>
        <v>Factor de mejora</v>
      </c>
      <c r="L366" s="93"/>
      <c r="M366" s="93"/>
      <c r="N366" s="93"/>
      <c r="O366" s="345"/>
      <c r="P366" s="113"/>
      <c r="Q366" s="113"/>
    </row>
    <row r="367" spans="1:17" s="100" customFormat="1" ht="15" customHeight="1" thickBot="1" x14ac:dyDescent="0.25">
      <c r="A367" s="49"/>
      <c r="B367" s="88"/>
      <c r="C367" s="73"/>
      <c r="D367" s="50" t="s">
        <v>12</v>
      </c>
      <c r="E367" s="269" t="str">
        <f>Translations!$B$117</f>
        <v>Beneficios anuales</v>
      </c>
      <c r="F367" s="272"/>
      <c r="G367" s="104">
        <f>EUconst_CarbonPrice</f>
        <v>60</v>
      </c>
      <c r="H367" s="118" t="s">
        <v>13</v>
      </c>
      <c r="I367" s="130"/>
      <c r="J367" s="119" t="s">
        <v>13</v>
      </c>
      <c r="K367" s="105" t="str">
        <f>IF(AND(J286&lt;&gt;"",J286=FALSE),1/100,IF(COUNT(J289,J290)=2,J289-J290,""))</f>
        <v/>
      </c>
      <c r="L367" s="120"/>
      <c r="M367" s="121" t="s">
        <v>7</v>
      </c>
      <c r="N367" s="122" t="str">
        <f>IF(COUNT(G367,I367,K367)=3,G367*I367*K367,"")</f>
        <v/>
      </c>
      <c r="O367" s="187"/>
      <c r="P367" s="49"/>
      <c r="Q367" s="49"/>
    </row>
    <row r="368" spans="1:17" s="100" customFormat="1" ht="12.75" customHeight="1" x14ac:dyDescent="0.2">
      <c r="A368" s="49"/>
      <c r="B368" s="88"/>
      <c r="C368" s="73"/>
      <c r="D368" s="14"/>
      <c r="E368" s="271" t="str">
        <f>Translations!$B$118</f>
        <v>Emisiones medias anuales: Esas emisiones se referirán a un flujo de combustible específico.</v>
      </c>
      <c r="F368" s="271"/>
      <c r="G368" s="271"/>
      <c r="H368" s="271"/>
      <c r="I368" s="271"/>
      <c r="J368" s="271"/>
      <c r="K368" s="271"/>
      <c r="L368" s="271"/>
      <c r="M368" s="271"/>
      <c r="N368" s="271"/>
      <c r="O368" s="117"/>
      <c r="P368" s="49"/>
      <c r="Q368" s="49"/>
    </row>
    <row r="369" spans="1:17" s="100" customFormat="1" ht="5.0999999999999996" customHeight="1" thickBot="1" x14ac:dyDescent="0.25">
      <c r="A369" s="49"/>
      <c r="B369" s="88"/>
      <c r="C369" s="73"/>
      <c r="D369" s="14"/>
      <c r="E369" s="116"/>
      <c r="F369" s="116"/>
      <c r="G369" s="116"/>
      <c r="H369" s="116"/>
      <c r="I369" s="116"/>
      <c r="J369" s="116"/>
      <c r="K369" s="116"/>
      <c r="L369" s="116"/>
      <c r="M369" s="116"/>
      <c r="N369" s="116"/>
      <c r="O369" s="117"/>
      <c r="P369" s="49"/>
      <c r="Q369" s="49"/>
    </row>
    <row r="370" spans="1:17" s="100" customFormat="1" ht="15" customHeight="1" thickBot="1" x14ac:dyDescent="0.25">
      <c r="A370" s="188"/>
      <c r="B370" s="127"/>
      <c r="C370" s="189"/>
      <c r="D370" s="50" t="s">
        <v>14</v>
      </c>
      <c r="E370" s="91" t="str">
        <f>Translations!$B$119</f>
        <v>¿Los costes  son irrazonables?</v>
      </c>
      <c r="F370" s="190"/>
      <c r="G370" s="190"/>
      <c r="H370" s="191"/>
      <c r="I370" s="106" t="str">
        <f>IF(COUNT(N361,N367)=2,AND(N361&gt;N367,N361&gt;IF(CNTR_SmallEmitter,1000,4000)),"")</f>
        <v/>
      </c>
      <c r="J370" s="38"/>
      <c r="K370" s="38"/>
      <c r="L370" s="38"/>
      <c r="M370" s="38"/>
      <c r="N370" s="38"/>
      <c r="O370" s="192"/>
      <c r="P370" s="188"/>
      <c r="Q370" s="188"/>
    </row>
    <row r="371" spans="1:17" ht="12.75" customHeight="1" thickBot="1" x14ac:dyDescent="0.25">
      <c r="A371" s="84"/>
      <c r="B371" s="88"/>
      <c r="C371" s="65"/>
      <c r="D371" s="7"/>
      <c r="E371" s="66"/>
      <c r="F371" s="6"/>
      <c r="G371" s="8"/>
      <c r="H371" s="8"/>
      <c r="I371" s="8"/>
      <c r="J371" s="8"/>
      <c r="K371" s="8"/>
      <c r="L371" s="8"/>
      <c r="M371" s="8"/>
      <c r="N371" s="8"/>
      <c r="O371" s="76"/>
      <c r="P371" s="61"/>
      <c r="Q371" s="186"/>
    </row>
    <row r="372" spans="1:17" s="100" customFormat="1" ht="12.75" customHeight="1" thickBot="1" x14ac:dyDescent="0.25">
      <c r="A372" s="49"/>
      <c r="B372" s="88"/>
      <c r="C372" s="5"/>
      <c r="D372" s="5"/>
      <c r="E372" s="5"/>
      <c r="F372" s="5"/>
      <c r="G372" s="5"/>
      <c r="H372" s="5"/>
      <c r="I372" s="5"/>
      <c r="J372" s="5"/>
      <c r="K372" s="5"/>
      <c r="L372" s="5"/>
      <c r="M372" s="5"/>
      <c r="N372" s="5"/>
      <c r="O372" s="77"/>
      <c r="P372" s="49"/>
      <c r="Q372" s="49"/>
    </row>
    <row r="373" spans="1:17" s="100" customFormat="1" ht="15.75" customHeight="1" thickBot="1" x14ac:dyDescent="0.25">
      <c r="A373" s="49"/>
      <c r="B373" s="88"/>
      <c r="C373" s="67">
        <f>C284+1</f>
        <v>5</v>
      </c>
      <c r="D373" s="5"/>
      <c r="E373" s="332" t="str">
        <f>Translations!$B$55</f>
        <v>Esta es una herramienta opcional para calcular si los costes pueden ser considerados irrazonables</v>
      </c>
      <c r="F373" s="332"/>
      <c r="G373" s="332"/>
      <c r="H373" s="332"/>
      <c r="I373" s="332"/>
      <c r="J373" s="332"/>
      <c r="K373" s="332"/>
      <c r="L373" s="332"/>
      <c r="M373" s="332"/>
      <c r="N373" s="332"/>
      <c r="O373" s="77"/>
      <c r="P373" s="49"/>
      <c r="Q373" s="49"/>
    </row>
    <row r="374" spans="1:17" s="100" customFormat="1" ht="5.0999999999999996" customHeight="1" x14ac:dyDescent="0.2">
      <c r="A374" s="49"/>
      <c r="B374" s="88"/>
      <c r="C374" s="123"/>
      <c r="D374" s="5"/>
      <c r="E374" s="107"/>
      <c r="F374" s="107"/>
      <c r="G374" s="107"/>
      <c r="H374" s="107"/>
      <c r="I374" s="107"/>
      <c r="J374" s="107"/>
      <c r="K374" s="107"/>
      <c r="L374" s="107"/>
      <c r="M374" s="107"/>
      <c r="N374" s="107"/>
      <c r="O374" s="77"/>
      <c r="P374" s="49"/>
      <c r="Q374" s="49"/>
    </row>
    <row r="375" spans="1:17" s="100" customFormat="1" ht="12.75" customHeight="1" x14ac:dyDescent="0.2">
      <c r="A375" s="49"/>
      <c r="B375" s="88"/>
      <c r="C375" s="73"/>
      <c r="D375" s="50" t="s">
        <v>3</v>
      </c>
      <c r="E375" s="269" t="str">
        <f>Translations!$B$56</f>
        <v>Impacto directo en la precisión?</v>
      </c>
      <c r="F375" s="269"/>
      <c r="G375" s="269"/>
      <c r="H375" s="269"/>
      <c r="I375" s="272"/>
      <c r="J375" s="135"/>
      <c r="K375" s="108"/>
      <c r="L375" s="108"/>
      <c r="M375" s="108"/>
      <c r="N375" s="108"/>
      <c r="O375" s="77"/>
      <c r="P375" s="49"/>
      <c r="Q375" s="49"/>
    </row>
    <row r="376" spans="1:17" s="100" customFormat="1" ht="38.25" customHeight="1" x14ac:dyDescent="0.2">
      <c r="A376" s="49"/>
      <c r="B376" s="88"/>
      <c r="C376" s="73"/>
      <c r="D376" s="5"/>
      <c r="E376" s="271" t="str">
        <f>Translations!$B$57</f>
        <v>Si las mejoras tienen un impacto directo en la precisión, el factor de mejora se determinará como la diferencia entre la incertidumbre alcanzada actualmente y la incertidumbre relacionada con el nivel requerido. Para todos los demás casos sin tal impacto directo (por ejemplo, cambio de valores por defecto a análisis, utilización de métodos de factor de alcance más precisos o cualquier otra mejora enumerada en el artículo 75 quinquies, apartado 4), el factor de mejora será del 1%.</v>
      </c>
      <c r="F376" s="271"/>
      <c r="G376" s="271"/>
      <c r="H376" s="271"/>
      <c r="I376" s="271"/>
      <c r="J376" s="271"/>
      <c r="K376" s="271"/>
      <c r="L376" s="271"/>
      <c r="M376" s="271"/>
      <c r="N376" s="271"/>
      <c r="O376" s="77"/>
      <c r="P376" s="49"/>
      <c r="Q376" s="49"/>
    </row>
    <row r="377" spans="1:17" s="100" customFormat="1" ht="5.0999999999999996" customHeight="1" x14ac:dyDescent="0.2">
      <c r="A377" s="49"/>
      <c r="B377" s="88"/>
      <c r="C377" s="73"/>
      <c r="D377" s="5"/>
      <c r="E377" s="201"/>
      <c r="F377" s="201"/>
      <c r="G377" s="201"/>
      <c r="H377" s="201"/>
      <c r="I377" s="201"/>
      <c r="J377" s="201"/>
      <c r="K377" s="201"/>
      <c r="L377" s="201"/>
      <c r="M377" s="201"/>
      <c r="N377" s="201"/>
      <c r="O377" s="77"/>
      <c r="P377" s="49"/>
      <c r="Q377" s="49"/>
    </row>
    <row r="378" spans="1:17" s="100" customFormat="1" ht="12.75" customHeight="1" x14ac:dyDescent="0.2">
      <c r="A378" s="49"/>
      <c r="B378" s="88"/>
      <c r="C378" s="73"/>
      <c r="D378" s="5"/>
      <c r="E378" s="326" t="str">
        <f>Translations!$B$58</f>
        <v>Incertidumbre alcanzada actualmente:</v>
      </c>
      <c r="F378" s="326"/>
      <c r="G378" s="326"/>
      <c r="H378" s="326"/>
      <c r="I378" s="327"/>
      <c r="J378" s="129"/>
      <c r="K378" s="153" t="str">
        <f>IF(J378&lt;0,EUconst_ERR_Inconsistent,"")</f>
        <v/>
      </c>
      <c r="L378" s="107"/>
      <c r="M378" s="107"/>
      <c r="N378" s="107"/>
      <c r="O378" s="77"/>
      <c r="P378" s="49"/>
      <c r="Q378" s="110" t="b">
        <f>AND(J375&lt;&gt;"",J375=FALSE)</f>
        <v>0</v>
      </c>
    </row>
    <row r="379" spans="1:17" s="100" customFormat="1" ht="12.75" customHeight="1" x14ac:dyDescent="0.2">
      <c r="A379" s="49"/>
      <c r="B379" s="88"/>
      <c r="C379" s="73"/>
      <c r="D379" s="5"/>
      <c r="E379" s="326" t="str">
        <f>Translations!$B$59</f>
        <v>Incertidumbre relacionada con el nivel requerido:</v>
      </c>
      <c r="F379" s="326"/>
      <c r="G379" s="326"/>
      <c r="H379" s="326"/>
      <c r="I379" s="327"/>
      <c r="J379" s="129"/>
      <c r="K379" s="107"/>
      <c r="L379" s="107"/>
      <c r="M379" s="107"/>
      <c r="N379" s="107"/>
      <c r="O379" s="77"/>
      <c r="P379" s="49"/>
      <c r="Q379" s="110" t="b">
        <f>Q378</f>
        <v>0</v>
      </c>
    </row>
    <row r="380" spans="1:17" s="100" customFormat="1" ht="5.0999999999999996" customHeight="1" x14ac:dyDescent="0.2">
      <c r="A380" s="49"/>
      <c r="B380" s="88"/>
      <c r="C380" s="73"/>
      <c r="D380" s="5"/>
      <c r="E380" s="109"/>
      <c r="F380" s="109"/>
      <c r="G380" s="109"/>
      <c r="H380" s="109"/>
      <c r="I380" s="109"/>
      <c r="J380" s="107"/>
      <c r="K380" s="107"/>
      <c r="L380" s="107"/>
      <c r="M380" s="107"/>
      <c r="N380" s="107"/>
      <c r="O380" s="77"/>
      <c r="P380" s="49"/>
      <c r="Q380" s="49"/>
    </row>
    <row r="381" spans="1:17" s="100" customFormat="1" ht="7.5" customHeight="1" x14ac:dyDescent="0.2">
      <c r="A381" s="49"/>
      <c r="B381" s="88"/>
      <c r="C381" s="73"/>
      <c r="D381" s="5"/>
      <c r="E381" s="109"/>
      <c r="F381" s="109"/>
      <c r="G381" s="109"/>
      <c r="H381" s="109"/>
      <c r="I381" s="109"/>
      <c r="J381" s="107"/>
      <c r="K381" s="107"/>
      <c r="L381" s="107"/>
      <c r="M381" s="107"/>
      <c r="N381" s="107"/>
      <c r="O381" s="77"/>
      <c r="P381" s="49"/>
      <c r="Q381" s="49"/>
    </row>
    <row r="382" spans="1:17" s="100" customFormat="1" ht="12.75" customHeight="1" x14ac:dyDescent="0.2">
      <c r="A382" s="49"/>
      <c r="B382" s="88"/>
      <c r="C382" s="73"/>
      <c r="D382" s="50" t="s">
        <v>4</v>
      </c>
      <c r="E382" s="328" t="str">
        <f>Translations!$B$60</f>
        <v>Tipos de costes</v>
      </c>
      <c r="F382" s="328"/>
      <c r="G382" s="328"/>
      <c r="H382" s="328"/>
      <c r="I382" s="328"/>
      <c r="J382" s="328"/>
      <c r="K382" s="328"/>
      <c r="L382" s="328"/>
      <c r="M382" s="328"/>
      <c r="N382" s="328"/>
      <c r="O382" s="77"/>
      <c r="P382" s="49"/>
      <c r="Q382" s="49"/>
    </row>
    <row r="383" spans="1:17" s="100" customFormat="1" ht="38.25" customHeight="1" x14ac:dyDescent="0.2">
      <c r="A383" s="49"/>
      <c r="B383" s="88"/>
      <c r="C383" s="73"/>
      <c r="D383" s="5"/>
      <c r="E383" s="329" t="str">
        <f>Translations!$B$61</f>
        <v xml:space="preserve">Los costes se refieren al uso de, por ejemplo, equipos de medición más precisos o fiables (para las cantidades de combustible despachadas, aplicable si los métodos no se ajustan a lo dispuesto en el artículo 75 undecies, apartado 1, letra a)), la aplicación de muestreos y análisis en lugar del uso de valores por defecto (para, por ejemplo, el factor de emisión), o métodos más precisos, aunque más exigentes, para determinar el factor de alcance. </v>
      </c>
      <c r="F383" s="329"/>
      <c r="G383" s="329"/>
      <c r="H383" s="329"/>
      <c r="I383" s="329"/>
      <c r="J383" s="329"/>
      <c r="K383" s="329"/>
      <c r="L383" s="329"/>
      <c r="M383" s="329"/>
      <c r="N383" s="329"/>
      <c r="O383" s="77"/>
      <c r="P383" s="49"/>
      <c r="Q383" s="49"/>
    </row>
    <row r="384" spans="1:17" s="100" customFormat="1" ht="24" customHeight="1" x14ac:dyDescent="0.2">
      <c r="A384" s="49"/>
      <c r="B384" s="88"/>
      <c r="C384" s="73"/>
      <c r="D384" s="5"/>
      <c r="E384" s="330" t="str">
        <f>Translations!$B$62</f>
        <v>Téngase en cuenta que para la evaluación de los costes irrazonables sólo son pertinentes los «costes adicionales», es decir, aquellos que la entidad regulada pueda demostrar a satisfacción de la autoridad competente que pueden atribuirse claramente a la mejora considerada.</v>
      </c>
      <c r="F384" s="330"/>
      <c r="G384" s="330"/>
      <c r="H384" s="330"/>
      <c r="I384" s="330"/>
      <c r="J384" s="330"/>
      <c r="K384" s="330"/>
      <c r="L384" s="330"/>
      <c r="M384" s="330"/>
      <c r="N384" s="330"/>
      <c r="O384" s="77"/>
      <c r="P384" s="49"/>
      <c r="Q384" s="49"/>
    </row>
    <row r="385" spans="1:17" s="100" customFormat="1" ht="12.75" customHeight="1" x14ac:dyDescent="0.2">
      <c r="A385" s="49"/>
      <c r="B385" s="88"/>
      <c r="C385" s="73"/>
      <c r="D385" s="5"/>
      <c r="E385" s="169" t="s">
        <v>5</v>
      </c>
      <c r="F385" s="331" t="str">
        <f>Translations!$B$63</f>
        <v>Esto significa la diferencia entre los costes actuales y el coste de, por ejemplo, equipos o métodos de medición más precisos o fiables, O</v>
      </c>
      <c r="G385" s="331"/>
      <c r="H385" s="331"/>
      <c r="I385" s="331"/>
      <c r="J385" s="331"/>
      <c r="K385" s="331"/>
      <c r="L385" s="331"/>
      <c r="M385" s="331"/>
      <c r="N385" s="331"/>
      <c r="O385" s="77"/>
      <c r="P385" s="49"/>
      <c r="Q385" s="49"/>
    </row>
    <row r="386" spans="1:17" s="100" customFormat="1" ht="25.5" customHeight="1" x14ac:dyDescent="0.2">
      <c r="A386" s="49"/>
      <c r="B386" s="88"/>
      <c r="C386" s="73"/>
      <c r="D386" s="5"/>
      <c r="E386" s="169" t="s">
        <v>5</v>
      </c>
      <c r="F386" s="331" t="str">
        <f>Translations!$B$64</f>
        <v>cuando la entidad regulada tenga que utilizar un nuevo método de todos modos y pueda elegir entre diferentes opciones, sólo deberán tenerse en cuenta los costes del método más caro (pero más preciso o fiable) menos los costes en que se incurriría para sustituir el método de todos modos.</v>
      </c>
      <c r="G386" s="331"/>
      <c r="H386" s="331"/>
      <c r="I386" s="331"/>
      <c r="J386" s="331"/>
      <c r="K386" s="331"/>
      <c r="L386" s="331"/>
      <c r="M386" s="331"/>
      <c r="N386" s="331"/>
      <c r="O386" s="77"/>
      <c r="P386" s="49"/>
      <c r="Q386" s="49"/>
    </row>
    <row r="387" spans="1:17" s="100" customFormat="1" ht="12.75" customHeight="1" x14ac:dyDescent="0.2">
      <c r="A387" s="49"/>
      <c r="B387" s="88"/>
      <c r="C387" s="73"/>
      <c r="D387" s="5"/>
      <c r="E387" s="321" t="str">
        <f>Translations!$B$65</f>
        <v>Para considerar sólo los costes «adicionales» para la entidad regulada puede</v>
      </c>
      <c r="F387" s="321"/>
      <c r="G387" s="321"/>
      <c r="H387" s="321"/>
      <c r="I387" s="321"/>
      <c r="J387" s="321"/>
      <c r="K387" s="321"/>
      <c r="L387" s="321"/>
      <c r="M387" s="321"/>
      <c r="N387" s="321"/>
      <c r="O387" s="77"/>
      <c r="P387" s="49"/>
      <c r="Q387" s="49"/>
    </row>
    <row r="388" spans="1:17" s="100" customFormat="1" ht="12.75" customHeight="1" x14ac:dyDescent="0.2">
      <c r="A388" s="49"/>
      <c r="B388" s="88"/>
      <c r="C388" s="73"/>
      <c r="D388" s="5"/>
      <c r="E388" s="169" t="s">
        <v>5</v>
      </c>
      <c r="F388" s="321" t="str">
        <f>Translations!$B$66</f>
        <v>introducir los costes actuales o los costes del sistema de referencia en i. y iii., y los costes relacionados con nuevos equipos o medidas en ii. y iv.</v>
      </c>
      <c r="G388" s="321"/>
      <c r="H388" s="321"/>
      <c r="I388" s="321"/>
      <c r="J388" s="321"/>
      <c r="K388" s="321"/>
      <c r="L388" s="321"/>
      <c r="M388" s="321"/>
      <c r="N388" s="321"/>
      <c r="O388" s="77"/>
      <c r="P388" s="49"/>
      <c r="Q388" s="49"/>
    </row>
    <row r="389" spans="1:17" s="100" customFormat="1" ht="12.75" customHeight="1" x14ac:dyDescent="0.2">
      <c r="A389" s="49"/>
      <c r="B389" s="88"/>
      <c r="C389" s="73"/>
      <c r="D389" s="5"/>
      <c r="E389" s="169" t="s">
        <v>5</v>
      </c>
      <c r="F389" s="321" t="str">
        <f>Translations!$B$67</f>
        <v>introducir sólo los costes adicionales en ii. y iv.</v>
      </c>
      <c r="G389" s="321"/>
      <c r="H389" s="321"/>
      <c r="I389" s="321"/>
      <c r="J389" s="321"/>
      <c r="K389" s="321"/>
      <c r="L389" s="321"/>
      <c r="M389" s="321"/>
      <c r="N389" s="321"/>
      <c r="O389" s="77"/>
      <c r="P389" s="49"/>
      <c r="Q389" s="49"/>
    </row>
    <row r="390" spans="1:17" s="100" customFormat="1" ht="5.0999999999999996" customHeight="1" x14ac:dyDescent="0.2">
      <c r="A390" s="49"/>
      <c r="B390" s="88"/>
      <c r="C390" s="73"/>
      <c r="D390" s="5"/>
      <c r="E390" s="116"/>
      <c r="F390" s="107"/>
      <c r="G390" s="107"/>
      <c r="H390" s="107"/>
      <c r="I390" s="107"/>
      <c r="J390" s="107"/>
      <c r="K390" s="107"/>
      <c r="L390" s="107"/>
      <c r="M390" s="5"/>
      <c r="N390" s="107"/>
      <c r="O390" s="77"/>
      <c r="P390" s="49"/>
      <c r="Q390" s="49"/>
    </row>
    <row r="391" spans="1:17" s="100" customFormat="1" ht="41.25" customHeight="1" x14ac:dyDescent="0.2">
      <c r="A391" s="89"/>
      <c r="B391" s="88"/>
      <c r="C391" s="5"/>
      <c r="D391" s="5"/>
      <c r="E391" s="56" t="str">
        <f>Translations!$B$68</f>
        <v>Breve descripción</v>
      </c>
      <c r="F391" s="322" t="str">
        <f>Translations!$B$69</f>
        <v>Introduzca aquí una breve descripción. Esta descripción también debe incluir información sobre, por ejemplo, el parámetro al que se refieren los costes (cantidades de combustible despachadas, cualquier factor de cálculo, el factor de alcance), el periodo de amortización de los costes de inversión, los costes de O&amp;M, las hipótesis subyacentes, etc.</v>
      </c>
      <c r="G391" s="322"/>
      <c r="H391" s="322"/>
      <c r="I391" s="322"/>
      <c r="J391" s="322"/>
      <c r="K391" s="322"/>
      <c r="L391" s="322"/>
      <c r="M391" s="322"/>
      <c r="N391" s="322"/>
      <c r="O391" s="111"/>
      <c r="P391" s="165"/>
      <c r="Q391" s="112"/>
    </row>
    <row r="392" spans="1:17" s="100" customFormat="1" ht="12.75" customHeight="1" x14ac:dyDescent="0.2">
      <c r="A392" s="89"/>
      <c r="B392" s="88"/>
      <c r="C392" s="5"/>
      <c r="D392" s="5"/>
      <c r="E392" s="323" t="str">
        <f>Translations!$B$70</f>
        <v>Tipo de costes para las entidades reguladas</v>
      </c>
      <c r="F392" s="325" t="str">
        <f>Translations!$B$71</f>
        <v>Se puede distinguir entre:</v>
      </c>
      <c r="G392" s="325"/>
      <c r="H392" s="325"/>
      <c r="I392" s="325"/>
      <c r="J392" s="325"/>
      <c r="K392" s="325"/>
      <c r="L392" s="325"/>
      <c r="M392" s="325"/>
      <c r="N392" s="325"/>
      <c r="O392" s="111"/>
      <c r="P392" s="165"/>
      <c r="Q392" s="112"/>
    </row>
    <row r="393" spans="1:17" s="100" customFormat="1" ht="25.5" customHeight="1" x14ac:dyDescent="0.2">
      <c r="A393" s="89"/>
      <c r="B393" s="88"/>
      <c r="C393" s="5"/>
      <c r="D393" s="5"/>
      <c r="E393" s="324"/>
      <c r="F393" s="57" t="s">
        <v>5</v>
      </c>
      <c r="G393" s="320" t="str">
        <f>Translations!$B$72</f>
        <v>Costes de inversión: Son los costes de inversión de, por ejemplo, equipos de medición o los costes de puesta a punto para el método del factor de alcance (por ejemplo, sistema informático para el método de la «cadena de custodia», o el desarrollo de «métodos indirectos»).</v>
      </c>
      <c r="H393" s="320"/>
      <c r="I393" s="320"/>
      <c r="J393" s="320"/>
      <c r="K393" s="320"/>
      <c r="L393" s="320"/>
      <c r="M393" s="320"/>
      <c r="N393" s="320"/>
      <c r="O393" s="111"/>
      <c r="P393" s="165"/>
      <c r="Q393" s="112"/>
    </row>
    <row r="394" spans="1:17" s="100" customFormat="1" ht="47.25" customHeight="1" x14ac:dyDescent="0.2">
      <c r="A394" s="89"/>
      <c r="B394" s="88"/>
      <c r="C394" s="5"/>
      <c r="D394" s="5"/>
      <c r="E394" s="324"/>
      <c r="F394" s="57" t="s">
        <v>5</v>
      </c>
      <c r="G394" s="320" t="str">
        <f>Translations!$B$73</f>
        <v>Periodo de amortización: De conformidad con el apartado 1 del artículo 75 quinquies, este periodo debe basarse en la vida útil económica del equipo. Los costes anuales de la inversión tendrán en cuenta el valor temporal del dinero calculando la anualidad utilizando el tipo de interés introducido. En caso de que no se introduzca ningún tipo de interés, los costes anuales se determinarán simplemente mediante la depreciación lineal, es decir, dividiendo los costes de inversión por el periodo de depreciación.</v>
      </c>
      <c r="H394" s="320"/>
      <c r="I394" s="320"/>
      <c r="J394" s="320"/>
      <c r="K394" s="320"/>
      <c r="L394" s="320"/>
      <c r="M394" s="320"/>
      <c r="N394" s="320"/>
      <c r="O394" s="117"/>
      <c r="P394" s="165"/>
      <c r="Q394" s="112"/>
    </row>
    <row r="395" spans="1:17" s="100" customFormat="1" ht="12.75" customHeight="1" x14ac:dyDescent="0.2">
      <c r="A395" s="89"/>
      <c r="B395" s="88"/>
      <c r="C395" s="5"/>
      <c r="D395" s="5"/>
      <c r="E395" s="324"/>
      <c r="F395" s="57" t="s">
        <v>5</v>
      </c>
      <c r="G395" s="320" t="str">
        <f>Translations!$B$74</f>
        <v>Tipo de interés: Es el tipo de interés asociado a la inversión introducido como %. Las entradas aquí son opcionales.</v>
      </c>
      <c r="H395" s="320"/>
      <c r="I395" s="320"/>
      <c r="J395" s="320"/>
      <c r="K395" s="320"/>
      <c r="L395" s="320"/>
      <c r="M395" s="320"/>
      <c r="N395" s="320"/>
      <c r="O395" s="117"/>
      <c r="P395" s="165"/>
      <c r="Q395" s="112"/>
    </row>
    <row r="396" spans="1:17" s="100" customFormat="1" ht="33.75" customHeight="1" x14ac:dyDescent="0.2">
      <c r="A396" s="89"/>
      <c r="B396" s="88"/>
      <c r="C396" s="5"/>
      <c r="D396" s="5"/>
      <c r="E396" s="324"/>
      <c r="F396" s="57" t="s">
        <v>5</v>
      </c>
      <c r="G396" s="320" t="str">
        <f>Translations!$B$75</f>
        <v>Costes de explotación y mantenimiento: Se trata de los costes de funcionamiento y mantenimiento de, por ejemplo, el equipo o el método aplicado; incluye cualquier coste laboral interno relacionado con el funcionamiento y el mantenimiento que pueda atribuirse claramente a la mejora.</v>
      </c>
      <c r="H396" s="320"/>
      <c r="I396" s="320"/>
      <c r="J396" s="320"/>
      <c r="K396" s="320"/>
      <c r="L396" s="320"/>
      <c r="M396" s="320"/>
      <c r="N396" s="320"/>
      <c r="O396" s="111"/>
      <c r="P396" s="165"/>
      <c r="Q396" s="112"/>
    </row>
    <row r="397" spans="1:17" s="100" customFormat="1" ht="25.5" customHeight="1" x14ac:dyDescent="0.2">
      <c r="A397" s="89"/>
      <c r="B397" s="88"/>
      <c r="C397" s="5"/>
      <c r="D397" s="5"/>
      <c r="E397" s="324"/>
      <c r="F397" s="57" t="s">
        <v>5</v>
      </c>
      <c r="G397" s="320" t="str">
        <f>Translations!$B$76</f>
        <v>Otros costes: Se trata de cualquier otro coste anual relevante, por ejemplo, costes de laboratorio, o costes derivados de retrasos en cualquier operación empresarial para la aplicación de la mejora, etc.</v>
      </c>
      <c r="H397" s="320"/>
      <c r="I397" s="320"/>
      <c r="J397" s="320"/>
      <c r="K397" s="320"/>
      <c r="L397" s="320"/>
      <c r="M397" s="320"/>
      <c r="N397" s="320"/>
      <c r="O397" s="111"/>
      <c r="P397" s="165"/>
      <c r="Q397" s="112"/>
    </row>
    <row r="398" spans="1:17" s="100" customFormat="1" ht="5.0999999999999996" customHeight="1" x14ac:dyDescent="0.2">
      <c r="A398" s="49"/>
      <c r="B398" s="88"/>
      <c r="C398" s="73"/>
      <c r="D398" s="5"/>
      <c r="E398" s="107"/>
      <c r="F398" s="107"/>
      <c r="G398" s="107"/>
      <c r="H398" s="107"/>
      <c r="I398" s="107"/>
      <c r="J398" s="107"/>
      <c r="K398" s="107"/>
      <c r="L398" s="107"/>
      <c r="M398" s="5"/>
      <c r="N398" s="107"/>
      <c r="O398" s="77"/>
      <c r="P398" s="49"/>
      <c r="Q398" s="49"/>
    </row>
    <row r="399" spans="1:17" s="100" customFormat="1" ht="38.25" customHeight="1" x14ac:dyDescent="0.2">
      <c r="A399" s="49"/>
      <c r="B399" s="88"/>
      <c r="C399" s="73"/>
      <c r="D399" s="5"/>
      <c r="E399" s="318" t="str">
        <f>Translations!$B$77</f>
        <v>Tipo de costes para los consumidores</v>
      </c>
      <c r="F399" s="319" t="str">
        <f>Translations!$B$78</f>
        <v>Además de los costes incurridos por la entidad regulada, el artículo 75 quinquies, apartado 2, exige que la entidad regulada también tenga en cuenta los costes de la aplicación de un método de seguimiento específico incurridos por los consumidores (por ejemplo, los socios comerciales intermedios de combustible), incluidos los consumidores finales. La entidad regulada puede aplicar estimaciones conservadoras de estos costes.</v>
      </c>
      <c r="G399" s="319"/>
      <c r="H399" s="319"/>
      <c r="I399" s="319"/>
      <c r="J399" s="319"/>
      <c r="K399" s="319"/>
      <c r="L399" s="319"/>
      <c r="M399" s="319"/>
      <c r="N399" s="319"/>
      <c r="O399" s="77"/>
      <c r="P399" s="113"/>
      <c r="Q399" s="49"/>
    </row>
    <row r="400" spans="1:17" s="100" customFormat="1" ht="38.25" customHeight="1" x14ac:dyDescent="0.2">
      <c r="A400" s="49"/>
      <c r="B400" s="88"/>
      <c r="C400" s="73"/>
      <c r="D400" s="5"/>
      <c r="E400" s="318"/>
      <c r="F400" s="320" t="str">
        <f>Translations!$B$79</f>
        <v>No en todos los casos las dos opciones consideradas darán lugar a diferencias (significativas) en los costes soportados por los consumidores. En tales casos, la entidad regulada puede omitir identificarlos explícitamente en los costes que figuran a continuación. Lo más destacado es que los distintos métodos aplicados para el factor de alcance pueden repercutir en los costes soportados por los consumidores, por ejemplo en el caso del método de la «cadena de custodia».</v>
      </c>
      <c r="G400" s="320"/>
      <c r="H400" s="320"/>
      <c r="I400" s="320"/>
      <c r="J400" s="320"/>
      <c r="K400" s="320"/>
      <c r="L400" s="320"/>
      <c r="M400" s="320"/>
      <c r="N400" s="320"/>
      <c r="O400" s="77"/>
      <c r="P400" s="113"/>
      <c r="Q400" s="49"/>
    </row>
    <row r="401" spans="1:17" s="100" customFormat="1" ht="12.75" customHeight="1" x14ac:dyDescent="0.2">
      <c r="A401" s="49"/>
      <c r="B401" s="88"/>
      <c r="C401" s="73"/>
      <c r="D401" s="5"/>
      <c r="E401" s="318"/>
      <c r="F401" s="320" t="str">
        <f>Translations!$B$71</f>
        <v>Se puede distinguir entre:</v>
      </c>
      <c r="G401" s="320"/>
      <c r="H401" s="320"/>
      <c r="I401" s="320"/>
      <c r="J401" s="320"/>
      <c r="K401" s="320"/>
      <c r="L401" s="320"/>
      <c r="M401" s="320"/>
      <c r="N401" s="320"/>
      <c r="O401" s="77"/>
      <c r="P401" s="113"/>
      <c r="Q401" s="49"/>
    </row>
    <row r="402" spans="1:17" s="100" customFormat="1" ht="12.75" customHeight="1" x14ac:dyDescent="0.2">
      <c r="A402" s="49"/>
      <c r="B402" s="88"/>
      <c r="C402" s="73"/>
      <c r="D402" s="5"/>
      <c r="E402" s="318"/>
      <c r="F402" s="163" t="s">
        <v>5</v>
      </c>
      <c r="G402" s="320" t="str">
        <f>Translations!$B$80</f>
        <v>Número de consumidores: Debe ser una estimación conservadora del número de consumidores.</v>
      </c>
      <c r="H402" s="320"/>
      <c r="I402" s="320"/>
      <c r="J402" s="320"/>
      <c r="K402" s="320"/>
      <c r="L402" s="320"/>
      <c r="M402" s="320"/>
      <c r="N402" s="320"/>
      <c r="O402" s="77"/>
      <c r="P402" s="113"/>
      <c r="Q402" s="49"/>
    </row>
    <row r="403" spans="1:17" s="100" customFormat="1" ht="25.5" customHeight="1" x14ac:dyDescent="0.2">
      <c r="A403" s="49"/>
      <c r="B403" s="88"/>
      <c r="C403" s="73"/>
      <c r="D403" s="5"/>
      <c r="E403" s="318"/>
      <c r="F403" s="163"/>
      <c r="G403" s="320" t="str">
        <f>Translations!$B$81</f>
        <v>Por ejemplo, [50] comerciantes intermedios de combustible y [200 000] consumidores se verían afectados por los diferentes métodos aplicados.</v>
      </c>
      <c r="H403" s="320"/>
      <c r="I403" s="320"/>
      <c r="J403" s="320"/>
      <c r="K403" s="320"/>
      <c r="L403" s="320"/>
      <c r="M403" s="320"/>
      <c r="N403" s="320"/>
      <c r="O403" s="77"/>
      <c r="P403" s="113"/>
      <c r="Q403" s="49"/>
    </row>
    <row r="404" spans="1:17" s="100" customFormat="1" ht="26.25" customHeight="1" x14ac:dyDescent="0.2">
      <c r="A404" s="49"/>
      <c r="B404" s="88"/>
      <c r="C404" s="73"/>
      <c r="D404" s="5"/>
      <c r="E404" s="318"/>
      <c r="F404" s="57" t="s">
        <v>5</v>
      </c>
      <c r="G404" s="320" t="str">
        <f>Translations!$B$82</f>
        <v xml:space="preserve">Costes únicos: similares a los costes de inversión anteriores, se trata de costes que los consumidores tienen que pagar una sola vez, por ejemplo, por adelantado. </v>
      </c>
      <c r="H404" s="320"/>
      <c r="I404" s="320"/>
      <c r="J404" s="320"/>
      <c r="K404" s="320"/>
      <c r="L404" s="320"/>
      <c r="M404" s="320"/>
      <c r="N404" s="320"/>
      <c r="O404" s="77"/>
      <c r="P404" s="49"/>
      <c r="Q404" s="49"/>
    </row>
    <row r="405" spans="1:17" s="100" customFormat="1" ht="60.75" customHeight="1" x14ac:dyDescent="0.2">
      <c r="A405" s="49"/>
      <c r="B405" s="88"/>
      <c r="C405" s="73"/>
      <c r="D405" s="5"/>
      <c r="E405" s="318"/>
      <c r="F405" s="57"/>
      <c r="G405" s="320" t="str">
        <f>Translations!$B$83</f>
        <v>Por ejemplo, para aplicar el método de la «cadena de custodia», podría tratarse de los costes administrativos en que incurrirían los comerciantes intermedios de combustible (es decir, [15] entidades de comerciantes de combustible tendrían que registrarse en el nuevo sistema informático creado por la entidad regulada) y los consumidores (por ejemplo, [200 000] consumidores tendrían que gastar [10] minutos multiplicados por el salario medio de ese país para realizar una única autodeclaración de su respectivo uso sectorial del combustible en las Condiciones Generales actualizadas).</v>
      </c>
      <c r="H405" s="320"/>
      <c r="I405" s="320"/>
      <c r="J405" s="320"/>
      <c r="K405" s="320"/>
      <c r="L405" s="320"/>
      <c r="M405" s="320"/>
      <c r="N405" s="320"/>
      <c r="O405" s="77"/>
      <c r="P405" s="49"/>
      <c r="Q405" s="49"/>
    </row>
    <row r="406" spans="1:17" s="100" customFormat="1" ht="25.5" customHeight="1" x14ac:dyDescent="0.2">
      <c r="A406" s="49"/>
      <c r="B406" s="88"/>
      <c r="C406" s="73"/>
      <c r="D406" s="5"/>
      <c r="E406" s="318"/>
      <c r="F406" s="57" t="s">
        <v>5</v>
      </c>
      <c r="G406" s="320" t="str">
        <f>Translations!$B$84</f>
        <v>Periodo de amortización: debe basarse en la vida útil económica del equipo. Si no se conoce o no está claramente definido, se asumirá un periodo por defecto de [10] años. Para los cálculos posteriores se aplicará una tasa de descuento social por defecto del 4%.</v>
      </c>
      <c r="H406" s="320"/>
      <c r="I406" s="320"/>
      <c r="J406" s="320"/>
      <c r="K406" s="320"/>
      <c r="L406" s="320"/>
      <c r="M406" s="320"/>
      <c r="N406" s="320"/>
      <c r="O406" s="77"/>
      <c r="P406" s="49"/>
      <c r="Q406" s="49"/>
    </row>
    <row r="407" spans="1:17" s="100" customFormat="1" ht="12.75" customHeight="1" x14ac:dyDescent="0.2">
      <c r="A407" s="49"/>
      <c r="B407" s="88"/>
      <c r="C407" s="73"/>
      <c r="D407" s="5"/>
      <c r="E407" s="318"/>
      <c r="F407" s="57" t="s">
        <v>5</v>
      </c>
      <c r="G407" s="320" t="str">
        <f>Translations!$B$85</f>
        <v>Costes recurrentes por consumidor: Se trata de una estimación de los costes anuales que deben pagar los consumidores.</v>
      </c>
      <c r="H407" s="320"/>
      <c r="I407" s="320"/>
      <c r="J407" s="320"/>
      <c r="K407" s="320"/>
      <c r="L407" s="320"/>
      <c r="M407" s="320"/>
      <c r="N407" s="320"/>
      <c r="O407" s="77"/>
      <c r="P407" s="49"/>
      <c r="Q407" s="49"/>
    </row>
    <row r="408" spans="1:17" s="100" customFormat="1" ht="6" customHeight="1" x14ac:dyDescent="0.2">
      <c r="A408" s="49"/>
      <c r="B408" s="88"/>
      <c r="C408" s="73"/>
      <c r="D408" s="5"/>
      <c r="E408" s="107"/>
      <c r="F408" s="163"/>
      <c r="G408" s="202"/>
      <c r="H408" s="202"/>
      <c r="I408" s="202"/>
      <c r="J408" s="202"/>
      <c r="K408" s="202"/>
      <c r="L408" s="202"/>
      <c r="M408" s="202"/>
      <c r="N408" s="202"/>
      <c r="O408" s="77"/>
      <c r="P408" s="49"/>
      <c r="Q408" s="49"/>
    </row>
    <row r="409" spans="1:17" s="100" customFormat="1" x14ac:dyDescent="0.2">
      <c r="A409" s="49"/>
      <c r="B409" s="88"/>
      <c r="C409" s="73"/>
      <c r="D409" s="173" t="s">
        <v>6</v>
      </c>
      <c r="E409" s="38" t="str">
        <f>Translations!$B$86</f>
        <v>Costes actuales o de referencia que soportan las Entidades Reguladas</v>
      </c>
      <c r="F409" s="107"/>
      <c r="G409" s="107"/>
      <c r="H409" s="107"/>
      <c r="I409" s="107"/>
      <c r="J409" s="107"/>
      <c r="K409" s="107"/>
      <c r="L409" s="107"/>
      <c r="M409" s="5"/>
      <c r="N409" s="107"/>
      <c r="O409" s="77"/>
      <c r="P409" s="49"/>
      <c r="Q409" s="49"/>
    </row>
    <row r="410" spans="1:17" s="100" customFormat="1" ht="25.5" customHeight="1" thickBot="1" x14ac:dyDescent="0.25">
      <c r="A410" s="49"/>
      <c r="B410" s="88"/>
      <c r="C410" s="73"/>
      <c r="D410" s="5"/>
      <c r="E410" s="273" t="str">
        <f>Translations!$B$87</f>
        <v>Introduzca aquí los costes relacionados con su equipo actual o método utilizado O, cuando compare dos o más opciones, los costes relacionados con la referencia.</v>
      </c>
      <c r="F410" s="273"/>
      <c r="G410" s="273"/>
      <c r="H410" s="273"/>
      <c r="I410" s="273"/>
      <c r="J410" s="273"/>
      <c r="K410" s="273"/>
      <c r="L410" s="273"/>
      <c r="M410" s="273"/>
      <c r="N410" s="273"/>
      <c r="O410" s="77"/>
      <c r="P410" s="49"/>
      <c r="Q410" s="49"/>
    </row>
    <row r="411" spans="1:17" s="100" customFormat="1" ht="12.75" customHeight="1" x14ac:dyDescent="0.2">
      <c r="A411" s="49"/>
      <c r="B411" s="88"/>
      <c r="C411" s="73"/>
      <c r="D411" s="307" t="str">
        <f>Translations!$B$88</f>
        <v>REFERENCIA (Entidad regulada)</v>
      </c>
      <c r="E411" s="277" t="str">
        <f>Translations!$B$68</f>
        <v>Breve descripción</v>
      </c>
      <c r="F411" s="277"/>
      <c r="G411" s="277"/>
      <c r="H411" s="310" t="str">
        <f>Translations!$B$89</f>
        <v>Costes de inversión</v>
      </c>
      <c r="I411" s="311"/>
      <c r="J411" s="312"/>
      <c r="K411" s="279" t="str">
        <f>Translations!$B$90</f>
        <v>Costes de O&amp;M [€/año]</v>
      </c>
      <c r="L411" s="280"/>
      <c r="M411" s="287" t="str">
        <f>Translations!$B$91</f>
        <v>Otros costes [€/año]</v>
      </c>
      <c r="N411" s="287" t="str">
        <f>Translations!$B$92</f>
        <v>Costes anuales [euros]</v>
      </c>
      <c r="O411" s="77"/>
      <c r="P411" s="49"/>
      <c r="Q411" s="49"/>
    </row>
    <row r="412" spans="1:17" s="136" customFormat="1" ht="42" customHeight="1" thickBot="1" x14ac:dyDescent="0.25">
      <c r="A412" s="113"/>
      <c r="B412" s="114"/>
      <c r="C412" s="103"/>
      <c r="D412" s="308"/>
      <c r="E412" s="278"/>
      <c r="F412" s="278"/>
      <c r="G412" s="278"/>
      <c r="H412" s="133" t="str">
        <f>Translations!$B$93</f>
        <v>Costes de inversión [euros]</v>
      </c>
      <c r="I412" s="143" t="str">
        <f>Translations!$B$94</f>
        <v>Periodo de amortización [años]</v>
      </c>
      <c r="J412" s="144" t="str">
        <f>Translations!$B$95</f>
        <v>Tipo de interés [%]</v>
      </c>
      <c r="K412" s="285"/>
      <c r="L412" s="286"/>
      <c r="M412" s="313"/>
      <c r="N412" s="288"/>
      <c r="O412" s="78"/>
      <c r="P412" s="113"/>
      <c r="Q412" s="113"/>
    </row>
    <row r="413" spans="1:17" s="100" customFormat="1" ht="15" customHeight="1" x14ac:dyDescent="0.2">
      <c r="A413" s="49"/>
      <c r="B413" s="88"/>
      <c r="C413" s="73"/>
      <c r="D413" s="308"/>
      <c r="E413" s="290"/>
      <c r="F413" s="290"/>
      <c r="G413" s="290"/>
      <c r="H413" s="203"/>
      <c r="I413" s="140"/>
      <c r="J413" s="137"/>
      <c r="K413" s="293"/>
      <c r="L413" s="294"/>
      <c r="M413" s="203"/>
      <c r="N413" s="145" t="str">
        <f>IF(COUNT(H413:M413)&gt;0,IF(COUNT(H413:I413)=2,IF(J413&gt;0,-PMT(J413/100,I413,H413),H413/I413),0)+K413+M413,"")</f>
        <v/>
      </c>
      <c r="O413" s="117"/>
      <c r="P413" s="49"/>
      <c r="Q413" s="49"/>
    </row>
    <row r="414" spans="1:17" s="100" customFormat="1" ht="12.75" customHeight="1" x14ac:dyDescent="0.2">
      <c r="A414" s="49"/>
      <c r="B414" s="88"/>
      <c r="C414" s="73"/>
      <c r="D414" s="308"/>
      <c r="E414" s="296"/>
      <c r="F414" s="296"/>
      <c r="G414" s="296"/>
      <c r="H414" s="204"/>
      <c r="I414" s="141"/>
      <c r="J414" s="138"/>
      <c r="K414" s="299"/>
      <c r="L414" s="300"/>
      <c r="M414" s="204"/>
      <c r="N414" s="146" t="str">
        <f>IF(COUNT(H414:M414)&gt;0,IF(COUNT(H414:I414)=2,IF(J414&gt;0,-PMT(J414/100,I414,H414),H414/I414),0)+K414+M414,"")</f>
        <v/>
      </c>
      <c r="O414" s="77"/>
      <c r="P414" s="49"/>
      <c r="Q414" s="49"/>
    </row>
    <row r="415" spans="1:17" s="100" customFormat="1" ht="12.75" customHeight="1" x14ac:dyDescent="0.2">
      <c r="A415" s="49"/>
      <c r="B415" s="88"/>
      <c r="C415" s="73"/>
      <c r="D415" s="308"/>
      <c r="E415" s="296"/>
      <c r="F415" s="296"/>
      <c r="G415" s="296"/>
      <c r="H415" s="204"/>
      <c r="I415" s="141"/>
      <c r="J415" s="138"/>
      <c r="K415" s="299"/>
      <c r="L415" s="300"/>
      <c r="M415" s="204"/>
      <c r="N415" s="146" t="str">
        <f>IF(COUNT(H415:M415)&gt;0,IF(COUNT(H415:I415)=2,IF(J415&gt;0,-PMT(J415/100,I415,H415),H415/I415),0)+K415+M415,"")</f>
        <v/>
      </c>
      <c r="O415" s="77"/>
      <c r="P415" s="49"/>
      <c r="Q415" s="49"/>
    </row>
    <row r="416" spans="1:17" s="100" customFormat="1" ht="12.75" customHeight="1" x14ac:dyDescent="0.2">
      <c r="A416" s="49"/>
      <c r="B416" s="88"/>
      <c r="C416" s="73"/>
      <c r="D416" s="308"/>
      <c r="E416" s="296"/>
      <c r="F416" s="296"/>
      <c r="G416" s="296"/>
      <c r="H416" s="204"/>
      <c r="I416" s="141"/>
      <c r="J416" s="138"/>
      <c r="K416" s="299"/>
      <c r="L416" s="300"/>
      <c r="M416" s="204"/>
      <c r="N416" s="146" t="str">
        <f>IF(COUNT(H416:M416)&gt;0,IF(COUNT(H416:I416)=2,IF(J416&gt;0,-PMT(J416/100,I416,H416),H416/I416),0)+K416+M416,"")</f>
        <v/>
      </c>
      <c r="O416" s="77"/>
      <c r="P416" s="49"/>
      <c r="Q416" s="49"/>
    </row>
    <row r="417" spans="1:17" s="100" customFormat="1" ht="12.75" customHeight="1" thickBot="1" x14ac:dyDescent="0.25">
      <c r="A417" s="49"/>
      <c r="B417" s="88"/>
      <c r="C417" s="73"/>
      <c r="D417" s="309"/>
      <c r="E417" s="302"/>
      <c r="F417" s="302"/>
      <c r="G417" s="302"/>
      <c r="H417" s="205"/>
      <c r="I417" s="142"/>
      <c r="J417" s="139"/>
      <c r="K417" s="316"/>
      <c r="L417" s="317"/>
      <c r="M417" s="205"/>
      <c r="N417" s="147" t="str">
        <f>IF(COUNT(H417:M417)&gt;0,IF(COUNT(H417:I417)=2,IF(J417&gt;0,-PMT(J417/100,I417,H417),H417/I417),0)+K417+M417,"")</f>
        <v/>
      </c>
      <c r="O417" s="77"/>
      <c r="P417" s="49"/>
      <c r="Q417" s="49"/>
    </row>
    <row r="418" spans="1:17" s="100" customFormat="1" ht="14.25" customHeight="1" thickBot="1" x14ac:dyDescent="0.25">
      <c r="A418" s="49"/>
      <c r="B418" s="88"/>
      <c r="C418" s="73"/>
      <c r="D418" s="5"/>
      <c r="E418" s="107"/>
      <c r="F418" s="107"/>
      <c r="G418" s="107"/>
      <c r="H418" s="107"/>
      <c r="I418" s="107"/>
      <c r="J418" s="107"/>
      <c r="K418" s="107"/>
      <c r="L418" s="64" t="str">
        <f>Translations!$B$96</f>
        <v>Suma</v>
      </c>
      <c r="M418" s="132" t="s">
        <v>7</v>
      </c>
      <c r="N418" s="122" t="str">
        <f>IF(COUNT(N413:N417)&gt;0,SUM(N413:N417),"")</f>
        <v/>
      </c>
      <c r="O418" s="77"/>
      <c r="P418" s="49"/>
      <c r="Q418" s="49"/>
    </row>
    <row r="419" spans="1:17" s="100" customFormat="1" ht="5.0999999999999996" customHeight="1" x14ac:dyDescent="0.2">
      <c r="A419" s="49"/>
      <c r="B419" s="88"/>
      <c r="C419" s="73"/>
      <c r="D419" s="5"/>
      <c r="E419" s="73"/>
      <c r="F419" s="73"/>
      <c r="G419" s="73"/>
      <c r="H419" s="73"/>
      <c r="I419" s="73"/>
      <c r="J419" s="73"/>
      <c r="K419" s="73"/>
      <c r="L419" s="73"/>
      <c r="M419" s="73"/>
      <c r="N419" s="73"/>
      <c r="O419" s="187"/>
      <c r="P419" s="49"/>
      <c r="Q419" s="49"/>
    </row>
    <row r="420" spans="1:17" s="100" customFormat="1" ht="14.25" customHeight="1" x14ac:dyDescent="0.2">
      <c r="A420" s="49"/>
      <c r="B420" s="88"/>
      <c r="C420" s="73"/>
      <c r="D420" s="206" t="s">
        <v>8</v>
      </c>
      <c r="E420" s="38" t="str">
        <f>Translations!$B$97</f>
        <v>Costes del nuevo equipo o método para las entidades reguladas</v>
      </c>
      <c r="F420" s="5"/>
      <c r="G420" s="115"/>
      <c r="H420" s="5"/>
      <c r="I420" s="5"/>
      <c r="J420" s="5"/>
      <c r="K420" s="5"/>
      <c r="L420" s="5"/>
      <c r="M420" s="5"/>
      <c r="N420" s="5"/>
      <c r="O420" s="187"/>
      <c r="P420" s="49"/>
      <c r="Q420" s="49"/>
    </row>
    <row r="421" spans="1:17" s="100" customFormat="1" ht="14.25" customHeight="1" thickBot="1" x14ac:dyDescent="0.25">
      <c r="A421" s="49"/>
      <c r="B421" s="88"/>
      <c r="C421" s="73"/>
      <c r="D421" s="5"/>
      <c r="E421" s="273" t="str">
        <f>Translations!$B$98</f>
        <v>Indique aquí los costes relacionados con la utilización de un nuevo equipo o método que permita obtener un nivel superior o un método más preciso.</v>
      </c>
      <c r="F421" s="273"/>
      <c r="G421" s="273"/>
      <c r="H421" s="273"/>
      <c r="I421" s="273"/>
      <c r="J421" s="273"/>
      <c r="K421" s="273"/>
      <c r="L421" s="273"/>
      <c r="M421" s="273"/>
      <c r="N421" s="273"/>
      <c r="O421" s="77"/>
      <c r="P421" s="49"/>
      <c r="Q421" s="49"/>
    </row>
    <row r="422" spans="1:17" s="100" customFormat="1" ht="12.75" customHeight="1" x14ac:dyDescent="0.2">
      <c r="A422" s="49"/>
      <c r="B422" s="88"/>
      <c r="C422" s="73"/>
      <c r="D422" s="307" t="str">
        <f>Translations!$B$99</f>
        <v>NUEVO (Entidad regulada)</v>
      </c>
      <c r="E422" s="277" t="str">
        <f>Translations!$B$68</f>
        <v>Breve descripción</v>
      </c>
      <c r="F422" s="277"/>
      <c r="G422" s="277"/>
      <c r="H422" s="310" t="str">
        <f>Translations!$B$89</f>
        <v>Costes de inversión</v>
      </c>
      <c r="I422" s="311"/>
      <c r="J422" s="312"/>
      <c r="K422" s="279" t="str">
        <f>Translations!$B$90</f>
        <v>Costes de O&amp;M [€/año]</v>
      </c>
      <c r="L422" s="280"/>
      <c r="M422" s="287" t="str">
        <f>Translations!$B$91</f>
        <v>Otros costes [€/año]</v>
      </c>
      <c r="N422" s="287" t="str">
        <f>Translations!$B$92</f>
        <v>Costes anuales [euros]</v>
      </c>
      <c r="O422" s="77"/>
      <c r="P422" s="49"/>
      <c r="Q422" s="49"/>
    </row>
    <row r="423" spans="1:17" s="136" customFormat="1" ht="38.25" customHeight="1" thickBot="1" x14ac:dyDescent="0.25">
      <c r="A423" s="113"/>
      <c r="B423" s="114"/>
      <c r="C423" s="103"/>
      <c r="D423" s="308"/>
      <c r="E423" s="278"/>
      <c r="F423" s="278"/>
      <c r="G423" s="278"/>
      <c r="H423" s="133" t="str">
        <f>Translations!$B$93</f>
        <v>Costes de inversión [euros]</v>
      </c>
      <c r="I423" s="143" t="str">
        <f>Translations!$B$94</f>
        <v>Periodo de amortización [años]</v>
      </c>
      <c r="J423" s="144" t="str">
        <f>Translations!$B$95</f>
        <v>Tipo de interés [%]</v>
      </c>
      <c r="K423" s="285"/>
      <c r="L423" s="286"/>
      <c r="M423" s="313"/>
      <c r="N423" s="288"/>
      <c r="O423" s="78"/>
      <c r="P423" s="113"/>
      <c r="Q423" s="113"/>
    </row>
    <row r="424" spans="1:17" s="100" customFormat="1" ht="15" customHeight="1" x14ac:dyDescent="0.2">
      <c r="A424" s="49"/>
      <c r="B424" s="88"/>
      <c r="C424" s="73"/>
      <c r="D424" s="308"/>
      <c r="E424" s="289"/>
      <c r="F424" s="290"/>
      <c r="G424" s="314"/>
      <c r="H424" s="203"/>
      <c r="I424" s="140"/>
      <c r="J424" s="137"/>
      <c r="K424" s="293"/>
      <c r="L424" s="294"/>
      <c r="M424" s="203"/>
      <c r="N424" s="145" t="str">
        <f>IF(COUNT(H424:M424)&gt;0,IF(COUNT(H424:I424)=2,IF(J424&gt;0,-PMT(J424/100,I424,H424),H424/I424),0)+K424+M424,"")</f>
        <v/>
      </c>
      <c r="O424" s="77"/>
      <c r="P424" s="49"/>
      <c r="Q424" s="49"/>
    </row>
    <row r="425" spans="1:17" s="100" customFormat="1" ht="12.75" customHeight="1" x14ac:dyDescent="0.2">
      <c r="A425" s="49"/>
      <c r="B425" s="88"/>
      <c r="C425" s="73"/>
      <c r="D425" s="308"/>
      <c r="E425" s="295"/>
      <c r="F425" s="296"/>
      <c r="G425" s="315"/>
      <c r="H425" s="204"/>
      <c r="I425" s="141"/>
      <c r="J425" s="138"/>
      <c r="K425" s="299"/>
      <c r="L425" s="300"/>
      <c r="M425" s="204"/>
      <c r="N425" s="146" t="str">
        <f>IF(COUNT(H425:M425)&gt;0,IF(COUNT(H425:I425)=2,IF(J425&gt;0,-PMT(J425/100,I425,H425),H425/I425),0)+K425+M425,"")</f>
        <v/>
      </c>
      <c r="O425" s="77"/>
      <c r="P425" s="49"/>
      <c r="Q425" s="49"/>
    </row>
    <row r="426" spans="1:17" s="100" customFormat="1" ht="12.75" customHeight="1" x14ac:dyDescent="0.2">
      <c r="A426" s="49"/>
      <c r="B426" s="88"/>
      <c r="C426" s="73"/>
      <c r="D426" s="308"/>
      <c r="E426" s="295"/>
      <c r="F426" s="296"/>
      <c r="G426" s="315"/>
      <c r="H426" s="204"/>
      <c r="I426" s="141"/>
      <c r="J426" s="138"/>
      <c r="K426" s="299"/>
      <c r="L426" s="300"/>
      <c r="M426" s="204"/>
      <c r="N426" s="146" t="str">
        <f>IF(COUNT(H426:M426)&gt;0,IF(COUNT(H426:I426)=2,IF(J426&gt;0,-PMT(J426/100,I426,H426),H426/I426),0)+K426+M426,"")</f>
        <v/>
      </c>
      <c r="O426" s="77"/>
      <c r="P426" s="49"/>
      <c r="Q426" s="49"/>
    </row>
    <row r="427" spans="1:17" s="100" customFormat="1" ht="12.75" customHeight="1" x14ac:dyDescent="0.2">
      <c r="A427" s="49"/>
      <c r="B427" s="88"/>
      <c r="C427" s="73"/>
      <c r="D427" s="308"/>
      <c r="E427" s="295"/>
      <c r="F427" s="296"/>
      <c r="G427" s="315"/>
      <c r="H427" s="204"/>
      <c r="I427" s="141"/>
      <c r="J427" s="138"/>
      <c r="K427" s="299"/>
      <c r="L427" s="300"/>
      <c r="M427" s="204"/>
      <c r="N427" s="146" t="str">
        <f>IF(COUNT(H427:M427)&gt;0,IF(COUNT(H427:I427)=2,IF(J427&gt;0,-PMT(J427/100,I427,H427),H427/I427),0)+K427+M427,"")</f>
        <v/>
      </c>
      <c r="O427" s="77"/>
      <c r="P427" s="49"/>
      <c r="Q427" s="49"/>
    </row>
    <row r="428" spans="1:17" s="100" customFormat="1" ht="12.75" customHeight="1" thickBot="1" x14ac:dyDescent="0.25">
      <c r="A428" s="49"/>
      <c r="B428" s="88"/>
      <c r="C428" s="73"/>
      <c r="D428" s="309"/>
      <c r="E428" s="301"/>
      <c r="F428" s="302"/>
      <c r="G428" s="302"/>
      <c r="H428" s="205"/>
      <c r="I428" s="142"/>
      <c r="J428" s="139"/>
      <c r="K428" s="316"/>
      <c r="L428" s="317"/>
      <c r="M428" s="205"/>
      <c r="N428" s="147" t="str">
        <f>IF(COUNT(H428:M428)&gt;0,IF(COUNT(H428:I428)=2,IF(J428&gt;0,-PMT(J428/100,I428,H428),H428/I428),0)+K428+M428,"")</f>
        <v/>
      </c>
      <c r="O428" s="77"/>
      <c r="P428" s="49"/>
      <c r="Q428" s="49"/>
    </row>
    <row r="429" spans="1:17" s="100" customFormat="1" ht="15" customHeight="1" thickBot="1" x14ac:dyDescent="0.25">
      <c r="A429" s="49"/>
      <c r="B429" s="88"/>
      <c r="C429" s="73"/>
      <c r="D429" s="73"/>
      <c r="E429" s="73"/>
      <c r="F429" s="73"/>
      <c r="G429" s="73"/>
      <c r="H429" s="73"/>
      <c r="I429" s="73"/>
      <c r="J429" s="73"/>
      <c r="K429" s="73"/>
      <c r="L429" s="64" t="str">
        <f>Translations!$B$96</f>
        <v>Suma</v>
      </c>
      <c r="M429" s="132" t="s">
        <v>7</v>
      </c>
      <c r="N429" s="122" t="str">
        <f>IF(COUNT(N424:N428)&gt;0,SUM(N424:N428),"")</f>
        <v/>
      </c>
      <c r="O429" s="77"/>
      <c r="P429" s="49"/>
      <c r="Q429" s="49"/>
    </row>
    <row r="430" spans="1:17" s="100" customFormat="1" ht="12.75" customHeight="1" x14ac:dyDescent="0.2">
      <c r="A430" s="49"/>
      <c r="B430" s="88"/>
      <c r="C430" s="73"/>
      <c r="D430" s="5"/>
      <c r="E430" s="73"/>
      <c r="F430" s="73"/>
      <c r="G430" s="73"/>
      <c r="H430" s="73"/>
      <c r="I430" s="73"/>
      <c r="J430" s="73"/>
      <c r="K430" s="73"/>
      <c r="L430" s="73"/>
      <c r="M430" s="73"/>
      <c r="N430" s="73"/>
      <c r="O430" s="187"/>
      <c r="P430" s="49"/>
      <c r="Q430" s="49"/>
    </row>
    <row r="431" spans="1:17" s="100" customFormat="1" ht="5.0999999999999996" customHeight="1" x14ac:dyDescent="0.2">
      <c r="A431" s="49"/>
      <c r="B431" s="88"/>
      <c r="C431" s="73"/>
      <c r="D431" s="166"/>
      <c r="E431" s="167"/>
      <c r="F431" s="167"/>
      <c r="G431" s="167"/>
      <c r="H431" s="167"/>
      <c r="I431" s="167"/>
      <c r="J431" s="167"/>
      <c r="K431" s="167"/>
      <c r="L431" s="167"/>
      <c r="M431" s="167"/>
      <c r="N431" s="167"/>
      <c r="O431" s="187"/>
      <c r="P431" s="49"/>
      <c r="Q431" s="49"/>
    </row>
    <row r="432" spans="1:17" s="100" customFormat="1" ht="14.25" customHeight="1" x14ac:dyDescent="0.2">
      <c r="A432" s="49"/>
      <c r="B432" s="88"/>
      <c r="C432" s="73"/>
      <c r="D432" s="206" t="s">
        <v>9</v>
      </c>
      <c r="E432" s="38" t="str">
        <f>Translations!$B$100</f>
        <v>Costes actuales o de referencia para los consumidores</v>
      </c>
      <c r="F432" s="38"/>
      <c r="G432" s="38"/>
      <c r="H432" s="38"/>
      <c r="I432" s="38"/>
      <c r="J432" s="38"/>
      <c r="K432" s="107"/>
      <c r="L432" s="64"/>
      <c r="M432" s="132"/>
      <c r="N432" s="160"/>
      <c r="O432" s="77"/>
      <c r="P432" s="49"/>
      <c r="Q432" s="49"/>
    </row>
    <row r="433" spans="1:17" s="100" customFormat="1" ht="14.25" customHeight="1" thickBot="1" x14ac:dyDescent="0.25">
      <c r="A433" s="49"/>
      <c r="B433" s="88"/>
      <c r="C433" s="73"/>
      <c r="D433" s="5"/>
      <c r="E433" s="273" t="str">
        <f>Translations!$B$101</f>
        <v>Indique aquí los costes que supondría para los consumidores la utilización del equipo o método actual.</v>
      </c>
      <c r="F433" s="273"/>
      <c r="G433" s="273"/>
      <c r="H433" s="273"/>
      <c r="I433" s="273"/>
      <c r="J433" s="273"/>
      <c r="K433" s="273"/>
      <c r="L433" s="273"/>
      <c r="M433" s="273"/>
      <c r="N433" s="160"/>
      <c r="O433" s="77"/>
      <c r="P433" s="49"/>
      <c r="Q433" s="49"/>
    </row>
    <row r="434" spans="1:17" s="100" customFormat="1" ht="14.25" customHeight="1" x14ac:dyDescent="0.2">
      <c r="A434" s="49"/>
      <c r="B434" s="88"/>
      <c r="C434" s="73"/>
      <c r="D434" s="274" t="str">
        <f>Translations!$B$102</f>
        <v>REFERENCIA (Consumidores)</v>
      </c>
      <c r="E434" s="277" t="str">
        <f>Translations!$B$68</f>
        <v>Breve descripción</v>
      </c>
      <c r="F434" s="277"/>
      <c r="G434" s="277"/>
      <c r="H434" s="279" t="str">
        <f>Translations!$B$103</f>
        <v>Número de consumidores afectados</v>
      </c>
      <c r="I434" s="280"/>
      <c r="J434" s="283" t="str">
        <f>Translations!$B$104</f>
        <v>Costes únicos</v>
      </c>
      <c r="K434" s="284"/>
      <c r="L434" s="279" t="str">
        <f>Translations!$B$105</f>
        <v>Costes recurrentes por consumidor y año [€/consumidor/año]</v>
      </c>
      <c r="M434" s="280"/>
      <c r="N434" s="287" t="str">
        <f>Translations!$B$92</f>
        <v>Costes anuales [euros]</v>
      </c>
      <c r="O434" s="77"/>
      <c r="P434" s="49"/>
      <c r="Q434" s="49"/>
    </row>
    <row r="435" spans="1:17" s="100" customFormat="1" ht="36" customHeight="1" thickBot="1" x14ac:dyDescent="0.25">
      <c r="A435" s="49"/>
      <c r="B435" s="88"/>
      <c r="C435" s="73"/>
      <c r="D435" s="275"/>
      <c r="E435" s="278"/>
      <c r="F435" s="278"/>
      <c r="G435" s="278"/>
      <c r="H435" s="281"/>
      <c r="I435" s="282"/>
      <c r="J435" s="155" t="str">
        <f>Translations!$B$106</f>
        <v>Costes puntuales [euros/consumidor]</v>
      </c>
      <c r="K435" s="164" t="str">
        <f>Translations!$B$94</f>
        <v>Periodo de amortización [años]</v>
      </c>
      <c r="L435" s="285"/>
      <c r="M435" s="286"/>
      <c r="N435" s="288"/>
      <c r="O435" s="77"/>
      <c r="P435" s="49"/>
      <c r="Q435" s="49"/>
    </row>
    <row r="436" spans="1:17" s="100" customFormat="1" ht="14.25" customHeight="1" x14ac:dyDescent="0.2">
      <c r="A436" s="49"/>
      <c r="B436" s="88"/>
      <c r="C436" s="73"/>
      <c r="D436" s="275"/>
      <c r="E436" s="289"/>
      <c r="F436" s="290"/>
      <c r="G436" s="290"/>
      <c r="H436" s="291"/>
      <c r="I436" s="292"/>
      <c r="J436" s="156"/>
      <c r="K436" s="137"/>
      <c r="L436" s="293"/>
      <c r="M436" s="294"/>
      <c r="N436" s="146" t="str">
        <f>IF(COUNT(H436:M436)&gt;0,IF(COUNT(J436:K436)=2,H436*(-PMT(4/100,K436,J436)),0)+(H436*L436),"")</f>
        <v/>
      </c>
      <c r="O436" s="77"/>
      <c r="P436" s="168"/>
      <c r="Q436" s="49"/>
    </row>
    <row r="437" spans="1:17" s="100" customFormat="1" ht="14.25" customHeight="1" x14ac:dyDescent="0.2">
      <c r="A437" s="49"/>
      <c r="B437" s="88"/>
      <c r="C437" s="73"/>
      <c r="D437" s="275"/>
      <c r="E437" s="295"/>
      <c r="F437" s="296"/>
      <c r="G437" s="296"/>
      <c r="H437" s="297"/>
      <c r="I437" s="298"/>
      <c r="J437" s="157"/>
      <c r="K437" s="138"/>
      <c r="L437" s="299"/>
      <c r="M437" s="300"/>
      <c r="N437" s="146" t="str">
        <f t="shared" ref="N437:N438" si="4">IF(COUNT(H437:M437)&gt;0,IF(COUNT(J437:K437)=2,H437*(-PMT(4/100,K437,J437)),0)+(H437*L437),"")</f>
        <v/>
      </c>
      <c r="O437" s="77"/>
      <c r="P437" s="168"/>
      <c r="Q437" s="49"/>
    </row>
    <row r="438" spans="1:17" s="100" customFormat="1" ht="14.25" customHeight="1" thickBot="1" x14ac:dyDescent="0.25">
      <c r="A438" s="49"/>
      <c r="B438" s="88"/>
      <c r="C438" s="73"/>
      <c r="D438" s="276"/>
      <c r="E438" s="301"/>
      <c r="F438" s="302"/>
      <c r="G438" s="302"/>
      <c r="H438" s="303"/>
      <c r="I438" s="304"/>
      <c r="J438" s="158"/>
      <c r="K438" s="139"/>
      <c r="L438" s="305"/>
      <c r="M438" s="306"/>
      <c r="N438" s="147" t="str">
        <f t="shared" si="4"/>
        <v/>
      </c>
      <c r="O438" s="77"/>
      <c r="P438" s="49"/>
      <c r="Q438" s="49"/>
    </row>
    <row r="439" spans="1:17" s="100" customFormat="1" ht="14.25" customHeight="1" thickBot="1" x14ac:dyDescent="0.25">
      <c r="A439" s="49"/>
      <c r="B439" s="88"/>
      <c r="C439" s="73"/>
      <c r="D439" s="5"/>
      <c r="E439" s="107"/>
      <c r="F439" s="107"/>
      <c r="G439" s="107"/>
      <c r="H439" s="107"/>
      <c r="J439" s="107"/>
      <c r="K439" s="107"/>
      <c r="L439" s="64" t="str">
        <f>Translations!$B$96</f>
        <v>Suma</v>
      </c>
      <c r="M439" s="132" t="s">
        <v>7</v>
      </c>
      <c r="N439" s="122" t="str">
        <f>IF(COUNT(N436:N438)&gt;0,SUM(N436:N438),"")</f>
        <v/>
      </c>
      <c r="O439" s="77"/>
      <c r="P439" s="49"/>
      <c r="Q439" s="49"/>
    </row>
    <row r="440" spans="1:17" s="100" customFormat="1" ht="5.0999999999999996" customHeight="1" x14ac:dyDescent="0.2">
      <c r="A440" s="49"/>
      <c r="B440" s="88"/>
      <c r="C440" s="73"/>
      <c r="D440" s="5"/>
      <c r="E440" s="73"/>
      <c r="F440" s="73"/>
      <c r="G440" s="73"/>
      <c r="H440" s="73"/>
      <c r="I440" s="73"/>
      <c r="J440" s="73"/>
      <c r="K440" s="73"/>
      <c r="L440" s="73"/>
      <c r="M440" s="73"/>
      <c r="N440" s="73"/>
      <c r="O440" s="187"/>
      <c r="P440" s="49"/>
      <c r="Q440" s="49"/>
    </row>
    <row r="441" spans="1:17" s="100" customFormat="1" ht="15" customHeight="1" x14ac:dyDescent="0.2">
      <c r="A441" s="49"/>
      <c r="B441" s="88"/>
      <c r="C441" s="73"/>
      <c r="D441" s="173" t="s">
        <v>10</v>
      </c>
      <c r="E441" s="38" t="str">
        <f>Translations!$B$107</f>
        <v>Coste para el consumidor cuando la Entidad Regulada implante un nuevo equipo o método</v>
      </c>
      <c r="F441" s="38"/>
      <c r="G441" s="38"/>
      <c r="H441" s="38"/>
      <c r="I441" s="38"/>
      <c r="J441" s="38"/>
      <c r="K441" s="107"/>
      <c r="L441" s="64"/>
      <c r="M441" s="132"/>
      <c r="N441" s="160"/>
      <c r="O441" s="77"/>
      <c r="P441" s="49"/>
      <c r="Q441" s="49"/>
    </row>
    <row r="442" spans="1:17" s="100" customFormat="1" ht="15" customHeight="1" thickBot="1" x14ac:dyDescent="0.25">
      <c r="A442" s="49"/>
      <c r="B442" s="88"/>
      <c r="C442" s="73"/>
      <c r="D442" s="5"/>
      <c r="E442" s="273" t="str">
        <f>Translations!$B$108</f>
        <v>Indique aquí los costes en que incurrirían los consumidores cuando se utilice un equipo o método más preciso.</v>
      </c>
      <c r="F442" s="273"/>
      <c r="G442" s="273"/>
      <c r="H442" s="273"/>
      <c r="I442" s="273"/>
      <c r="J442" s="273"/>
      <c r="K442" s="273"/>
      <c r="L442" s="273"/>
      <c r="M442" s="273"/>
      <c r="N442" s="154"/>
      <c r="O442" s="77"/>
      <c r="P442" s="49"/>
      <c r="Q442" s="49"/>
    </row>
    <row r="443" spans="1:17" s="100" customFormat="1" ht="15" customHeight="1" x14ac:dyDescent="0.2">
      <c r="A443" s="49"/>
      <c r="B443" s="88"/>
      <c r="C443" s="73"/>
      <c r="D443" s="274" t="str">
        <f>Translations!$B$109</f>
        <v>NUEVO (Consumidores)</v>
      </c>
      <c r="E443" s="277" t="str">
        <f>Translations!$B$68</f>
        <v>Breve descripción</v>
      </c>
      <c r="F443" s="277"/>
      <c r="G443" s="277"/>
      <c r="H443" s="279" t="str">
        <f>Translations!$B$103</f>
        <v>Número de consumidores afectados</v>
      </c>
      <c r="I443" s="280"/>
      <c r="J443" s="283" t="str">
        <f>Translations!$B$104</f>
        <v>Costes únicos</v>
      </c>
      <c r="K443" s="284"/>
      <c r="L443" s="279" t="str">
        <f>Translations!$B$105</f>
        <v>Costes recurrentes por consumidor y año [€/consumidor/año]</v>
      </c>
      <c r="M443" s="280"/>
      <c r="N443" s="287" t="str">
        <f>Translations!$B$92</f>
        <v>Costes anuales [euros]</v>
      </c>
      <c r="O443" s="77"/>
      <c r="P443" s="49"/>
      <c r="Q443" s="49"/>
    </row>
    <row r="444" spans="1:17" s="100" customFormat="1" ht="37.5" customHeight="1" thickBot="1" x14ac:dyDescent="0.25">
      <c r="A444" s="49"/>
      <c r="B444" s="88"/>
      <c r="C444" s="73"/>
      <c r="D444" s="275"/>
      <c r="E444" s="278"/>
      <c r="F444" s="278"/>
      <c r="G444" s="278"/>
      <c r="H444" s="281"/>
      <c r="I444" s="282"/>
      <c r="J444" s="155" t="str">
        <f>Translations!$B$106</f>
        <v>Costes puntuales [euros/consumidor]</v>
      </c>
      <c r="K444" s="164" t="str">
        <f>Translations!$B$94</f>
        <v>Periodo de amortización [años]</v>
      </c>
      <c r="L444" s="285"/>
      <c r="M444" s="286"/>
      <c r="N444" s="288"/>
      <c r="O444" s="77"/>
      <c r="P444" s="49"/>
      <c r="Q444" s="49"/>
    </row>
    <row r="445" spans="1:17" s="100" customFormat="1" ht="15" customHeight="1" x14ac:dyDescent="0.2">
      <c r="A445" s="49"/>
      <c r="B445" s="88"/>
      <c r="C445" s="73"/>
      <c r="D445" s="275"/>
      <c r="E445" s="289"/>
      <c r="F445" s="290"/>
      <c r="G445" s="290"/>
      <c r="H445" s="291"/>
      <c r="I445" s="292"/>
      <c r="J445" s="156"/>
      <c r="K445" s="137"/>
      <c r="L445" s="293"/>
      <c r="M445" s="294"/>
      <c r="N445" s="146" t="str">
        <f>IF(COUNT(H445:M445)&gt;0,IF(COUNT(J445:K445)=2,H445*(IF(4&gt;0,-PMT(4/100,K445,J445),J445/K445)),0)+(H445*L445),"")</f>
        <v/>
      </c>
      <c r="O445" s="77"/>
      <c r="P445" s="49"/>
      <c r="Q445" s="49"/>
    </row>
    <row r="446" spans="1:17" s="100" customFormat="1" ht="15" customHeight="1" x14ac:dyDescent="0.2">
      <c r="A446" s="49"/>
      <c r="B446" s="88"/>
      <c r="C446" s="73"/>
      <c r="D446" s="275"/>
      <c r="E446" s="295"/>
      <c r="F446" s="296"/>
      <c r="G446" s="296"/>
      <c r="H446" s="297"/>
      <c r="I446" s="298"/>
      <c r="J446" s="157"/>
      <c r="K446" s="138"/>
      <c r="L446" s="299"/>
      <c r="M446" s="300"/>
      <c r="N446" s="146" t="str">
        <f>IF(COUNT(H446:M446)&gt;0,IF(COUNT(J446:K446)=2,H446*(IF(4&gt;0,-PMT(4/100,K446,J446),J446/K446)),0)+(H446*L446),"")</f>
        <v/>
      </c>
      <c r="O446" s="77"/>
      <c r="P446" s="49"/>
      <c r="Q446" s="49"/>
    </row>
    <row r="447" spans="1:17" s="100" customFormat="1" ht="15" customHeight="1" thickBot="1" x14ac:dyDescent="0.25">
      <c r="A447" s="49"/>
      <c r="B447" s="88"/>
      <c r="C447" s="73"/>
      <c r="D447" s="276"/>
      <c r="E447" s="301"/>
      <c r="F447" s="302"/>
      <c r="G447" s="302"/>
      <c r="H447" s="303"/>
      <c r="I447" s="304"/>
      <c r="J447" s="158"/>
      <c r="K447" s="139"/>
      <c r="L447" s="305"/>
      <c r="M447" s="306"/>
      <c r="N447" s="147" t="str">
        <f>IF(COUNT(H447:M447)&gt;0,IF(COUNT(J447:K447)=2,H447*(IF(4&gt;0,-PMT(4/100,K447,J447),J447/K447)),0)+(H447*L447),"")</f>
        <v/>
      </c>
      <c r="O447" s="77"/>
      <c r="P447" s="49"/>
      <c r="Q447" s="49"/>
    </row>
    <row r="448" spans="1:17" s="100" customFormat="1" ht="15" customHeight="1" thickBot="1" x14ac:dyDescent="0.25">
      <c r="A448" s="49"/>
      <c r="B448" s="88"/>
      <c r="C448" s="73"/>
      <c r="D448" s="5"/>
      <c r="E448" s="107"/>
      <c r="F448" s="107"/>
      <c r="G448" s="107"/>
      <c r="H448" s="107"/>
      <c r="J448" s="107"/>
      <c r="K448" s="107"/>
      <c r="L448" s="64" t="str">
        <f>Translations!$B$96</f>
        <v>Suma</v>
      </c>
      <c r="M448" s="132" t="s">
        <v>7</v>
      </c>
      <c r="N448" s="122" t="str">
        <f>IF(COUNT(N445:N447)&gt;0,SUM(N445:N447),"")</f>
        <v/>
      </c>
      <c r="O448" s="77"/>
      <c r="P448" s="49"/>
      <c r="Q448" s="49"/>
    </row>
    <row r="449" spans="1:17" s="100" customFormat="1" ht="15" customHeight="1" thickBot="1" x14ac:dyDescent="0.25">
      <c r="A449" s="49"/>
      <c r="B449" s="88"/>
      <c r="C449" s="73"/>
      <c r="E449" s="161"/>
      <c r="F449" s="161"/>
      <c r="G449" s="161"/>
      <c r="H449" s="161"/>
      <c r="I449" s="161"/>
      <c r="J449" s="161"/>
      <c r="K449" s="161"/>
      <c r="L449" s="162"/>
      <c r="M449" s="159"/>
      <c r="N449" s="160"/>
      <c r="O449" s="77"/>
      <c r="P449" s="49"/>
      <c r="Q449" s="49"/>
    </row>
    <row r="450" spans="1:17" s="100" customFormat="1" ht="15" customHeight="1" thickBot="1" x14ac:dyDescent="0.25">
      <c r="A450" s="49"/>
      <c r="B450" s="88"/>
      <c r="C450" s="73"/>
      <c r="D450" s="50" t="s">
        <v>11</v>
      </c>
      <c r="E450" s="269" t="str">
        <f>Translations!$B$110</f>
        <v>Total de los costes «adicionales</v>
      </c>
      <c r="F450" s="269"/>
      <c r="G450" s="269"/>
      <c r="H450" s="269"/>
      <c r="I450" s="269"/>
      <c r="J450" s="269"/>
      <c r="K450" s="269"/>
      <c r="L450" s="269"/>
      <c r="M450" s="121" t="s">
        <v>7</v>
      </c>
      <c r="N450" s="122" t="str">
        <f>IF(COUNT(N451:N452)&gt;0,SUM(N451:N452),"")</f>
        <v/>
      </c>
      <c r="O450" s="77"/>
      <c r="P450" s="49"/>
      <c r="Q450" s="49"/>
    </row>
    <row r="451" spans="1:17" s="100" customFormat="1" ht="15" customHeight="1" x14ac:dyDescent="0.2">
      <c r="A451" s="49"/>
      <c r="B451" s="88"/>
      <c r="C451" s="73"/>
      <c r="D451" s="50"/>
      <c r="E451" s="270" t="str">
        <f>Translations!$B$111</f>
        <v>Costes «adicionales» para la entidad regulada</v>
      </c>
      <c r="F451" s="270"/>
      <c r="G451" s="270"/>
      <c r="H451" s="270"/>
      <c r="I451" s="270"/>
      <c r="J451" s="270"/>
      <c r="K451" s="270"/>
      <c r="L451" s="270"/>
      <c r="M451" s="170" t="s">
        <v>7</v>
      </c>
      <c r="N451" s="171" t="str">
        <f>IF(ISNUMBER(N429),N429-IF(ISNUMBER(N418),N418,0),"")</f>
        <v/>
      </c>
      <c r="O451" s="77"/>
      <c r="P451" s="49"/>
      <c r="Q451" s="49"/>
    </row>
    <row r="452" spans="1:17" s="100" customFormat="1" ht="15" customHeight="1" x14ac:dyDescent="0.2">
      <c r="A452" s="49"/>
      <c r="B452" s="88"/>
      <c r="C452" s="73"/>
      <c r="D452" s="50"/>
      <c r="E452" s="270" t="str">
        <f>Translations!$B$112</f>
        <v>Costes «adicionales» para los consumidores</v>
      </c>
      <c r="F452" s="270"/>
      <c r="G452" s="270"/>
      <c r="H452" s="270"/>
      <c r="I452" s="270"/>
      <c r="J452" s="270"/>
      <c r="K452" s="270"/>
      <c r="L452" s="270"/>
      <c r="M452" s="170" t="s">
        <v>7</v>
      </c>
      <c r="N452" s="172" t="str">
        <f>IF(ISNUMBER(N448),N448-IF(ISNUMBER(N439),N439,0),"")</f>
        <v/>
      </c>
      <c r="O452" s="187"/>
      <c r="P452" s="49"/>
      <c r="Q452" s="49"/>
    </row>
    <row r="453" spans="1:17" s="100" customFormat="1" ht="15" customHeight="1" x14ac:dyDescent="0.2">
      <c r="A453" s="49"/>
      <c r="B453" s="88"/>
      <c r="C453" s="73"/>
      <c r="D453" s="50"/>
      <c r="E453" s="271" t="str">
        <f>Translations!$B$113</f>
        <v>Un valor negativo significa que el método más preciso puede incluso dar lugar a costes inferiores (por ejemplo, para los consumidores).</v>
      </c>
      <c r="F453" s="271"/>
      <c r="G453" s="271"/>
      <c r="H453" s="271"/>
      <c r="I453" s="271"/>
      <c r="J453" s="271"/>
      <c r="K453" s="271"/>
      <c r="L453" s="271"/>
      <c r="M453" s="271"/>
      <c r="N453" s="271"/>
      <c r="O453" s="187"/>
      <c r="P453" s="49"/>
      <c r="Q453" s="49"/>
    </row>
    <row r="454" spans="1:17" s="100" customFormat="1" ht="5.0999999999999996" customHeight="1" x14ac:dyDescent="0.2">
      <c r="A454" s="49"/>
      <c r="B454" s="88"/>
      <c r="C454" s="73"/>
      <c r="D454" s="5"/>
      <c r="E454" s="116"/>
      <c r="F454" s="116"/>
      <c r="G454" s="116"/>
      <c r="H454" s="116"/>
      <c r="I454" s="116"/>
      <c r="J454" s="116"/>
      <c r="K454" s="116"/>
      <c r="L454" s="116"/>
      <c r="M454" s="116"/>
      <c r="N454" s="116"/>
      <c r="O454" s="187"/>
      <c r="P454" s="49"/>
      <c r="Q454" s="49"/>
    </row>
    <row r="455" spans="1:17" s="136" customFormat="1" ht="55.5" customHeight="1" thickBot="1" x14ac:dyDescent="0.25">
      <c r="A455" s="113"/>
      <c r="B455" s="114"/>
      <c r="C455" s="103"/>
      <c r="D455" s="344"/>
      <c r="E455" s="93"/>
      <c r="F455" s="93"/>
      <c r="G455" s="343" t="str">
        <f>Translations!$B$114</f>
        <v>Precio del derecho de emisión [€/t CO2e]</v>
      </c>
      <c r="H455" s="93"/>
      <c r="I455" s="343" t="str">
        <f>Translations!$B$115</f>
        <v>Emisiones medias anuales</v>
      </c>
      <c r="J455" s="93"/>
      <c r="K455" s="343" t="str">
        <f>Translations!$B$116</f>
        <v>Factor de mejora</v>
      </c>
      <c r="L455" s="93"/>
      <c r="M455" s="93"/>
      <c r="N455" s="93"/>
      <c r="O455" s="345"/>
      <c r="P455" s="113"/>
      <c r="Q455" s="113"/>
    </row>
    <row r="456" spans="1:17" s="100" customFormat="1" ht="15" customHeight="1" thickBot="1" x14ac:dyDescent="0.25">
      <c r="A456" s="49"/>
      <c r="B456" s="88"/>
      <c r="C456" s="73"/>
      <c r="D456" s="50" t="s">
        <v>12</v>
      </c>
      <c r="E456" s="269" t="str">
        <f>Translations!$B$117</f>
        <v>Beneficios anuales</v>
      </c>
      <c r="F456" s="272"/>
      <c r="G456" s="104">
        <f>EUconst_CarbonPrice</f>
        <v>60</v>
      </c>
      <c r="H456" s="118" t="s">
        <v>13</v>
      </c>
      <c r="I456" s="130"/>
      <c r="J456" s="119" t="s">
        <v>13</v>
      </c>
      <c r="K456" s="105" t="str">
        <f>IF(AND(J375&lt;&gt;"",J375=FALSE),1/100,IF(COUNT(J378,J379)=2,J378-J379,""))</f>
        <v/>
      </c>
      <c r="L456" s="120"/>
      <c r="M456" s="121" t="s">
        <v>7</v>
      </c>
      <c r="N456" s="122" t="str">
        <f>IF(COUNT(G456,I456,K456)=3,G456*I456*K456,"")</f>
        <v/>
      </c>
      <c r="O456" s="187"/>
      <c r="P456" s="49"/>
      <c r="Q456" s="49"/>
    </row>
    <row r="457" spans="1:17" s="100" customFormat="1" ht="12.75" customHeight="1" x14ac:dyDescent="0.2">
      <c r="A457" s="49"/>
      <c r="B457" s="88"/>
      <c r="C457" s="73"/>
      <c r="D457" s="14"/>
      <c r="E457" s="271" t="str">
        <f>Translations!$B$118</f>
        <v>Emisiones medias anuales: Esas emisiones se referirán a un flujo de combustible específico.</v>
      </c>
      <c r="F457" s="271"/>
      <c r="G457" s="271"/>
      <c r="H457" s="271"/>
      <c r="I457" s="271"/>
      <c r="J457" s="271"/>
      <c r="K457" s="271"/>
      <c r="L457" s="271"/>
      <c r="M457" s="271"/>
      <c r="N457" s="271"/>
      <c r="O457" s="117"/>
      <c r="P457" s="49"/>
      <c r="Q457" s="49"/>
    </row>
    <row r="458" spans="1:17" s="100" customFormat="1" ht="5.0999999999999996" customHeight="1" thickBot="1" x14ac:dyDescent="0.25">
      <c r="A458" s="49"/>
      <c r="B458" s="88"/>
      <c r="C458" s="73"/>
      <c r="D458" s="14"/>
      <c r="E458" s="116"/>
      <c r="F458" s="116"/>
      <c r="G458" s="116"/>
      <c r="H458" s="116"/>
      <c r="I458" s="116"/>
      <c r="J458" s="116"/>
      <c r="K458" s="116"/>
      <c r="L458" s="116"/>
      <c r="M458" s="116"/>
      <c r="N458" s="116"/>
      <c r="O458" s="117"/>
      <c r="P458" s="49"/>
      <c r="Q458" s="49"/>
    </row>
    <row r="459" spans="1:17" s="100" customFormat="1" ht="15" customHeight="1" thickBot="1" x14ac:dyDescent="0.25">
      <c r="A459" s="188"/>
      <c r="B459" s="127"/>
      <c r="C459" s="189"/>
      <c r="D459" s="50" t="s">
        <v>14</v>
      </c>
      <c r="E459" s="91" t="str">
        <f>Translations!$B$119</f>
        <v>¿Los costes  son irrazonables?</v>
      </c>
      <c r="F459" s="190"/>
      <c r="G459" s="190"/>
      <c r="H459" s="191"/>
      <c r="I459" s="106" t="str">
        <f>IF(COUNT(N450,N456)=2,AND(N450&gt;N456,N450&gt;IF(CNTR_SmallEmitter,1000,4000)),"")</f>
        <v/>
      </c>
      <c r="J459" s="38"/>
      <c r="K459" s="38"/>
      <c r="L459" s="38"/>
      <c r="M459" s="38"/>
      <c r="N459" s="38"/>
      <c r="O459" s="192"/>
      <c r="P459" s="188"/>
      <c r="Q459" s="188"/>
    </row>
    <row r="460" spans="1:17" ht="12.75" customHeight="1" thickBot="1" x14ac:dyDescent="0.25">
      <c r="A460" s="84"/>
      <c r="B460" s="88"/>
      <c r="C460" s="65"/>
      <c r="D460" s="7"/>
      <c r="E460" s="66"/>
      <c r="F460" s="6"/>
      <c r="G460" s="8"/>
      <c r="H460" s="8"/>
      <c r="I460" s="8"/>
      <c r="J460" s="8"/>
      <c r="K460" s="8"/>
      <c r="L460" s="8"/>
      <c r="M460" s="8"/>
      <c r="N460" s="8"/>
      <c r="O460" s="76"/>
      <c r="P460" s="61"/>
      <c r="Q460" s="186"/>
    </row>
    <row r="461" spans="1:17" x14ac:dyDescent="0.2">
      <c r="A461" s="186"/>
      <c r="B461" s="193"/>
      <c r="C461" s="189"/>
      <c r="D461" s="38"/>
      <c r="E461" s="4"/>
      <c r="F461" s="4"/>
      <c r="G461" s="4"/>
      <c r="H461" s="4"/>
      <c r="I461" s="4"/>
      <c r="J461" s="4"/>
      <c r="K461" s="4"/>
      <c r="L461" s="4"/>
      <c r="M461" s="4"/>
      <c r="N461" s="4"/>
      <c r="O461" s="194"/>
      <c r="P461" s="186"/>
      <c r="Q461" s="186"/>
    </row>
    <row r="462" spans="1:17" ht="13.5" thickBot="1" x14ac:dyDescent="0.25">
      <c r="A462" s="186"/>
      <c r="B462" s="195"/>
      <c r="C462" s="196"/>
      <c r="D462" s="197"/>
      <c r="E462" s="198"/>
      <c r="F462" s="198"/>
      <c r="G462" s="198"/>
      <c r="H462" s="198"/>
      <c r="I462" s="198"/>
      <c r="J462" s="198"/>
      <c r="K462" s="198"/>
      <c r="L462" s="198"/>
      <c r="M462" s="198"/>
      <c r="N462" s="198"/>
      <c r="O462" s="199"/>
      <c r="P462" s="186"/>
      <c r="Q462" s="186"/>
    </row>
    <row r="463" spans="1:17" hidden="1" x14ac:dyDescent="0.2">
      <c r="A463" s="186" t="s">
        <v>2</v>
      </c>
      <c r="B463" s="186"/>
      <c r="C463" s="186"/>
      <c r="D463" s="186"/>
      <c r="E463" s="186"/>
      <c r="F463" s="186"/>
      <c r="G463" s="186"/>
      <c r="H463" s="186"/>
      <c r="I463" s="186"/>
      <c r="J463" s="186"/>
      <c r="K463" s="186"/>
      <c r="L463" s="186"/>
      <c r="M463" s="186"/>
      <c r="N463" s="186"/>
      <c r="O463" s="186"/>
      <c r="P463" s="186"/>
      <c r="Q463" s="186"/>
    </row>
  </sheetData>
  <sheetProtection sheet="1" objects="1" scenarios="1" formatCells="0" formatColumns="0" formatRows="0"/>
  <mergeCells count="536">
    <mergeCell ref="F33:N33"/>
    <mergeCell ref="G41:N41"/>
    <mergeCell ref="E54:N54"/>
    <mergeCell ref="G38:N38"/>
    <mergeCell ref="E2:F2"/>
    <mergeCell ref="I3:J3"/>
    <mergeCell ref="K3:L3"/>
    <mergeCell ref="I2:J2"/>
    <mergeCell ref="F32:N32"/>
    <mergeCell ref="K70:L70"/>
    <mergeCell ref="E71:G71"/>
    <mergeCell ref="K71:L71"/>
    <mergeCell ref="M55:M56"/>
    <mergeCell ref="K55:L56"/>
    <mergeCell ref="H55:J55"/>
    <mergeCell ref="K57:L57"/>
    <mergeCell ref="K58:L58"/>
    <mergeCell ref="K59:L59"/>
    <mergeCell ref="K60:L60"/>
    <mergeCell ref="K61:L61"/>
    <mergeCell ref="E66:G67"/>
    <mergeCell ref="E59:G59"/>
    <mergeCell ref="E60:G60"/>
    <mergeCell ref="E55:G56"/>
    <mergeCell ref="F35:N35"/>
    <mergeCell ref="E68:G68"/>
    <mergeCell ref="K68:L68"/>
    <mergeCell ref="G46:N46"/>
    <mergeCell ref="E28:N28"/>
    <mergeCell ref="D14:N14"/>
    <mergeCell ref="E10:N10"/>
    <mergeCell ref="E22:I22"/>
    <mergeCell ref="E3:F3"/>
    <mergeCell ref="F30:N30"/>
    <mergeCell ref="F29:N29"/>
    <mergeCell ref="G2:H2"/>
    <mergeCell ref="E19:I19"/>
    <mergeCell ref="M2:N2"/>
    <mergeCell ref="G3:H3"/>
    <mergeCell ref="I4:J4"/>
    <mergeCell ref="M3:N3"/>
    <mergeCell ref="K2:L2"/>
    <mergeCell ref="C6:N6"/>
    <mergeCell ref="M4:N4"/>
    <mergeCell ref="E23:I23"/>
    <mergeCell ref="G4:H4"/>
    <mergeCell ref="K4:L4"/>
    <mergeCell ref="E27:N27"/>
    <mergeCell ref="E4:F4"/>
    <mergeCell ref="E26:N26"/>
    <mergeCell ref="D8:N8"/>
    <mergeCell ref="B2:D4"/>
    <mergeCell ref="E31:N31"/>
    <mergeCell ref="E17:N17"/>
    <mergeCell ref="E20:N20"/>
    <mergeCell ref="E12:I12"/>
    <mergeCell ref="D55:D61"/>
    <mergeCell ref="D78:D82"/>
    <mergeCell ref="E82:G82"/>
    <mergeCell ref="L78:M79"/>
    <mergeCell ref="L82:M82"/>
    <mergeCell ref="E81:G81"/>
    <mergeCell ref="G37:N37"/>
    <mergeCell ref="G40:N40"/>
    <mergeCell ref="N55:N56"/>
    <mergeCell ref="L81:M81"/>
    <mergeCell ref="L80:M80"/>
    <mergeCell ref="G39:N39"/>
    <mergeCell ref="E61:G61"/>
    <mergeCell ref="E57:G57"/>
    <mergeCell ref="E58:G58"/>
    <mergeCell ref="H81:I81"/>
    <mergeCell ref="H82:I82"/>
    <mergeCell ref="E77:M77"/>
    <mergeCell ref="F44:N44"/>
    <mergeCell ref="G47:N47"/>
    <mergeCell ref="D66:D72"/>
    <mergeCell ref="D87:D91"/>
    <mergeCell ref="E87:G88"/>
    <mergeCell ref="L87:M88"/>
    <mergeCell ref="N87:N88"/>
    <mergeCell ref="E89:G89"/>
    <mergeCell ref="L89:M89"/>
    <mergeCell ref="E90:G90"/>
    <mergeCell ref="L90:M90"/>
    <mergeCell ref="E91:G91"/>
    <mergeCell ref="L91:M91"/>
    <mergeCell ref="M66:M67"/>
    <mergeCell ref="E69:G69"/>
    <mergeCell ref="K69:L69"/>
    <mergeCell ref="E100:F100"/>
    <mergeCell ref="J87:K87"/>
    <mergeCell ref="H87:I88"/>
    <mergeCell ref="H91:I91"/>
    <mergeCell ref="H90:I90"/>
    <mergeCell ref="E86:M86"/>
    <mergeCell ref="E95:L95"/>
    <mergeCell ref="E96:L96"/>
    <mergeCell ref="E78:G79"/>
    <mergeCell ref="E80:G80"/>
    <mergeCell ref="E101:N101"/>
    <mergeCell ref="E94:L94"/>
    <mergeCell ref="E97:N97"/>
    <mergeCell ref="E36:E41"/>
    <mergeCell ref="E43:E51"/>
    <mergeCell ref="F43:N43"/>
    <mergeCell ref="G48:N48"/>
    <mergeCell ref="G50:N50"/>
    <mergeCell ref="G49:N49"/>
    <mergeCell ref="G51:N51"/>
    <mergeCell ref="F36:N36"/>
    <mergeCell ref="H89:I89"/>
    <mergeCell ref="H78:I79"/>
    <mergeCell ref="J78:K78"/>
    <mergeCell ref="N78:N79"/>
    <mergeCell ref="H80:I80"/>
    <mergeCell ref="F45:N45"/>
    <mergeCell ref="E70:G70"/>
    <mergeCell ref="E65:N65"/>
    <mergeCell ref="K72:L72"/>
    <mergeCell ref="N66:N67"/>
    <mergeCell ref="E72:G72"/>
    <mergeCell ref="H66:J66"/>
    <mergeCell ref="K66:L67"/>
    <mergeCell ref="E106:N106"/>
    <mergeCell ref="E108:I108"/>
    <mergeCell ref="E109:N109"/>
    <mergeCell ref="E111:I111"/>
    <mergeCell ref="E112:I112"/>
    <mergeCell ref="E115:N115"/>
    <mergeCell ref="E116:N116"/>
    <mergeCell ref="E117:N117"/>
    <mergeCell ref="F118:N118"/>
    <mergeCell ref="F119:N119"/>
    <mergeCell ref="E120:N120"/>
    <mergeCell ref="F121:N121"/>
    <mergeCell ref="F122:N122"/>
    <mergeCell ref="F124:N124"/>
    <mergeCell ref="E125:E130"/>
    <mergeCell ref="F125:N125"/>
    <mergeCell ref="G126:N126"/>
    <mergeCell ref="G127:N127"/>
    <mergeCell ref="G128:N128"/>
    <mergeCell ref="G129:N129"/>
    <mergeCell ref="G130:N130"/>
    <mergeCell ref="E132:E140"/>
    <mergeCell ref="F132:N132"/>
    <mergeCell ref="F133:N133"/>
    <mergeCell ref="F134:N134"/>
    <mergeCell ref="G135:N135"/>
    <mergeCell ref="G136:N136"/>
    <mergeCell ref="G137:N137"/>
    <mergeCell ref="G138:N138"/>
    <mergeCell ref="G139:N139"/>
    <mergeCell ref="G140:N140"/>
    <mergeCell ref="E143:N143"/>
    <mergeCell ref="D144:D150"/>
    <mergeCell ref="E144:G145"/>
    <mergeCell ref="H144:J144"/>
    <mergeCell ref="K144:L145"/>
    <mergeCell ref="M144:M145"/>
    <mergeCell ref="N144:N145"/>
    <mergeCell ref="E146:G146"/>
    <mergeCell ref="K146:L146"/>
    <mergeCell ref="E147:G147"/>
    <mergeCell ref="K147:L147"/>
    <mergeCell ref="E148:G148"/>
    <mergeCell ref="K148:L148"/>
    <mergeCell ref="E149:G149"/>
    <mergeCell ref="K149:L149"/>
    <mergeCell ref="E150:G150"/>
    <mergeCell ref="K150:L150"/>
    <mergeCell ref="E154:N154"/>
    <mergeCell ref="D155:D161"/>
    <mergeCell ref="E155:G156"/>
    <mergeCell ref="H155:J155"/>
    <mergeCell ref="K155:L156"/>
    <mergeCell ref="M155:M156"/>
    <mergeCell ref="N155:N156"/>
    <mergeCell ref="E157:G157"/>
    <mergeCell ref="K157:L157"/>
    <mergeCell ref="E158:G158"/>
    <mergeCell ref="K158:L158"/>
    <mergeCell ref="E159:G159"/>
    <mergeCell ref="K159:L159"/>
    <mergeCell ref="E160:G160"/>
    <mergeCell ref="K160:L160"/>
    <mergeCell ref="E161:G161"/>
    <mergeCell ref="K161:L161"/>
    <mergeCell ref="E166:M166"/>
    <mergeCell ref="D167:D171"/>
    <mergeCell ref="E167:G168"/>
    <mergeCell ref="H167:I168"/>
    <mergeCell ref="J167:K167"/>
    <mergeCell ref="L167:M168"/>
    <mergeCell ref="N167:N168"/>
    <mergeCell ref="E169:G169"/>
    <mergeCell ref="H169:I169"/>
    <mergeCell ref="L169:M169"/>
    <mergeCell ref="E170:G170"/>
    <mergeCell ref="H170:I170"/>
    <mergeCell ref="L170:M170"/>
    <mergeCell ref="E171:G171"/>
    <mergeCell ref="H171:I171"/>
    <mergeCell ref="L171:M171"/>
    <mergeCell ref="E175:M175"/>
    <mergeCell ref="D176:D180"/>
    <mergeCell ref="E176:G177"/>
    <mergeCell ref="H176:I177"/>
    <mergeCell ref="J176:K176"/>
    <mergeCell ref="L176:M177"/>
    <mergeCell ref="N176:N177"/>
    <mergeCell ref="E178:G178"/>
    <mergeCell ref="H178:I178"/>
    <mergeCell ref="L178:M178"/>
    <mergeCell ref="E179:G179"/>
    <mergeCell ref="H179:I179"/>
    <mergeCell ref="L179:M179"/>
    <mergeCell ref="E180:G180"/>
    <mergeCell ref="H180:I180"/>
    <mergeCell ref="L180:M180"/>
    <mergeCell ref="E183:L183"/>
    <mergeCell ref="E184:L184"/>
    <mergeCell ref="E185:L185"/>
    <mergeCell ref="E186:N186"/>
    <mergeCell ref="E189:F189"/>
    <mergeCell ref="E190:N190"/>
    <mergeCell ref="E195:N195"/>
    <mergeCell ref="E197:I197"/>
    <mergeCell ref="E198:N198"/>
    <mergeCell ref="E200:I200"/>
    <mergeCell ref="E201:I201"/>
    <mergeCell ref="E204:N204"/>
    <mergeCell ref="E205:N205"/>
    <mergeCell ref="E206:N206"/>
    <mergeCell ref="F207:N207"/>
    <mergeCell ref="F208:N208"/>
    <mergeCell ref="E209:N209"/>
    <mergeCell ref="F210:N210"/>
    <mergeCell ref="F211:N211"/>
    <mergeCell ref="F213:N213"/>
    <mergeCell ref="E214:E219"/>
    <mergeCell ref="F214:N214"/>
    <mergeCell ref="G215:N215"/>
    <mergeCell ref="G216:N216"/>
    <mergeCell ref="G217:N217"/>
    <mergeCell ref="G218:N218"/>
    <mergeCell ref="G219:N219"/>
    <mergeCell ref="E221:E229"/>
    <mergeCell ref="F221:N221"/>
    <mergeCell ref="F222:N222"/>
    <mergeCell ref="F223:N223"/>
    <mergeCell ref="G224:N224"/>
    <mergeCell ref="G225:N225"/>
    <mergeCell ref="G226:N226"/>
    <mergeCell ref="G227:N227"/>
    <mergeCell ref="G228:N228"/>
    <mergeCell ref="G229:N229"/>
    <mergeCell ref="E232:N232"/>
    <mergeCell ref="D233:D239"/>
    <mergeCell ref="E233:G234"/>
    <mergeCell ref="H233:J233"/>
    <mergeCell ref="K233:L234"/>
    <mergeCell ref="M233:M234"/>
    <mergeCell ref="N233:N234"/>
    <mergeCell ref="E235:G235"/>
    <mergeCell ref="K235:L235"/>
    <mergeCell ref="E236:G236"/>
    <mergeCell ref="K236:L236"/>
    <mergeCell ref="E237:G237"/>
    <mergeCell ref="K237:L237"/>
    <mergeCell ref="E238:G238"/>
    <mergeCell ref="K238:L238"/>
    <mergeCell ref="E239:G239"/>
    <mergeCell ref="K239:L239"/>
    <mergeCell ref="E243:N243"/>
    <mergeCell ref="D244:D250"/>
    <mergeCell ref="E244:G245"/>
    <mergeCell ref="H244:J244"/>
    <mergeCell ref="K244:L245"/>
    <mergeCell ref="M244:M245"/>
    <mergeCell ref="N244:N245"/>
    <mergeCell ref="E246:G246"/>
    <mergeCell ref="K246:L246"/>
    <mergeCell ref="E247:G247"/>
    <mergeCell ref="K247:L247"/>
    <mergeCell ref="E248:G248"/>
    <mergeCell ref="K248:L248"/>
    <mergeCell ref="E249:G249"/>
    <mergeCell ref="K249:L249"/>
    <mergeCell ref="E250:G250"/>
    <mergeCell ref="K250:L250"/>
    <mergeCell ref="E255:M255"/>
    <mergeCell ref="D256:D260"/>
    <mergeCell ref="E256:G257"/>
    <mergeCell ref="H256:I257"/>
    <mergeCell ref="J256:K256"/>
    <mergeCell ref="L256:M257"/>
    <mergeCell ref="N256:N257"/>
    <mergeCell ref="E258:G258"/>
    <mergeCell ref="H258:I258"/>
    <mergeCell ref="L258:M258"/>
    <mergeCell ref="E259:G259"/>
    <mergeCell ref="H259:I259"/>
    <mergeCell ref="L259:M259"/>
    <mergeCell ref="E260:G260"/>
    <mergeCell ref="H260:I260"/>
    <mergeCell ref="L260:M260"/>
    <mergeCell ref="E264:M264"/>
    <mergeCell ref="D265:D269"/>
    <mergeCell ref="E265:G266"/>
    <mergeCell ref="H265:I266"/>
    <mergeCell ref="J265:K265"/>
    <mergeCell ref="L265:M266"/>
    <mergeCell ref="N265:N266"/>
    <mergeCell ref="E267:G267"/>
    <mergeCell ref="H267:I267"/>
    <mergeCell ref="L267:M267"/>
    <mergeCell ref="E268:G268"/>
    <mergeCell ref="H268:I268"/>
    <mergeCell ref="L268:M268"/>
    <mergeCell ref="E269:G269"/>
    <mergeCell ref="H269:I269"/>
    <mergeCell ref="L269:M269"/>
    <mergeCell ref="E272:L272"/>
    <mergeCell ref="E273:L273"/>
    <mergeCell ref="E274:L274"/>
    <mergeCell ref="E275:N275"/>
    <mergeCell ref="E278:F278"/>
    <mergeCell ref="E279:N279"/>
    <mergeCell ref="E284:N284"/>
    <mergeCell ref="E286:I286"/>
    <mergeCell ref="E287:N287"/>
    <mergeCell ref="E289:I289"/>
    <mergeCell ref="E290:I290"/>
    <mergeCell ref="E293:N293"/>
    <mergeCell ref="E294:N294"/>
    <mergeCell ref="E295:N295"/>
    <mergeCell ref="F296:N296"/>
    <mergeCell ref="F297:N297"/>
    <mergeCell ref="E298:N298"/>
    <mergeCell ref="F299:N299"/>
    <mergeCell ref="F300:N300"/>
    <mergeCell ref="F302:N302"/>
    <mergeCell ref="E303:E308"/>
    <mergeCell ref="F303:N303"/>
    <mergeCell ref="G304:N304"/>
    <mergeCell ref="G305:N305"/>
    <mergeCell ref="G306:N306"/>
    <mergeCell ref="G307:N307"/>
    <mergeCell ref="G308:N308"/>
    <mergeCell ref="E310:E318"/>
    <mergeCell ref="F310:N310"/>
    <mergeCell ref="F311:N311"/>
    <mergeCell ref="F312:N312"/>
    <mergeCell ref="G313:N313"/>
    <mergeCell ref="G314:N314"/>
    <mergeCell ref="G315:N315"/>
    <mergeCell ref="G316:N316"/>
    <mergeCell ref="G317:N317"/>
    <mergeCell ref="G318:N318"/>
    <mergeCell ref="E321:N321"/>
    <mergeCell ref="D322:D328"/>
    <mergeCell ref="E322:G323"/>
    <mergeCell ref="H322:J322"/>
    <mergeCell ref="K322:L323"/>
    <mergeCell ref="M322:M323"/>
    <mergeCell ref="N322:N323"/>
    <mergeCell ref="E324:G324"/>
    <mergeCell ref="K324:L324"/>
    <mergeCell ref="E325:G325"/>
    <mergeCell ref="K325:L325"/>
    <mergeCell ref="E326:G326"/>
    <mergeCell ref="K326:L326"/>
    <mergeCell ref="E327:G327"/>
    <mergeCell ref="K327:L327"/>
    <mergeCell ref="E328:G328"/>
    <mergeCell ref="K328:L328"/>
    <mergeCell ref="E332:N332"/>
    <mergeCell ref="D333:D339"/>
    <mergeCell ref="E333:G334"/>
    <mergeCell ref="H333:J333"/>
    <mergeCell ref="K333:L334"/>
    <mergeCell ref="M333:M334"/>
    <mergeCell ref="N333:N334"/>
    <mergeCell ref="E335:G335"/>
    <mergeCell ref="K335:L335"/>
    <mergeCell ref="E336:G336"/>
    <mergeCell ref="K336:L336"/>
    <mergeCell ref="E337:G337"/>
    <mergeCell ref="K337:L337"/>
    <mergeCell ref="E338:G338"/>
    <mergeCell ref="K338:L338"/>
    <mergeCell ref="E339:G339"/>
    <mergeCell ref="K339:L339"/>
    <mergeCell ref="E344:M344"/>
    <mergeCell ref="D345:D349"/>
    <mergeCell ref="E345:G346"/>
    <mergeCell ref="H345:I346"/>
    <mergeCell ref="J345:K345"/>
    <mergeCell ref="L345:M346"/>
    <mergeCell ref="N345:N346"/>
    <mergeCell ref="E347:G347"/>
    <mergeCell ref="H347:I347"/>
    <mergeCell ref="L347:M347"/>
    <mergeCell ref="E348:G348"/>
    <mergeCell ref="H348:I348"/>
    <mergeCell ref="L348:M348"/>
    <mergeCell ref="E349:G349"/>
    <mergeCell ref="H349:I349"/>
    <mergeCell ref="L349:M349"/>
    <mergeCell ref="E353:M353"/>
    <mergeCell ref="D354:D358"/>
    <mergeCell ref="E354:G355"/>
    <mergeCell ref="H354:I355"/>
    <mergeCell ref="J354:K354"/>
    <mergeCell ref="L354:M355"/>
    <mergeCell ref="N354:N355"/>
    <mergeCell ref="E356:G356"/>
    <mergeCell ref="H356:I356"/>
    <mergeCell ref="L356:M356"/>
    <mergeCell ref="E357:G357"/>
    <mergeCell ref="H357:I357"/>
    <mergeCell ref="L357:M357"/>
    <mergeCell ref="E358:G358"/>
    <mergeCell ref="H358:I358"/>
    <mergeCell ref="L358:M358"/>
    <mergeCell ref="E361:L361"/>
    <mergeCell ref="E362:L362"/>
    <mergeCell ref="E363:L363"/>
    <mergeCell ref="E364:N364"/>
    <mergeCell ref="E367:F367"/>
    <mergeCell ref="E368:N368"/>
    <mergeCell ref="E373:N373"/>
    <mergeCell ref="E375:I375"/>
    <mergeCell ref="E376:N376"/>
    <mergeCell ref="E378:I378"/>
    <mergeCell ref="E379:I379"/>
    <mergeCell ref="E382:N382"/>
    <mergeCell ref="E383:N383"/>
    <mergeCell ref="E384:N384"/>
    <mergeCell ref="F385:N385"/>
    <mergeCell ref="F386:N386"/>
    <mergeCell ref="E387:N387"/>
    <mergeCell ref="F388:N388"/>
    <mergeCell ref="F389:N389"/>
    <mergeCell ref="F391:N391"/>
    <mergeCell ref="E392:E397"/>
    <mergeCell ref="F392:N392"/>
    <mergeCell ref="G393:N393"/>
    <mergeCell ref="G394:N394"/>
    <mergeCell ref="G395:N395"/>
    <mergeCell ref="G396:N396"/>
    <mergeCell ref="G397:N397"/>
    <mergeCell ref="E399:E407"/>
    <mergeCell ref="F399:N399"/>
    <mergeCell ref="F400:N400"/>
    <mergeCell ref="F401:N401"/>
    <mergeCell ref="G402:N402"/>
    <mergeCell ref="G403:N403"/>
    <mergeCell ref="G404:N404"/>
    <mergeCell ref="G405:N405"/>
    <mergeCell ref="G406:N406"/>
    <mergeCell ref="G407:N407"/>
    <mergeCell ref="E410:N410"/>
    <mergeCell ref="D411:D417"/>
    <mergeCell ref="E411:G412"/>
    <mergeCell ref="H411:J411"/>
    <mergeCell ref="K411:L412"/>
    <mergeCell ref="M411:M412"/>
    <mergeCell ref="N411:N412"/>
    <mergeCell ref="E413:G413"/>
    <mergeCell ref="K413:L413"/>
    <mergeCell ref="E414:G414"/>
    <mergeCell ref="K414:L414"/>
    <mergeCell ref="E415:G415"/>
    <mergeCell ref="K415:L415"/>
    <mergeCell ref="E416:G416"/>
    <mergeCell ref="K416:L416"/>
    <mergeCell ref="E417:G417"/>
    <mergeCell ref="K417:L417"/>
    <mergeCell ref="E421:N421"/>
    <mergeCell ref="D422:D428"/>
    <mergeCell ref="E422:G423"/>
    <mergeCell ref="H422:J422"/>
    <mergeCell ref="K422:L423"/>
    <mergeCell ref="M422:M423"/>
    <mergeCell ref="N422:N423"/>
    <mergeCell ref="E424:G424"/>
    <mergeCell ref="K424:L424"/>
    <mergeCell ref="E425:G425"/>
    <mergeCell ref="K425:L425"/>
    <mergeCell ref="E426:G426"/>
    <mergeCell ref="K426:L426"/>
    <mergeCell ref="E427:G427"/>
    <mergeCell ref="K427:L427"/>
    <mergeCell ref="E428:G428"/>
    <mergeCell ref="K428:L428"/>
    <mergeCell ref="E433:M433"/>
    <mergeCell ref="D434:D438"/>
    <mergeCell ref="E434:G435"/>
    <mergeCell ref="H434:I435"/>
    <mergeCell ref="J434:K434"/>
    <mergeCell ref="L434:M435"/>
    <mergeCell ref="N434:N435"/>
    <mergeCell ref="E436:G436"/>
    <mergeCell ref="H436:I436"/>
    <mergeCell ref="L436:M436"/>
    <mergeCell ref="E437:G437"/>
    <mergeCell ref="H437:I437"/>
    <mergeCell ref="L437:M437"/>
    <mergeCell ref="E438:G438"/>
    <mergeCell ref="H438:I438"/>
    <mergeCell ref="L438:M438"/>
    <mergeCell ref="E450:L450"/>
    <mergeCell ref="E451:L451"/>
    <mergeCell ref="E452:L452"/>
    <mergeCell ref="E453:N453"/>
    <mergeCell ref="E456:F456"/>
    <mergeCell ref="E457:N457"/>
    <mergeCell ref="E442:M442"/>
    <mergeCell ref="D443:D447"/>
    <mergeCell ref="E443:G444"/>
    <mergeCell ref="H443:I444"/>
    <mergeCell ref="J443:K443"/>
    <mergeCell ref="L443:M444"/>
    <mergeCell ref="N443:N444"/>
    <mergeCell ref="E445:G445"/>
    <mergeCell ref="H445:I445"/>
    <mergeCell ref="L445:M445"/>
    <mergeCell ref="E446:G446"/>
    <mergeCell ref="H446:I446"/>
    <mergeCell ref="L446:M446"/>
    <mergeCell ref="E447:G447"/>
    <mergeCell ref="H447:I447"/>
    <mergeCell ref="L447:M447"/>
  </mergeCells>
  <conditionalFormatting sqref="J22:J23">
    <cfRule type="expression" dxfId="5" priority="21" stopIfTrue="1">
      <formula>$Q22=TRUE</formula>
    </cfRule>
  </conditionalFormatting>
  <conditionalFormatting sqref="J111:J112">
    <cfRule type="expression" dxfId="4" priority="4" stopIfTrue="1">
      <formula>$Q111=TRUE</formula>
    </cfRule>
  </conditionalFormatting>
  <conditionalFormatting sqref="J200:J201">
    <cfRule type="expression" dxfId="3" priority="3" stopIfTrue="1">
      <formula>$Q200=TRUE</formula>
    </cfRule>
  </conditionalFormatting>
  <conditionalFormatting sqref="J289:J290">
    <cfRule type="expression" dxfId="2" priority="2" stopIfTrue="1">
      <formula>$Q289=TRUE</formula>
    </cfRule>
  </conditionalFormatting>
  <conditionalFormatting sqref="J378:J379">
    <cfRule type="expression" dxfId="1" priority="1" stopIfTrue="1">
      <formula>$Q378=TRUE</formula>
    </cfRule>
  </conditionalFormatting>
  <dataValidations count="3">
    <dataValidation type="list" allowBlank="1" showInputMessage="1" showErrorMessage="1" sqref="J12 J19 J108 J197 J286 J375" xr:uid="{00000000-0002-0000-0100-000000000000}">
      <formula1>CNTR_TrueFalse</formula1>
    </dataValidation>
    <dataValidation type="list" allowBlank="1" showInputMessage="1" showErrorMessage="1" sqref="J23 J112 J201 J290 J379" xr:uid="{00000000-0002-0000-0100-000001000000}">
      <formula1>EUconst_UncertaintyThresholds</formula1>
    </dataValidation>
    <dataValidation type="list" allowBlank="1" showInputMessage="1" showErrorMessage="1" sqref="L82 L91 L171 L180 L260 L269 L349 L358 L438 L447" xr:uid="{00000000-0002-0000-0100-000002000000}">
      <formula1>$Q$80:$Q$81</formula1>
    </dataValidation>
  </dataValidations>
  <hyperlinks>
    <hyperlink ref="I2:J2" location="JUMP_b_Guidelines_Top" display="JUMP_b_Guidelines_Top" xr:uid="{00000000-0004-0000-0100-000000000000}"/>
    <hyperlink ref="E3:F3" location="JUMP_I_Top" display="JUMP_I_Top" xr:uid="{00000000-0004-0000-0100-000001000000}"/>
  </hyperlinks>
  <pageMargins left="0.7" right="0.7" top="0.78740157499999996" bottom="0.78740157499999996" header="0.3" footer="0.3"/>
  <pageSetup paperSize="9" scale="6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15">
    <tabColor indexed="12"/>
    <pageSetUpPr fitToPage="1"/>
  </sheetPr>
  <dimension ref="A2:B168"/>
  <sheetViews>
    <sheetView zoomScaleNormal="100" workbookViewId="0">
      <selection activeCell="A2" sqref="A2"/>
    </sheetView>
  </sheetViews>
  <sheetFormatPr baseColWidth="10" defaultColWidth="11.42578125" defaultRowHeight="12.75" x14ac:dyDescent="0.2"/>
  <cols>
    <col min="1" max="1" width="23.28515625" style="13" customWidth="1"/>
    <col min="2" max="3" width="27.85546875" style="13" customWidth="1"/>
    <col min="4" max="42" width="12.7109375" style="13" customWidth="1"/>
    <col min="43" max="16384" width="11.42578125" style="13"/>
  </cols>
  <sheetData>
    <row r="2" spans="1:2" ht="23.25" x14ac:dyDescent="0.35">
      <c r="A2" s="15" t="str">
        <f>Translations!$B$120</f>
        <v>Hoja de constantes para toda la UE</v>
      </c>
    </row>
    <row r="3" spans="1:2" x14ac:dyDescent="0.2">
      <c r="A3"/>
    </row>
    <row r="4" spans="1:2" x14ac:dyDescent="0.2">
      <c r="A4" s="184" t="s">
        <v>15</v>
      </c>
    </row>
    <row r="5" spans="1:2" x14ac:dyDescent="0.2">
      <c r="A5" s="152">
        <v>7.4999999999999997E-2</v>
      </c>
    </row>
    <row r="6" spans="1:2" x14ac:dyDescent="0.2">
      <c r="A6" s="152">
        <v>0.05</v>
      </c>
    </row>
    <row r="7" spans="1:2" x14ac:dyDescent="0.2">
      <c r="A7" s="152">
        <v>2.5000000000000001E-2</v>
      </c>
    </row>
    <row r="8" spans="1:2" x14ac:dyDescent="0.2">
      <c r="A8" s="152">
        <v>1.4999999999999999E-2</v>
      </c>
    </row>
    <row r="9" spans="1:2" x14ac:dyDescent="0.2">
      <c r="A9"/>
    </row>
    <row r="10" spans="1:2" x14ac:dyDescent="0.2">
      <c r="A10" s="13" t="s">
        <v>16</v>
      </c>
      <c r="B10" s="151" t="str">
        <f>Translations!$B$121</f>
        <v>¡¡Incoherente!!</v>
      </c>
    </row>
    <row r="11" spans="1:2" x14ac:dyDescent="0.2">
      <c r="A11" s="13" t="s">
        <v>17</v>
      </c>
      <c r="B11" s="174">
        <v>60</v>
      </c>
    </row>
    <row r="12" spans="1:2" x14ac:dyDescent="0.2">
      <c r="A12"/>
    </row>
    <row r="13" spans="1:2" x14ac:dyDescent="0.2">
      <c r="A13"/>
    </row>
    <row r="14" spans="1:2" x14ac:dyDescent="0.2">
      <c r="A14"/>
    </row>
    <row r="15" spans="1:2" x14ac:dyDescent="0.2">
      <c r="A15"/>
    </row>
    <row r="16" spans="1:2" x14ac:dyDescent="0.2">
      <c r="A16"/>
    </row>
    <row r="17" spans="1:1" x14ac:dyDescent="0.2">
      <c r="A17"/>
    </row>
    <row r="18" spans="1:1" x14ac:dyDescent="0.2">
      <c r="A18"/>
    </row>
    <row r="19" spans="1:1" x14ac:dyDescent="0.2">
      <c r="A19"/>
    </row>
    <row r="20" spans="1:1" x14ac:dyDescent="0.2">
      <c r="A20"/>
    </row>
    <row r="21" spans="1:1" x14ac:dyDescent="0.2">
      <c r="A21"/>
    </row>
    <row r="22" spans="1:1" x14ac:dyDescent="0.2">
      <c r="A22"/>
    </row>
    <row r="23" spans="1:1" x14ac:dyDescent="0.2">
      <c r="A23"/>
    </row>
    <row r="24" spans="1:1" x14ac:dyDescent="0.2">
      <c r="A24"/>
    </row>
    <row r="25" spans="1:1" x14ac:dyDescent="0.2">
      <c r="A25"/>
    </row>
    <row r="26" spans="1:1" x14ac:dyDescent="0.2">
      <c r="A26"/>
    </row>
    <row r="27" spans="1:1" x14ac:dyDescent="0.2">
      <c r="A27"/>
    </row>
    <row r="28" spans="1:1" x14ac:dyDescent="0.2">
      <c r="A28"/>
    </row>
    <row r="29" spans="1:1" x14ac:dyDescent="0.2">
      <c r="A29"/>
    </row>
    <row r="30" spans="1:1" x14ac:dyDescent="0.2">
      <c r="A30"/>
    </row>
    <row r="31" spans="1:1" x14ac:dyDescent="0.2">
      <c r="A31"/>
    </row>
    <row r="32" spans="1:1" x14ac:dyDescent="0.2">
      <c r="A32"/>
    </row>
    <row r="33" spans="1:1" x14ac:dyDescent="0.2">
      <c r="A33"/>
    </row>
    <row r="34" spans="1:1" x14ac:dyDescent="0.2">
      <c r="A34"/>
    </row>
    <row r="35" spans="1:1" x14ac:dyDescent="0.2">
      <c r="A35"/>
    </row>
    <row r="36" spans="1:1" x14ac:dyDescent="0.2">
      <c r="A36"/>
    </row>
    <row r="37" spans="1:1" x14ac:dyDescent="0.2">
      <c r="A37"/>
    </row>
    <row r="38" spans="1:1" x14ac:dyDescent="0.2">
      <c r="A38"/>
    </row>
    <row r="39" spans="1:1" x14ac:dyDescent="0.2">
      <c r="A39"/>
    </row>
    <row r="40" spans="1:1" x14ac:dyDescent="0.2">
      <c r="A40"/>
    </row>
    <row r="41" spans="1:1" x14ac:dyDescent="0.2">
      <c r="A41"/>
    </row>
    <row r="42" spans="1:1" x14ac:dyDescent="0.2">
      <c r="A42"/>
    </row>
    <row r="43" spans="1:1" x14ac:dyDescent="0.2">
      <c r="A43"/>
    </row>
    <row r="44" spans="1:1" x14ac:dyDescent="0.2">
      <c r="A44"/>
    </row>
    <row r="45" spans="1:1" x14ac:dyDescent="0.2">
      <c r="A45"/>
    </row>
    <row r="46" spans="1:1" x14ac:dyDescent="0.2">
      <c r="A46"/>
    </row>
    <row r="47" spans="1:1" x14ac:dyDescent="0.2">
      <c r="A47"/>
    </row>
    <row r="48" spans="1:1" x14ac:dyDescent="0.2">
      <c r="A48"/>
    </row>
    <row r="49" spans="1:1" x14ac:dyDescent="0.2">
      <c r="A49"/>
    </row>
    <row r="50" spans="1:1" x14ac:dyDescent="0.2">
      <c r="A50"/>
    </row>
    <row r="51" spans="1:1" x14ac:dyDescent="0.2">
      <c r="A51"/>
    </row>
    <row r="52" spans="1:1" x14ac:dyDescent="0.2">
      <c r="A52"/>
    </row>
    <row r="53" spans="1:1" x14ac:dyDescent="0.2">
      <c r="A53"/>
    </row>
    <row r="54" spans="1:1" x14ac:dyDescent="0.2">
      <c r="A54"/>
    </row>
    <row r="55" spans="1:1" x14ac:dyDescent="0.2">
      <c r="A55"/>
    </row>
    <row r="56" spans="1:1" x14ac:dyDescent="0.2">
      <c r="A56"/>
    </row>
    <row r="57" spans="1:1" x14ac:dyDescent="0.2">
      <c r="A57"/>
    </row>
    <row r="58" spans="1:1" x14ac:dyDescent="0.2">
      <c r="A58"/>
    </row>
    <row r="59" spans="1:1" x14ac:dyDescent="0.2">
      <c r="A59"/>
    </row>
    <row r="60" spans="1:1" x14ac:dyDescent="0.2">
      <c r="A60"/>
    </row>
    <row r="61" spans="1:1" x14ac:dyDescent="0.2">
      <c r="A61"/>
    </row>
    <row r="62" spans="1:1" x14ac:dyDescent="0.2">
      <c r="A62"/>
    </row>
    <row r="63" spans="1:1" x14ac:dyDescent="0.2">
      <c r="A63"/>
    </row>
    <row r="64" spans="1:1" x14ac:dyDescent="0.2">
      <c r="A64"/>
    </row>
    <row r="65" spans="1:1" x14ac:dyDescent="0.2">
      <c r="A65"/>
    </row>
    <row r="66" spans="1:1" x14ac:dyDescent="0.2">
      <c r="A66"/>
    </row>
    <row r="67" spans="1:1" x14ac:dyDescent="0.2">
      <c r="A67"/>
    </row>
    <row r="68" spans="1:1" x14ac:dyDescent="0.2">
      <c r="A68"/>
    </row>
    <row r="69" spans="1:1" x14ac:dyDescent="0.2">
      <c r="A69"/>
    </row>
    <row r="70" spans="1:1" x14ac:dyDescent="0.2">
      <c r="A70"/>
    </row>
    <row r="71" spans="1:1" x14ac:dyDescent="0.2">
      <c r="A71"/>
    </row>
    <row r="72" spans="1:1" x14ac:dyDescent="0.2">
      <c r="A72"/>
    </row>
    <row r="73" spans="1:1" x14ac:dyDescent="0.2">
      <c r="A73"/>
    </row>
    <row r="74" spans="1:1" x14ac:dyDescent="0.2">
      <c r="A74"/>
    </row>
    <row r="75" spans="1:1" x14ac:dyDescent="0.2">
      <c r="A75"/>
    </row>
    <row r="76" spans="1:1" x14ac:dyDescent="0.2">
      <c r="A76"/>
    </row>
    <row r="77" spans="1:1" x14ac:dyDescent="0.2">
      <c r="A77"/>
    </row>
    <row r="78" spans="1:1" x14ac:dyDescent="0.2">
      <c r="A78"/>
    </row>
    <row r="79" spans="1:1" x14ac:dyDescent="0.2">
      <c r="A79"/>
    </row>
    <row r="80" spans="1:1" x14ac:dyDescent="0.2">
      <c r="A80"/>
    </row>
    <row r="81" spans="1:1" x14ac:dyDescent="0.2">
      <c r="A81"/>
    </row>
    <row r="82" spans="1:1" x14ac:dyDescent="0.2">
      <c r="A82"/>
    </row>
    <row r="83" spans="1:1" x14ac:dyDescent="0.2">
      <c r="A83"/>
    </row>
    <row r="84" spans="1:1" x14ac:dyDescent="0.2">
      <c r="A84"/>
    </row>
    <row r="85" spans="1:1" x14ac:dyDescent="0.2">
      <c r="A85"/>
    </row>
    <row r="86" spans="1:1" x14ac:dyDescent="0.2">
      <c r="A86"/>
    </row>
    <row r="87" spans="1:1" x14ac:dyDescent="0.2">
      <c r="A87"/>
    </row>
    <row r="88" spans="1:1" x14ac:dyDescent="0.2">
      <c r="A88"/>
    </row>
    <row r="89" spans="1:1" x14ac:dyDescent="0.2">
      <c r="A89"/>
    </row>
    <row r="90" spans="1:1" x14ac:dyDescent="0.2">
      <c r="A90"/>
    </row>
    <row r="91" spans="1:1" x14ac:dyDescent="0.2">
      <c r="A91"/>
    </row>
    <row r="92" spans="1:1" x14ac:dyDescent="0.2">
      <c r="A92"/>
    </row>
    <row r="93" spans="1:1" x14ac:dyDescent="0.2">
      <c r="A93"/>
    </row>
    <row r="94" spans="1:1" x14ac:dyDescent="0.2">
      <c r="A94"/>
    </row>
    <row r="95" spans="1:1" x14ac:dyDescent="0.2">
      <c r="A95"/>
    </row>
    <row r="96" spans="1:1" x14ac:dyDescent="0.2">
      <c r="A96"/>
    </row>
    <row r="97" spans="1:1" x14ac:dyDescent="0.2">
      <c r="A97"/>
    </row>
    <row r="98" spans="1:1" x14ac:dyDescent="0.2">
      <c r="A98"/>
    </row>
    <row r="99" spans="1:1" x14ac:dyDescent="0.2">
      <c r="A99"/>
    </row>
    <row r="100" spans="1:1" x14ac:dyDescent="0.2">
      <c r="A100"/>
    </row>
    <row r="101" spans="1:1" x14ac:dyDescent="0.2">
      <c r="A101"/>
    </row>
    <row r="102" spans="1:1" x14ac:dyDescent="0.2">
      <c r="A102"/>
    </row>
    <row r="103" spans="1:1" x14ac:dyDescent="0.2">
      <c r="A103"/>
    </row>
    <row r="104" spans="1:1" x14ac:dyDescent="0.2">
      <c r="A104"/>
    </row>
    <row r="105" spans="1:1" x14ac:dyDescent="0.2">
      <c r="A105"/>
    </row>
    <row r="106" spans="1:1" x14ac:dyDescent="0.2">
      <c r="A106"/>
    </row>
    <row r="107" spans="1:1" x14ac:dyDescent="0.2">
      <c r="A107"/>
    </row>
    <row r="108" spans="1:1" x14ac:dyDescent="0.2">
      <c r="A108"/>
    </row>
    <row r="109" spans="1:1" x14ac:dyDescent="0.2">
      <c r="A109"/>
    </row>
    <row r="110" spans="1:1" x14ac:dyDescent="0.2">
      <c r="A110"/>
    </row>
    <row r="111" spans="1:1" x14ac:dyDescent="0.2">
      <c r="A111"/>
    </row>
    <row r="112" spans="1:1" x14ac:dyDescent="0.2">
      <c r="A112"/>
    </row>
    <row r="113" spans="1:1" x14ac:dyDescent="0.2">
      <c r="A113"/>
    </row>
    <row r="114" spans="1:1" x14ac:dyDescent="0.2">
      <c r="A114"/>
    </row>
    <row r="115" spans="1:1" x14ac:dyDescent="0.2">
      <c r="A115"/>
    </row>
    <row r="116" spans="1:1" x14ac:dyDescent="0.2">
      <c r="A116"/>
    </row>
    <row r="117" spans="1:1" x14ac:dyDescent="0.2">
      <c r="A117"/>
    </row>
    <row r="118" spans="1:1" x14ac:dyDescent="0.2">
      <c r="A118"/>
    </row>
    <row r="119" spans="1:1" x14ac:dyDescent="0.2">
      <c r="A119"/>
    </row>
    <row r="120" spans="1:1" x14ac:dyDescent="0.2">
      <c r="A120"/>
    </row>
    <row r="121" spans="1:1" x14ac:dyDescent="0.2">
      <c r="A121"/>
    </row>
    <row r="122" spans="1:1" x14ac:dyDescent="0.2">
      <c r="A122"/>
    </row>
    <row r="123" spans="1:1" x14ac:dyDescent="0.2">
      <c r="A123"/>
    </row>
    <row r="124" spans="1:1" x14ac:dyDescent="0.2">
      <c r="A124"/>
    </row>
    <row r="125" spans="1:1" x14ac:dyDescent="0.2">
      <c r="A125"/>
    </row>
    <row r="126" spans="1:1" x14ac:dyDescent="0.2">
      <c r="A126"/>
    </row>
    <row r="127" spans="1:1" x14ac:dyDescent="0.2">
      <c r="A127"/>
    </row>
    <row r="128" spans="1:1" x14ac:dyDescent="0.2">
      <c r="A128"/>
    </row>
    <row r="129" spans="1:1" x14ac:dyDescent="0.2">
      <c r="A129"/>
    </row>
    <row r="130" spans="1:1" x14ac:dyDescent="0.2">
      <c r="A130"/>
    </row>
    <row r="131" spans="1:1" x14ac:dyDescent="0.2">
      <c r="A131"/>
    </row>
    <row r="132" spans="1:1" x14ac:dyDescent="0.2">
      <c r="A132"/>
    </row>
    <row r="133" spans="1:1" x14ac:dyDescent="0.2">
      <c r="A133"/>
    </row>
    <row r="134" spans="1:1" x14ac:dyDescent="0.2">
      <c r="A134"/>
    </row>
    <row r="135" spans="1:1" x14ac:dyDescent="0.2">
      <c r="A135"/>
    </row>
    <row r="136" spans="1:1" x14ac:dyDescent="0.2">
      <c r="A136"/>
    </row>
    <row r="137" spans="1:1" x14ac:dyDescent="0.2">
      <c r="A137"/>
    </row>
    <row r="138" spans="1:1" x14ac:dyDescent="0.2">
      <c r="A138"/>
    </row>
    <row r="139" spans="1:1" x14ac:dyDescent="0.2">
      <c r="A139"/>
    </row>
    <row r="140" spans="1:1" x14ac:dyDescent="0.2">
      <c r="A140"/>
    </row>
    <row r="141" spans="1:1" x14ac:dyDescent="0.2">
      <c r="A141"/>
    </row>
    <row r="142" spans="1:1" x14ac:dyDescent="0.2">
      <c r="A142"/>
    </row>
    <row r="143" spans="1:1" x14ac:dyDescent="0.2">
      <c r="A143"/>
    </row>
    <row r="144" spans="1:1" x14ac:dyDescent="0.2">
      <c r="A144"/>
    </row>
    <row r="145" spans="1:1" x14ac:dyDescent="0.2">
      <c r="A145"/>
    </row>
    <row r="146" spans="1:1" x14ac:dyDescent="0.2">
      <c r="A146"/>
    </row>
    <row r="147" spans="1:1" x14ac:dyDescent="0.2">
      <c r="A147"/>
    </row>
    <row r="148" spans="1:1" x14ac:dyDescent="0.2">
      <c r="A148"/>
    </row>
    <row r="149" spans="1:1" x14ac:dyDescent="0.2">
      <c r="A149"/>
    </row>
    <row r="150" spans="1:1" x14ac:dyDescent="0.2">
      <c r="A150"/>
    </row>
    <row r="151" spans="1:1" x14ac:dyDescent="0.2">
      <c r="A151"/>
    </row>
    <row r="152" spans="1:1" x14ac:dyDescent="0.2">
      <c r="A152"/>
    </row>
    <row r="153" spans="1:1" x14ac:dyDescent="0.2">
      <c r="A153"/>
    </row>
    <row r="154" spans="1:1" x14ac:dyDescent="0.2">
      <c r="A154"/>
    </row>
    <row r="155" spans="1:1" x14ac:dyDescent="0.2">
      <c r="A155"/>
    </row>
    <row r="156" spans="1:1" x14ac:dyDescent="0.2">
      <c r="A156"/>
    </row>
    <row r="157" spans="1:1" x14ac:dyDescent="0.2">
      <c r="A157"/>
    </row>
    <row r="158" spans="1:1" x14ac:dyDescent="0.2">
      <c r="A158"/>
    </row>
    <row r="159" spans="1:1" x14ac:dyDescent="0.2">
      <c r="A159"/>
    </row>
    <row r="160" spans="1:1" x14ac:dyDescent="0.2">
      <c r="A160"/>
    </row>
    <row r="161" spans="1:1" x14ac:dyDescent="0.2">
      <c r="A161"/>
    </row>
    <row r="162" spans="1:1" x14ac:dyDescent="0.2">
      <c r="A162"/>
    </row>
    <row r="163" spans="1:1" x14ac:dyDescent="0.2">
      <c r="A163"/>
    </row>
    <row r="164" spans="1:1" x14ac:dyDescent="0.2">
      <c r="A164"/>
    </row>
    <row r="165" spans="1:1" x14ac:dyDescent="0.2">
      <c r="A165"/>
    </row>
    <row r="166" spans="1:1" x14ac:dyDescent="0.2">
      <c r="A166"/>
    </row>
    <row r="167" spans="1:1" x14ac:dyDescent="0.2">
      <c r="A167" s="150"/>
    </row>
    <row r="168" spans="1:1" x14ac:dyDescent="0.2">
      <c r="A168" s="150"/>
    </row>
  </sheetData>
  <sheetProtection sheet="1" objects="1" scenarios="1" formatCells="0" formatColumns="0" formatRows="0"/>
  <dataConsolidate/>
  <phoneticPr fontId="30" type="noConversion"/>
  <conditionalFormatting sqref="A167:A168 A5:A9">
    <cfRule type="containsText" dxfId="0" priority="1" stopIfTrue="1" operator="containsText" text="!">
      <formula>NOT(ISERROR(SEARCH("!",A5)))</formula>
    </cfRule>
  </conditionalFormatting>
  <pageMargins left="0.70866141732283472" right="0.70866141732283472" top="0.78740157480314965" bottom="0.78740157480314965" header="0.31496062992125984" footer="0.31496062992125984"/>
  <pageSetup paperSize="9" scale="10" fitToWidth="3" fitToHeight="10" orientation="portrait" r:id="rId1"/>
  <headerFooter>
    <oddHeader>&amp;L&amp;F, &amp;A&amp;R&amp;D, &amp;T</oddHeader>
    <oddFooter>&amp;C&amp;P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6">
    <tabColor theme="3"/>
  </sheetPr>
  <dimension ref="A2:K2"/>
  <sheetViews>
    <sheetView zoomScale="70" zoomScaleNormal="70" workbookViewId="0">
      <pane xSplit="1" topLeftCell="B1" activePane="topRight" state="frozen"/>
      <selection activeCell="C45" sqref="C45"/>
      <selection pane="topRight" activeCell="A2" sqref="A2"/>
    </sheetView>
  </sheetViews>
  <sheetFormatPr baseColWidth="10" defaultColWidth="11.42578125" defaultRowHeight="12.75" x14ac:dyDescent="0.2"/>
  <cols>
    <col min="1" max="1" width="32.28515625" style="13" customWidth="1"/>
    <col min="2" max="2" width="18.85546875" style="13" customWidth="1"/>
    <col min="3" max="47" width="12.7109375" style="13" customWidth="1"/>
    <col min="48" max="16384" width="11.42578125" style="13"/>
  </cols>
  <sheetData>
    <row r="2" spans="1:11" ht="23.25" x14ac:dyDescent="0.35">
      <c r="A2" s="15" t="s">
        <v>18</v>
      </c>
      <c r="B2" s="15"/>
      <c r="C2" s="15"/>
      <c r="J2" s="15"/>
      <c r="K2" s="15"/>
    </row>
  </sheetData>
  <sheetProtection sheet="1" objects="1" scenarios="1" formatCells="0" formatColumns="0" formatRows="0"/>
  <phoneticPr fontId="33" type="noConversion"/>
  <pageMargins left="0.7" right="0.7" top="0.78740157499999996" bottom="0.78740157499999996" header="0.3" footer="0.3"/>
  <pageSetup paperSize="9" orientation="portrait" r:id="rId1"/>
  <headerFooter>
    <oddHeader>&amp;L&amp;F, &amp;A&amp;R&amp;D, &amp;T</oddHeader>
    <oddFooter>&amp;C&amp;P /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7">
    <tabColor indexed="12"/>
  </sheetPr>
  <dimension ref="A1:D125"/>
  <sheetViews>
    <sheetView zoomScale="115" zoomScaleNormal="115" workbookViewId="0">
      <pane xSplit="2" ySplit="1" topLeftCell="C14" activePane="bottomRight" state="frozen"/>
      <selection pane="topRight" activeCell="C1" sqref="C1"/>
      <selection pane="bottomLeft" activeCell="A2" sqref="A2"/>
      <selection pane="bottomRight" activeCell="G19" sqref="G19"/>
    </sheetView>
  </sheetViews>
  <sheetFormatPr baseColWidth="10" defaultColWidth="11.42578125" defaultRowHeight="12.75" x14ac:dyDescent="0.2"/>
  <cols>
    <col min="1" max="1" width="8.28515625" customWidth="1"/>
    <col min="2" max="3" width="70.7109375" style="98" customWidth="1"/>
    <col min="4" max="5" width="12.7109375" customWidth="1"/>
    <col min="7" max="7" width="40.7109375" customWidth="1"/>
  </cols>
  <sheetData>
    <row r="1" spans="1:4" ht="15" x14ac:dyDescent="0.25">
      <c r="A1" s="9" t="s">
        <v>19</v>
      </c>
      <c r="B1" s="101" t="s">
        <v>393</v>
      </c>
      <c r="C1" s="101" t="s">
        <v>20</v>
      </c>
    </row>
    <row r="2" spans="1:4" x14ac:dyDescent="0.2">
      <c r="A2">
        <v>1</v>
      </c>
      <c r="B2" s="98" t="s">
        <v>273</v>
      </c>
      <c r="C2" s="98" t="s">
        <v>273</v>
      </c>
      <c r="D2" s="207" t="s">
        <v>149</v>
      </c>
    </row>
    <row r="3" spans="1:4" x14ac:dyDescent="0.2">
      <c r="A3">
        <v>2</v>
      </c>
      <c r="B3" s="98" t="s">
        <v>274</v>
      </c>
      <c r="C3" s="98" t="s">
        <v>274</v>
      </c>
      <c r="D3" s="207" t="s">
        <v>194</v>
      </c>
    </row>
    <row r="4" spans="1:4" x14ac:dyDescent="0.2">
      <c r="A4">
        <v>3</v>
      </c>
      <c r="B4" s="98" t="s">
        <v>275</v>
      </c>
      <c r="C4" s="98" t="s">
        <v>275</v>
      </c>
      <c r="D4" s="207" t="s">
        <v>150</v>
      </c>
    </row>
    <row r="5" spans="1:4" x14ac:dyDescent="0.2">
      <c r="A5">
        <v>4</v>
      </c>
      <c r="B5" s="98" t="s">
        <v>276</v>
      </c>
      <c r="C5" s="98" t="s">
        <v>276</v>
      </c>
      <c r="D5" s="207" t="s">
        <v>196</v>
      </c>
    </row>
    <row r="6" spans="1:4" x14ac:dyDescent="0.2">
      <c r="A6">
        <v>5</v>
      </c>
      <c r="B6" s="98" t="s">
        <v>280</v>
      </c>
      <c r="C6" s="98" t="s">
        <v>280</v>
      </c>
      <c r="D6" s="207" t="s">
        <v>151</v>
      </c>
    </row>
    <row r="7" spans="1:4" ht="76.5" x14ac:dyDescent="0.2">
      <c r="A7">
        <v>6</v>
      </c>
      <c r="B7" s="98" t="s">
        <v>294</v>
      </c>
      <c r="C7" s="98" t="s">
        <v>294</v>
      </c>
      <c r="D7" s="207" t="s">
        <v>152</v>
      </c>
    </row>
    <row r="8" spans="1:4" x14ac:dyDescent="0.2">
      <c r="A8">
        <v>7</v>
      </c>
      <c r="B8" s="98" t="s">
        <v>295</v>
      </c>
      <c r="C8" s="98" t="s">
        <v>295</v>
      </c>
      <c r="D8" s="207" t="s">
        <v>153</v>
      </c>
    </row>
    <row r="9" spans="1:4" ht="25.5" x14ac:dyDescent="0.2">
      <c r="A9">
        <v>8</v>
      </c>
      <c r="B9" s="341" t="s">
        <v>296</v>
      </c>
      <c r="C9" s="341" t="s">
        <v>296</v>
      </c>
      <c r="D9" s="207" t="s">
        <v>154</v>
      </c>
    </row>
    <row r="10" spans="1:4" ht="38.25" x14ac:dyDescent="0.2">
      <c r="A10">
        <v>9</v>
      </c>
      <c r="B10" s="98" t="s">
        <v>297</v>
      </c>
      <c r="C10" s="98" t="s">
        <v>297</v>
      </c>
      <c r="D10" s="207" t="s">
        <v>155</v>
      </c>
    </row>
    <row r="11" spans="1:4" ht="25.5" x14ac:dyDescent="0.2">
      <c r="A11">
        <v>10</v>
      </c>
      <c r="B11" s="341" t="s">
        <v>298</v>
      </c>
      <c r="C11" s="341" t="s">
        <v>298</v>
      </c>
      <c r="D11" s="207" t="s">
        <v>156</v>
      </c>
    </row>
    <row r="12" spans="1:4" ht="38.25" x14ac:dyDescent="0.2">
      <c r="A12">
        <v>11</v>
      </c>
      <c r="B12" s="98" t="s">
        <v>299</v>
      </c>
      <c r="C12" s="98" t="s">
        <v>299</v>
      </c>
      <c r="D12" s="207" t="s">
        <v>157</v>
      </c>
    </row>
    <row r="13" spans="1:4" ht="25.5" x14ac:dyDescent="0.2">
      <c r="A13">
        <v>12</v>
      </c>
      <c r="B13" s="98" t="s">
        <v>300</v>
      </c>
      <c r="C13" s="98" t="s">
        <v>300</v>
      </c>
      <c r="D13" s="207" t="s">
        <v>158</v>
      </c>
    </row>
    <row r="14" spans="1:4" ht="25.5" x14ac:dyDescent="0.2">
      <c r="A14">
        <v>13</v>
      </c>
      <c r="B14" s="98" t="s">
        <v>301</v>
      </c>
      <c r="C14" s="98" t="s">
        <v>301</v>
      </c>
      <c r="D14" s="207" t="s">
        <v>159</v>
      </c>
    </row>
    <row r="15" spans="1:4" ht="25.5" x14ac:dyDescent="0.2">
      <c r="A15">
        <v>14</v>
      </c>
      <c r="B15" s="209" t="s">
        <v>0</v>
      </c>
      <c r="C15" s="209" t="s">
        <v>0</v>
      </c>
      <c r="D15" s="207" t="s">
        <v>167</v>
      </c>
    </row>
    <row r="16" spans="1:4" x14ac:dyDescent="0.2">
      <c r="A16">
        <v>15</v>
      </c>
      <c r="B16" s="98" t="s">
        <v>286</v>
      </c>
      <c r="C16" s="98" t="s">
        <v>286</v>
      </c>
      <c r="D16" s="207" t="s">
        <v>160</v>
      </c>
    </row>
    <row r="17" spans="1:4" x14ac:dyDescent="0.2">
      <c r="A17">
        <v>16</v>
      </c>
      <c r="B17" s="98" t="s">
        <v>287</v>
      </c>
      <c r="C17" s="98" t="s">
        <v>287</v>
      </c>
      <c r="D17" t="s">
        <v>161</v>
      </c>
    </row>
    <row r="18" spans="1:4" x14ac:dyDescent="0.2">
      <c r="A18">
        <v>17</v>
      </c>
      <c r="B18" s="98" t="s">
        <v>288</v>
      </c>
      <c r="C18" s="98" t="s">
        <v>288</v>
      </c>
      <c r="D18" s="207" t="s">
        <v>162</v>
      </c>
    </row>
    <row r="19" spans="1:4" x14ac:dyDescent="0.2">
      <c r="A19">
        <v>18</v>
      </c>
      <c r="B19" s="98" t="s">
        <v>289</v>
      </c>
      <c r="C19" s="98" t="s">
        <v>289</v>
      </c>
      <c r="D19" s="207" t="s">
        <v>163</v>
      </c>
    </row>
    <row r="20" spans="1:4" x14ac:dyDescent="0.2">
      <c r="A20">
        <v>19</v>
      </c>
      <c r="B20" s="98" t="s">
        <v>290</v>
      </c>
      <c r="C20" s="98" t="s">
        <v>290</v>
      </c>
      <c r="D20" s="207" t="s">
        <v>164</v>
      </c>
    </row>
    <row r="21" spans="1:4" x14ac:dyDescent="0.2">
      <c r="A21">
        <v>20</v>
      </c>
      <c r="B21" s="208" t="s">
        <v>1</v>
      </c>
      <c r="C21" s="208" t="s">
        <v>1</v>
      </c>
      <c r="D21" s="207" t="s">
        <v>165</v>
      </c>
    </row>
    <row r="22" spans="1:4" x14ac:dyDescent="0.2">
      <c r="A22">
        <v>21</v>
      </c>
      <c r="B22" s="98" t="s">
        <v>302</v>
      </c>
      <c r="C22" s="98" t="s">
        <v>302</v>
      </c>
      <c r="D22" s="207" t="s">
        <v>166</v>
      </c>
    </row>
    <row r="23" spans="1:4" x14ac:dyDescent="0.2">
      <c r="A23">
        <v>22</v>
      </c>
      <c r="B23" s="98" t="s">
        <v>291</v>
      </c>
      <c r="C23" s="98" t="s">
        <v>291</v>
      </c>
      <c r="D23" s="207" t="s">
        <v>168</v>
      </c>
    </row>
    <row r="24" spans="1:4" ht="25.5" x14ac:dyDescent="0.2">
      <c r="A24">
        <v>23</v>
      </c>
      <c r="B24" s="98" t="s">
        <v>292</v>
      </c>
      <c r="C24" s="98" t="s">
        <v>292</v>
      </c>
      <c r="D24" s="207" t="s">
        <v>169</v>
      </c>
    </row>
    <row r="25" spans="1:4" x14ac:dyDescent="0.2">
      <c r="A25">
        <v>24</v>
      </c>
      <c r="B25" s="98" t="s">
        <v>293</v>
      </c>
      <c r="C25" s="98" t="s">
        <v>293</v>
      </c>
      <c r="D25" s="207" t="s">
        <v>170</v>
      </c>
    </row>
    <row r="26" spans="1:4" x14ac:dyDescent="0.2">
      <c r="A26">
        <v>25</v>
      </c>
      <c r="B26" s="341" t="s">
        <v>303</v>
      </c>
      <c r="C26" s="341" t="s">
        <v>303</v>
      </c>
      <c r="D26" s="207" t="s">
        <v>171</v>
      </c>
    </row>
    <row r="27" spans="1:4" x14ac:dyDescent="0.2">
      <c r="A27">
        <v>26</v>
      </c>
      <c r="B27" s="98" t="s">
        <v>304</v>
      </c>
      <c r="C27" s="98" t="s">
        <v>304</v>
      </c>
      <c r="D27" s="207" t="s">
        <v>172</v>
      </c>
    </row>
    <row r="28" spans="1:4" ht="63.75" x14ac:dyDescent="0.2">
      <c r="A28">
        <v>27</v>
      </c>
      <c r="B28" s="98" t="s">
        <v>305</v>
      </c>
      <c r="C28" s="98" t="s">
        <v>305</v>
      </c>
      <c r="D28" s="207" t="s">
        <v>173</v>
      </c>
    </row>
    <row r="29" spans="1:4" x14ac:dyDescent="0.2">
      <c r="A29">
        <v>28</v>
      </c>
      <c r="B29" s="98" t="s">
        <v>281</v>
      </c>
      <c r="C29" s="98" t="s">
        <v>281</v>
      </c>
      <c r="D29" s="207" t="s">
        <v>174</v>
      </c>
    </row>
    <row r="30" spans="1:4" x14ac:dyDescent="0.2">
      <c r="A30">
        <v>29</v>
      </c>
      <c r="B30" s="98" t="s">
        <v>282</v>
      </c>
      <c r="C30" s="98" t="s">
        <v>282</v>
      </c>
      <c r="D30" s="207" t="s">
        <v>175</v>
      </c>
    </row>
    <row r="31" spans="1:4" ht="25.5" x14ac:dyDescent="0.2">
      <c r="A31">
        <v>30</v>
      </c>
      <c r="B31" s="98" t="s">
        <v>306</v>
      </c>
      <c r="C31" s="98" t="s">
        <v>306</v>
      </c>
      <c r="D31" s="207" t="s">
        <v>176</v>
      </c>
    </row>
    <row r="32" spans="1:4" x14ac:dyDescent="0.2">
      <c r="A32">
        <v>31</v>
      </c>
      <c r="B32" s="98" t="s">
        <v>283</v>
      </c>
      <c r="C32" s="98" t="s">
        <v>283</v>
      </c>
      <c r="D32" s="207" t="s">
        <v>177</v>
      </c>
    </row>
    <row r="33" spans="1:4" ht="25.5" x14ac:dyDescent="0.2">
      <c r="A33">
        <v>32</v>
      </c>
      <c r="B33" s="98" t="s">
        <v>307</v>
      </c>
      <c r="C33" s="98" t="s">
        <v>307</v>
      </c>
      <c r="D33" s="207" t="s">
        <v>178</v>
      </c>
    </row>
    <row r="34" spans="1:4" x14ac:dyDescent="0.2">
      <c r="A34">
        <v>33</v>
      </c>
      <c r="B34" s="98" t="s">
        <v>284</v>
      </c>
      <c r="C34" s="98" t="s">
        <v>284</v>
      </c>
      <c r="D34" s="207" t="s">
        <v>179</v>
      </c>
    </row>
    <row r="35" spans="1:4" ht="25.5" x14ac:dyDescent="0.2">
      <c r="A35">
        <v>34</v>
      </c>
      <c r="B35" s="98" t="s">
        <v>308</v>
      </c>
      <c r="C35" s="98" t="s">
        <v>308</v>
      </c>
      <c r="D35" s="207" t="s">
        <v>180</v>
      </c>
    </row>
    <row r="36" spans="1:4" ht="25.5" x14ac:dyDescent="0.2">
      <c r="A36">
        <v>35</v>
      </c>
      <c r="B36" s="98" t="s">
        <v>309</v>
      </c>
      <c r="C36" s="98" t="s">
        <v>309</v>
      </c>
      <c r="D36" s="207" t="s">
        <v>181</v>
      </c>
    </row>
    <row r="37" spans="1:4" x14ac:dyDescent="0.2">
      <c r="A37">
        <v>36</v>
      </c>
      <c r="D37" s="207" t="s">
        <v>182</v>
      </c>
    </row>
    <row r="38" spans="1:4" ht="25.5" x14ac:dyDescent="0.2">
      <c r="A38">
        <v>37</v>
      </c>
      <c r="B38" s="98" t="s">
        <v>285</v>
      </c>
      <c r="C38" s="98" t="s">
        <v>285</v>
      </c>
      <c r="D38" s="207" t="s">
        <v>183</v>
      </c>
    </row>
    <row r="39" spans="1:4" ht="89.25" x14ac:dyDescent="0.2">
      <c r="A39">
        <v>38</v>
      </c>
      <c r="B39" s="98" t="s">
        <v>310</v>
      </c>
      <c r="C39" s="98" t="s">
        <v>310</v>
      </c>
      <c r="D39" s="207" t="s">
        <v>184</v>
      </c>
    </row>
    <row r="40" spans="1:4" ht="102" x14ac:dyDescent="0.2">
      <c r="A40">
        <v>39</v>
      </c>
      <c r="B40" s="98" t="s">
        <v>315</v>
      </c>
      <c r="C40" s="98" t="s">
        <v>315</v>
      </c>
      <c r="D40" s="207" t="s">
        <v>185</v>
      </c>
    </row>
    <row r="41" spans="1:4" ht="140.25" x14ac:dyDescent="0.2">
      <c r="A41">
        <v>40</v>
      </c>
      <c r="B41" s="98" t="s">
        <v>316</v>
      </c>
      <c r="C41" s="98" t="s">
        <v>316</v>
      </c>
      <c r="D41" s="207" t="s">
        <v>186</v>
      </c>
    </row>
    <row r="42" spans="1:4" x14ac:dyDescent="0.2">
      <c r="A42">
        <v>41</v>
      </c>
      <c r="B42" s="98" t="s">
        <v>318</v>
      </c>
      <c r="C42" s="98" t="s">
        <v>318</v>
      </c>
      <c r="D42" s="207" t="s">
        <v>187</v>
      </c>
    </row>
    <row r="43" spans="1:4" x14ac:dyDescent="0.2">
      <c r="A43">
        <v>42</v>
      </c>
      <c r="B43" s="98" t="s">
        <v>319</v>
      </c>
      <c r="C43" s="98" t="s">
        <v>319</v>
      </c>
      <c r="D43" s="207" t="s">
        <v>188</v>
      </c>
    </row>
    <row r="44" spans="1:4" x14ac:dyDescent="0.2">
      <c r="A44">
        <v>43</v>
      </c>
      <c r="B44" s="98" t="s">
        <v>311</v>
      </c>
      <c r="C44" s="98" t="s">
        <v>311</v>
      </c>
      <c r="D44" s="207" t="s">
        <v>189</v>
      </c>
    </row>
    <row r="45" spans="1:4" x14ac:dyDescent="0.2">
      <c r="A45">
        <v>44</v>
      </c>
      <c r="B45" s="98" t="s">
        <v>312</v>
      </c>
      <c r="C45" s="98" t="s">
        <v>312</v>
      </c>
      <c r="D45" s="207" t="s">
        <v>190</v>
      </c>
    </row>
    <row r="46" spans="1:4" x14ac:dyDescent="0.2">
      <c r="A46">
        <v>45</v>
      </c>
      <c r="B46" s="98" t="s">
        <v>277</v>
      </c>
      <c r="C46" s="98" t="s">
        <v>277</v>
      </c>
      <c r="D46" s="207" t="s">
        <v>191</v>
      </c>
    </row>
    <row r="47" spans="1:4" x14ac:dyDescent="0.2">
      <c r="A47">
        <v>46</v>
      </c>
      <c r="B47" s="98" t="s">
        <v>278</v>
      </c>
      <c r="C47" s="98" t="s">
        <v>278</v>
      </c>
      <c r="D47" s="207" t="s">
        <v>192</v>
      </c>
    </row>
    <row r="48" spans="1:4" x14ac:dyDescent="0.2">
      <c r="A48">
        <v>47</v>
      </c>
      <c r="B48" s="98" t="s">
        <v>313</v>
      </c>
      <c r="C48" s="98" t="s">
        <v>313</v>
      </c>
      <c r="D48" s="207" t="s">
        <v>193</v>
      </c>
    </row>
    <row r="49" spans="1:4" x14ac:dyDescent="0.2">
      <c r="A49">
        <v>48</v>
      </c>
      <c r="B49" s="98" t="s">
        <v>279</v>
      </c>
      <c r="C49" s="98" t="s">
        <v>279</v>
      </c>
      <c r="D49" s="207" t="s">
        <v>195</v>
      </c>
    </row>
    <row r="50" spans="1:4" x14ac:dyDescent="0.2">
      <c r="A50">
        <v>49</v>
      </c>
      <c r="B50" s="98" t="s">
        <v>314</v>
      </c>
      <c r="C50" s="98" t="s">
        <v>314</v>
      </c>
      <c r="D50" s="207" t="s">
        <v>197</v>
      </c>
    </row>
    <row r="51" spans="1:4" x14ac:dyDescent="0.2">
      <c r="A51">
        <v>50</v>
      </c>
      <c r="B51" s="98" t="s">
        <v>317</v>
      </c>
      <c r="C51" s="98" t="s">
        <v>317</v>
      </c>
      <c r="D51" s="207" t="s">
        <v>198</v>
      </c>
    </row>
    <row r="52" spans="1:4" ht="76.5" x14ac:dyDescent="0.2">
      <c r="A52">
        <v>51</v>
      </c>
      <c r="B52" s="98" t="s">
        <v>320</v>
      </c>
      <c r="C52" s="98" t="s">
        <v>320</v>
      </c>
      <c r="D52" s="207" t="s">
        <v>199</v>
      </c>
    </row>
    <row r="53" spans="1:4" x14ac:dyDescent="0.2">
      <c r="A53">
        <v>52</v>
      </c>
      <c r="B53" s="98" t="s">
        <v>321</v>
      </c>
      <c r="C53" s="98" t="s">
        <v>321</v>
      </c>
      <c r="D53" s="207" t="s">
        <v>200</v>
      </c>
    </row>
    <row r="54" spans="1:4" x14ac:dyDescent="0.2">
      <c r="A54">
        <v>53</v>
      </c>
      <c r="B54" s="98" t="s">
        <v>322</v>
      </c>
      <c r="C54" s="98" t="s">
        <v>322</v>
      </c>
      <c r="D54" s="207" t="s">
        <v>201</v>
      </c>
    </row>
    <row r="55" spans="1:4" ht="25.5" x14ac:dyDescent="0.2">
      <c r="A55">
        <v>54</v>
      </c>
      <c r="B55" s="98" t="s">
        <v>323</v>
      </c>
      <c r="C55" s="98" t="s">
        <v>323</v>
      </c>
      <c r="D55" s="207" t="s">
        <v>202</v>
      </c>
    </row>
    <row r="56" spans="1:4" x14ac:dyDescent="0.2">
      <c r="A56">
        <v>55</v>
      </c>
      <c r="B56" s="98" t="s">
        <v>325</v>
      </c>
      <c r="C56" s="98" t="s">
        <v>325</v>
      </c>
      <c r="D56" s="207" t="s">
        <v>203</v>
      </c>
    </row>
    <row r="57" spans="1:4" ht="89.25" x14ac:dyDescent="0.2">
      <c r="A57">
        <v>56</v>
      </c>
      <c r="B57" s="98" t="s">
        <v>324</v>
      </c>
      <c r="C57" s="98" t="s">
        <v>324</v>
      </c>
      <c r="D57" s="207" t="s">
        <v>204</v>
      </c>
    </row>
    <row r="58" spans="1:4" x14ac:dyDescent="0.2">
      <c r="A58">
        <v>57</v>
      </c>
      <c r="B58" s="98" t="s">
        <v>326</v>
      </c>
      <c r="C58" s="98" t="s">
        <v>326</v>
      </c>
      <c r="D58" s="207" t="s">
        <v>205</v>
      </c>
    </row>
    <row r="59" spans="1:4" x14ac:dyDescent="0.2">
      <c r="A59">
        <v>58</v>
      </c>
      <c r="B59" s="98" t="s">
        <v>327</v>
      </c>
      <c r="C59" s="98" t="s">
        <v>327</v>
      </c>
      <c r="D59" s="207" t="s">
        <v>206</v>
      </c>
    </row>
    <row r="60" spans="1:4" x14ac:dyDescent="0.2">
      <c r="A60">
        <v>59</v>
      </c>
      <c r="B60" s="98" t="s">
        <v>328</v>
      </c>
      <c r="C60" s="98" t="s">
        <v>328</v>
      </c>
      <c r="D60" s="207" t="s">
        <v>207</v>
      </c>
    </row>
    <row r="61" spans="1:4" ht="76.5" x14ac:dyDescent="0.2">
      <c r="A61">
        <v>60</v>
      </c>
      <c r="B61" s="98" t="s">
        <v>329</v>
      </c>
      <c r="C61" s="98" t="s">
        <v>329</v>
      </c>
      <c r="D61" s="207" t="s">
        <v>208</v>
      </c>
    </row>
    <row r="62" spans="1:4" ht="51" x14ac:dyDescent="0.2">
      <c r="A62">
        <v>61</v>
      </c>
      <c r="B62" s="98" t="s">
        <v>330</v>
      </c>
      <c r="C62" s="98" t="s">
        <v>330</v>
      </c>
      <c r="D62" s="207" t="s">
        <v>209</v>
      </c>
    </row>
    <row r="63" spans="1:4" ht="25.5" x14ac:dyDescent="0.2">
      <c r="A63">
        <v>62</v>
      </c>
      <c r="B63" s="98" t="s">
        <v>331</v>
      </c>
      <c r="C63" s="98" t="s">
        <v>331</v>
      </c>
      <c r="D63" s="207" t="s">
        <v>210</v>
      </c>
    </row>
    <row r="64" spans="1:4" ht="51" x14ac:dyDescent="0.2">
      <c r="A64">
        <v>63</v>
      </c>
      <c r="B64" s="98" t="s">
        <v>332</v>
      </c>
      <c r="C64" s="98" t="s">
        <v>332</v>
      </c>
      <c r="D64" s="207" t="s">
        <v>211</v>
      </c>
    </row>
    <row r="65" spans="1:4" x14ac:dyDescent="0.2">
      <c r="A65">
        <v>64</v>
      </c>
      <c r="B65" s="98" t="s">
        <v>333</v>
      </c>
      <c r="C65" s="98" t="s">
        <v>333</v>
      </c>
      <c r="D65" s="207" t="s">
        <v>212</v>
      </c>
    </row>
    <row r="66" spans="1:4" ht="25.5" x14ac:dyDescent="0.2">
      <c r="A66">
        <v>65</v>
      </c>
      <c r="B66" s="98" t="s">
        <v>334</v>
      </c>
      <c r="C66" s="98" t="s">
        <v>334</v>
      </c>
      <c r="D66" s="207" t="s">
        <v>213</v>
      </c>
    </row>
    <row r="67" spans="1:4" x14ac:dyDescent="0.2">
      <c r="A67">
        <v>66</v>
      </c>
      <c r="B67" s="98" t="s">
        <v>335</v>
      </c>
      <c r="C67" s="98" t="s">
        <v>335</v>
      </c>
      <c r="D67" s="207" t="s">
        <v>214</v>
      </c>
    </row>
    <row r="68" spans="1:4" x14ac:dyDescent="0.2">
      <c r="A68">
        <v>67</v>
      </c>
      <c r="B68" s="98" t="s">
        <v>336</v>
      </c>
      <c r="C68" s="98" t="s">
        <v>336</v>
      </c>
      <c r="D68" s="207" t="s">
        <v>249</v>
      </c>
    </row>
    <row r="69" spans="1:4" ht="63.75" x14ac:dyDescent="0.2">
      <c r="A69">
        <v>68</v>
      </c>
      <c r="B69" s="98" t="s">
        <v>367</v>
      </c>
      <c r="C69" s="98" t="s">
        <v>367</v>
      </c>
      <c r="D69" s="207" t="s">
        <v>215</v>
      </c>
    </row>
    <row r="70" spans="1:4" x14ac:dyDescent="0.2">
      <c r="A70">
        <v>69</v>
      </c>
      <c r="B70" s="98" t="s">
        <v>337</v>
      </c>
      <c r="C70" s="98" t="s">
        <v>337</v>
      </c>
      <c r="D70" s="207" t="s">
        <v>216</v>
      </c>
    </row>
    <row r="71" spans="1:4" x14ac:dyDescent="0.2">
      <c r="A71">
        <v>70</v>
      </c>
      <c r="B71" s="98" t="s">
        <v>338</v>
      </c>
      <c r="C71" s="98" t="s">
        <v>338</v>
      </c>
      <c r="D71" s="207" t="s">
        <v>225</v>
      </c>
    </row>
    <row r="72" spans="1:4" ht="51" x14ac:dyDescent="0.2">
      <c r="A72">
        <v>71</v>
      </c>
      <c r="B72" s="98" t="s">
        <v>339</v>
      </c>
      <c r="C72" s="98" t="s">
        <v>339</v>
      </c>
      <c r="D72" s="207" t="s">
        <v>217</v>
      </c>
    </row>
    <row r="73" spans="1:4" ht="89.25" x14ac:dyDescent="0.2">
      <c r="A73">
        <v>72</v>
      </c>
      <c r="B73" s="98" t="s">
        <v>340</v>
      </c>
      <c r="C73" s="98" t="s">
        <v>340</v>
      </c>
      <c r="D73" s="207" t="s">
        <v>218</v>
      </c>
    </row>
    <row r="74" spans="1:4" ht="25.5" x14ac:dyDescent="0.2">
      <c r="A74">
        <v>73</v>
      </c>
      <c r="B74" s="98" t="s">
        <v>341</v>
      </c>
      <c r="C74" s="98" t="s">
        <v>341</v>
      </c>
      <c r="D74" s="207" t="s">
        <v>219</v>
      </c>
    </row>
    <row r="75" spans="1:4" ht="45" customHeight="1" x14ac:dyDescent="0.2">
      <c r="A75">
        <v>74</v>
      </c>
      <c r="B75" s="98" t="s">
        <v>342</v>
      </c>
      <c r="C75" s="98" t="s">
        <v>342</v>
      </c>
      <c r="D75" s="207" t="s">
        <v>220</v>
      </c>
    </row>
    <row r="76" spans="1:4" ht="46.5" customHeight="1" x14ac:dyDescent="0.2">
      <c r="A76">
        <v>75</v>
      </c>
      <c r="B76" s="98" t="s">
        <v>343</v>
      </c>
      <c r="C76" s="98" t="s">
        <v>343</v>
      </c>
      <c r="D76" s="207" t="s">
        <v>221</v>
      </c>
    </row>
    <row r="77" spans="1:4" x14ac:dyDescent="0.2">
      <c r="A77">
        <v>76</v>
      </c>
      <c r="B77" s="98" t="s">
        <v>344</v>
      </c>
      <c r="C77" s="98" t="s">
        <v>344</v>
      </c>
      <c r="D77" s="207" t="s">
        <v>222</v>
      </c>
    </row>
    <row r="78" spans="1:4" ht="60.75" customHeight="1" x14ac:dyDescent="0.2">
      <c r="A78">
        <v>77</v>
      </c>
      <c r="B78" s="98" t="s">
        <v>345</v>
      </c>
      <c r="C78" s="98" t="s">
        <v>345</v>
      </c>
      <c r="D78" s="207" t="s">
        <v>223</v>
      </c>
    </row>
    <row r="79" spans="1:4" ht="80.25" customHeight="1" x14ac:dyDescent="0.2">
      <c r="A79">
        <v>78</v>
      </c>
      <c r="B79" s="98" t="s">
        <v>346</v>
      </c>
      <c r="C79" s="98" t="s">
        <v>346</v>
      </c>
      <c r="D79" s="207" t="s">
        <v>224</v>
      </c>
    </row>
    <row r="80" spans="1:4" ht="25.5" customHeight="1" x14ac:dyDescent="0.2">
      <c r="A80">
        <v>79</v>
      </c>
      <c r="B80" s="98" t="s">
        <v>347</v>
      </c>
      <c r="C80" s="98" t="s">
        <v>347</v>
      </c>
      <c r="D80" s="207" t="s">
        <v>226</v>
      </c>
    </row>
    <row r="81" spans="1:4" ht="25.5" x14ac:dyDescent="0.2">
      <c r="A81">
        <v>80</v>
      </c>
      <c r="B81" s="98" t="s">
        <v>348</v>
      </c>
      <c r="C81" s="98" t="s">
        <v>348</v>
      </c>
      <c r="D81" s="207" t="s">
        <v>227</v>
      </c>
    </row>
    <row r="82" spans="1:4" ht="25.5" x14ac:dyDescent="0.2">
      <c r="A82">
        <v>81</v>
      </c>
      <c r="B82" s="98" t="s">
        <v>366</v>
      </c>
      <c r="C82" s="98" t="s">
        <v>366</v>
      </c>
      <c r="D82" s="207" t="s">
        <v>228</v>
      </c>
    </row>
    <row r="83" spans="1:4" ht="102" x14ac:dyDescent="0.2">
      <c r="A83">
        <v>82</v>
      </c>
      <c r="B83" s="98" t="s">
        <v>349</v>
      </c>
      <c r="C83" s="98" t="s">
        <v>349</v>
      </c>
      <c r="D83" s="207" t="s">
        <v>229</v>
      </c>
    </row>
    <row r="84" spans="1:4" ht="51" x14ac:dyDescent="0.2">
      <c r="A84">
        <v>83</v>
      </c>
      <c r="B84" s="98" t="s">
        <v>350</v>
      </c>
      <c r="C84" s="98" t="s">
        <v>350</v>
      </c>
      <c r="D84" s="207" t="s">
        <v>230</v>
      </c>
    </row>
    <row r="85" spans="1:4" ht="25.5" x14ac:dyDescent="0.2">
      <c r="A85">
        <v>84</v>
      </c>
      <c r="B85" s="98" t="s">
        <v>351</v>
      </c>
      <c r="C85" s="98" t="s">
        <v>351</v>
      </c>
      <c r="D85" s="207" t="s">
        <v>231</v>
      </c>
    </row>
    <row r="86" spans="1:4" x14ac:dyDescent="0.2">
      <c r="A86">
        <v>85</v>
      </c>
      <c r="B86" s="98" t="s">
        <v>352</v>
      </c>
      <c r="C86" s="98" t="s">
        <v>352</v>
      </c>
      <c r="D86" s="207" t="s">
        <v>232</v>
      </c>
    </row>
    <row r="87" spans="1:4" ht="38.25" x14ac:dyDescent="0.2">
      <c r="A87">
        <v>86</v>
      </c>
      <c r="B87" s="98" t="s">
        <v>353</v>
      </c>
      <c r="C87" s="98" t="s">
        <v>353</v>
      </c>
      <c r="D87" s="207" t="s">
        <v>233</v>
      </c>
    </row>
    <row r="88" spans="1:4" x14ac:dyDescent="0.2">
      <c r="A88">
        <v>87</v>
      </c>
      <c r="B88" s="98" t="s">
        <v>354</v>
      </c>
      <c r="C88" s="98" t="s">
        <v>354</v>
      </c>
      <c r="D88" s="207" t="s">
        <v>234</v>
      </c>
    </row>
    <row r="89" spans="1:4" x14ac:dyDescent="0.2">
      <c r="A89">
        <v>88</v>
      </c>
      <c r="B89" s="98" t="s">
        <v>355</v>
      </c>
      <c r="C89" s="98" t="s">
        <v>355</v>
      </c>
      <c r="D89" s="207" t="s">
        <v>238</v>
      </c>
    </row>
    <row r="90" spans="1:4" x14ac:dyDescent="0.2">
      <c r="A90">
        <v>89</v>
      </c>
      <c r="B90" s="98" t="s">
        <v>356</v>
      </c>
      <c r="C90" s="98" t="s">
        <v>356</v>
      </c>
      <c r="D90" s="207" t="s">
        <v>239</v>
      </c>
    </row>
    <row r="91" spans="1:4" x14ac:dyDescent="0.2">
      <c r="A91">
        <v>90</v>
      </c>
      <c r="B91" s="98" t="s">
        <v>357</v>
      </c>
      <c r="C91" s="98" t="s">
        <v>357</v>
      </c>
      <c r="D91" s="207" t="s">
        <v>240</v>
      </c>
    </row>
    <row r="92" spans="1:4" x14ac:dyDescent="0.2">
      <c r="A92">
        <v>91</v>
      </c>
      <c r="B92" s="98" t="s">
        <v>358</v>
      </c>
      <c r="C92" s="98" t="s">
        <v>358</v>
      </c>
      <c r="D92" s="207" t="s">
        <v>253</v>
      </c>
    </row>
    <row r="93" spans="1:4" x14ac:dyDescent="0.2">
      <c r="A93">
        <v>92</v>
      </c>
      <c r="B93" s="98" t="s">
        <v>359</v>
      </c>
      <c r="C93" s="98" t="s">
        <v>359</v>
      </c>
      <c r="D93" s="207" t="s">
        <v>241</v>
      </c>
    </row>
    <row r="94" spans="1:4" x14ac:dyDescent="0.2">
      <c r="A94">
        <v>93</v>
      </c>
      <c r="B94" s="98" t="s">
        <v>360</v>
      </c>
      <c r="C94" s="98" t="s">
        <v>360</v>
      </c>
      <c r="D94" s="207" t="s">
        <v>255</v>
      </c>
    </row>
    <row r="95" spans="1:4" x14ac:dyDescent="0.2">
      <c r="A95">
        <v>94</v>
      </c>
      <c r="B95" s="98" t="s">
        <v>361</v>
      </c>
      <c r="C95" s="98" t="s">
        <v>361</v>
      </c>
      <c r="D95" s="207" t="s">
        <v>242</v>
      </c>
    </row>
    <row r="96" spans="1:4" x14ac:dyDescent="0.2">
      <c r="A96">
        <v>95</v>
      </c>
      <c r="B96" s="98" t="s">
        <v>362</v>
      </c>
      <c r="C96" s="98" t="s">
        <v>362</v>
      </c>
      <c r="D96" s="207" t="s">
        <v>256</v>
      </c>
    </row>
    <row r="97" spans="1:4" x14ac:dyDescent="0.2">
      <c r="A97">
        <v>96</v>
      </c>
      <c r="B97" s="98" t="s">
        <v>363</v>
      </c>
      <c r="C97" s="98" t="s">
        <v>363</v>
      </c>
      <c r="D97" s="207" t="s">
        <v>235</v>
      </c>
    </row>
    <row r="98" spans="1:4" ht="25.5" x14ac:dyDescent="0.2">
      <c r="A98">
        <v>97</v>
      </c>
      <c r="B98" s="98" t="s">
        <v>364</v>
      </c>
      <c r="C98" s="98" t="s">
        <v>364</v>
      </c>
      <c r="D98" s="207" t="s">
        <v>236</v>
      </c>
    </row>
    <row r="99" spans="1:4" x14ac:dyDescent="0.2">
      <c r="A99">
        <v>98</v>
      </c>
      <c r="B99" s="98" t="s">
        <v>365</v>
      </c>
      <c r="C99" s="98" t="s">
        <v>365</v>
      </c>
      <c r="D99" s="207" t="s">
        <v>237</v>
      </c>
    </row>
    <row r="100" spans="1:4" x14ac:dyDescent="0.2">
      <c r="A100">
        <v>99</v>
      </c>
      <c r="B100" s="98" t="s">
        <v>368</v>
      </c>
      <c r="C100" s="98" t="s">
        <v>368</v>
      </c>
      <c r="D100" s="207" t="s">
        <v>243</v>
      </c>
    </row>
    <row r="101" spans="1:4" ht="25.5" x14ac:dyDescent="0.2">
      <c r="A101">
        <v>100</v>
      </c>
      <c r="B101" s="98" t="s">
        <v>369</v>
      </c>
      <c r="C101" s="98" t="s">
        <v>369</v>
      </c>
      <c r="D101" s="207" t="s">
        <v>244</v>
      </c>
    </row>
    <row r="102" spans="1:4" x14ac:dyDescent="0.2">
      <c r="A102">
        <v>101</v>
      </c>
      <c r="B102" s="98" t="s">
        <v>370</v>
      </c>
      <c r="C102" s="98" t="s">
        <v>370</v>
      </c>
      <c r="D102" s="207" t="s">
        <v>245</v>
      </c>
    </row>
    <row r="103" spans="1:4" x14ac:dyDescent="0.2">
      <c r="A103">
        <v>102</v>
      </c>
      <c r="B103" s="98" t="s">
        <v>371</v>
      </c>
      <c r="C103" s="98" t="s">
        <v>371</v>
      </c>
      <c r="D103" s="207" t="s">
        <v>250</v>
      </c>
    </row>
    <row r="104" spans="1:4" x14ac:dyDescent="0.2">
      <c r="A104">
        <v>103</v>
      </c>
      <c r="B104" s="98" t="s">
        <v>372</v>
      </c>
      <c r="C104" s="98" t="s">
        <v>372</v>
      </c>
      <c r="D104" s="207" t="s">
        <v>251</v>
      </c>
    </row>
    <row r="105" spans="1:4" x14ac:dyDescent="0.2">
      <c r="A105">
        <v>104</v>
      </c>
      <c r="B105" s="98" t="s">
        <v>373</v>
      </c>
      <c r="C105" s="98" t="s">
        <v>373</v>
      </c>
      <c r="D105" s="207" t="s">
        <v>252</v>
      </c>
    </row>
    <row r="106" spans="1:4" x14ac:dyDescent="0.2">
      <c r="A106">
        <v>105</v>
      </c>
      <c r="B106" s="98" t="s">
        <v>374</v>
      </c>
      <c r="C106" s="98" t="s">
        <v>374</v>
      </c>
      <c r="D106" s="207" t="s">
        <v>254</v>
      </c>
    </row>
    <row r="107" spans="1:4" ht="25.5" x14ac:dyDescent="0.2">
      <c r="A107">
        <v>106</v>
      </c>
      <c r="B107" s="98" t="s">
        <v>375</v>
      </c>
      <c r="C107" s="98" t="s">
        <v>375</v>
      </c>
      <c r="D107" s="207" t="s">
        <v>246</v>
      </c>
    </row>
    <row r="108" spans="1:4" ht="25.5" x14ac:dyDescent="0.2">
      <c r="A108">
        <v>107</v>
      </c>
      <c r="B108" s="98" t="s">
        <v>376</v>
      </c>
      <c r="C108" s="98" t="s">
        <v>376</v>
      </c>
      <c r="D108" s="207" t="s">
        <v>247</v>
      </c>
    </row>
    <row r="109" spans="1:4" x14ac:dyDescent="0.2">
      <c r="A109">
        <v>108</v>
      </c>
      <c r="B109" s="98" t="s">
        <v>377</v>
      </c>
      <c r="C109" s="98" t="s">
        <v>377</v>
      </c>
      <c r="D109" s="207" t="s">
        <v>248</v>
      </c>
    </row>
    <row r="110" spans="1:4" x14ac:dyDescent="0.2">
      <c r="A110">
        <v>109</v>
      </c>
      <c r="B110" s="98" t="s">
        <v>378</v>
      </c>
      <c r="C110" s="98" t="s">
        <v>378</v>
      </c>
      <c r="D110" s="207" t="s">
        <v>257</v>
      </c>
    </row>
    <row r="111" spans="1:4" x14ac:dyDescent="0.2">
      <c r="A111">
        <v>110</v>
      </c>
      <c r="B111" s="98" t="s">
        <v>379</v>
      </c>
      <c r="C111" s="98" t="s">
        <v>379</v>
      </c>
      <c r="D111" s="207" t="s">
        <v>258</v>
      </c>
    </row>
    <row r="112" spans="1:4" x14ac:dyDescent="0.2">
      <c r="A112">
        <v>111</v>
      </c>
      <c r="B112" s="98" t="s">
        <v>380</v>
      </c>
      <c r="C112" s="98" t="s">
        <v>380</v>
      </c>
      <c r="D112" s="207" t="s">
        <v>259</v>
      </c>
    </row>
    <row r="113" spans="1:4" ht="25.5" x14ac:dyDescent="0.2">
      <c r="A113">
        <v>112</v>
      </c>
      <c r="B113" s="98" t="s">
        <v>381</v>
      </c>
      <c r="C113" s="98" t="s">
        <v>381</v>
      </c>
      <c r="D113" s="207" t="s">
        <v>260</v>
      </c>
    </row>
    <row r="114" spans="1:4" x14ac:dyDescent="0.2">
      <c r="A114">
        <v>113</v>
      </c>
      <c r="B114" s="98" t="s">
        <v>389</v>
      </c>
      <c r="C114" s="98" t="s">
        <v>389</v>
      </c>
      <c r="D114" s="207" t="s">
        <v>261</v>
      </c>
    </row>
    <row r="115" spans="1:4" x14ac:dyDescent="0.2">
      <c r="A115">
        <v>114</v>
      </c>
      <c r="B115" s="98" t="s">
        <v>382</v>
      </c>
      <c r="C115" s="98" t="s">
        <v>382</v>
      </c>
      <c r="D115" s="207" t="s">
        <v>262</v>
      </c>
    </row>
    <row r="116" spans="1:4" x14ac:dyDescent="0.2">
      <c r="A116">
        <v>115</v>
      </c>
      <c r="B116" s="98" t="s">
        <v>383</v>
      </c>
      <c r="C116" s="98" t="s">
        <v>383</v>
      </c>
      <c r="D116" s="207" t="s">
        <v>263</v>
      </c>
    </row>
    <row r="117" spans="1:4" x14ac:dyDescent="0.2">
      <c r="A117">
        <v>116</v>
      </c>
      <c r="B117" s="98" t="s">
        <v>384</v>
      </c>
      <c r="C117" s="98" t="s">
        <v>384</v>
      </c>
      <c r="D117" s="207" t="s">
        <v>264</v>
      </c>
    </row>
    <row r="118" spans="1:4" ht="25.5" x14ac:dyDescent="0.2">
      <c r="A118">
        <v>117</v>
      </c>
      <c r="B118" s="98" t="s">
        <v>385</v>
      </c>
      <c r="C118" s="98" t="s">
        <v>385</v>
      </c>
      <c r="D118" s="207" t="s">
        <v>265</v>
      </c>
    </row>
    <row r="119" spans="1:4" x14ac:dyDescent="0.2">
      <c r="A119">
        <v>118</v>
      </c>
      <c r="B119" s="98" t="s">
        <v>390</v>
      </c>
      <c r="C119" s="98" t="s">
        <v>390</v>
      </c>
      <c r="D119" s="207" t="s">
        <v>266</v>
      </c>
    </row>
    <row r="120" spans="1:4" x14ac:dyDescent="0.2">
      <c r="A120">
        <v>119</v>
      </c>
      <c r="B120" s="98" t="s">
        <v>386</v>
      </c>
      <c r="C120" s="98" t="s">
        <v>386</v>
      </c>
      <c r="D120" s="207" t="s">
        <v>267</v>
      </c>
    </row>
    <row r="121" spans="1:4" x14ac:dyDescent="0.2">
      <c r="A121">
        <v>120</v>
      </c>
      <c r="B121" s="98" t="s">
        <v>391</v>
      </c>
      <c r="C121" s="98" t="s">
        <v>391</v>
      </c>
      <c r="D121" s="207" t="s">
        <v>268</v>
      </c>
    </row>
    <row r="122" spans="1:4" x14ac:dyDescent="0.2">
      <c r="A122">
        <v>121</v>
      </c>
      <c r="B122" s="98" t="s">
        <v>392</v>
      </c>
      <c r="C122" s="98" t="s">
        <v>392</v>
      </c>
      <c r="D122" s="207" t="s">
        <v>269</v>
      </c>
    </row>
    <row r="123" spans="1:4" x14ac:dyDescent="0.2">
      <c r="A123">
        <v>122</v>
      </c>
      <c r="B123" s="342">
        <v>45639</v>
      </c>
      <c r="C123" s="342">
        <v>45639</v>
      </c>
      <c r="D123" s="207" t="s">
        <v>271</v>
      </c>
    </row>
    <row r="124" spans="1:4" x14ac:dyDescent="0.2">
      <c r="A124">
        <v>123</v>
      </c>
      <c r="B124" s="98" t="s">
        <v>387</v>
      </c>
      <c r="C124" s="98" t="s">
        <v>394</v>
      </c>
      <c r="D124" s="207" t="s">
        <v>270</v>
      </c>
    </row>
    <row r="125" spans="1:4" x14ac:dyDescent="0.2">
      <c r="A125">
        <v>124</v>
      </c>
      <c r="B125" s="98" t="s">
        <v>388</v>
      </c>
      <c r="C125" s="98" t="s">
        <v>388</v>
      </c>
      <c r="D125" s="207" t="s">
        <v>272</v>
      </c>
    </row>
  </sheetData>
  <sheetProtection sheet="1" objects="1" scenarios="1" formatCells="0" formatColumns="0" formatRows="0"/>
  <autoFilter ref="A1:C1" xr:uid="{00000000-0009-0000-0000-000004000000}"/>
  <phoneticPr fontId="33" type="noConversion"/>
  <hyperlinks>
    <hyperlink ref="C9" r:id="rId1" xr:uid="{2C4584D0-190B-424F-8BAE-76288E316EDE}"/>
    <hyperlink ref="C11" r:id="rId2" xr:uid="{A3A02A2E-1EDC-401D-A289-F9F4CED90358}"/>
    <hyperlink ref="C15" r:id="rId3" xr:uid="{C28A8909-471C-414A-9193-8D18E6CEB582}"/>
    <hyperlink ref="C21" r:id="rId4" display="http://ec.europa.eu/clima/policies/ets/index_en.htm" xr:uid="{8A6F8502-F19A-40F1-8756-CF7D95336EED}"/>
    <hyperlink ref="C26" r:id="rId5" xr:uid="{4E9EDF2F-69FB-4938-ADCF-78C27DA63EF0}"/>
    <hyperlink ref="B9" r:id="rId6" xr:uid="{BF9105BA-2EAA-45DC-9288-0CCF298261FC}"/>
    <hyperlink ref="B11" r:id="rId7" xr:uid="{505BB104-1E42-4F6A-BCF9-17EB7B6EEB35}"/>
    <hyperlink ref="B15" r:id="rId8" xr:uid="{BECF11EE-8E15-4015-AB2D-7D47410972DD}"/>
    <hyperlink ref="B21" r:id="rId9" display="http://ec.europa.eu/clima/policies/ets/index_en.htm" xr:uid="{971A287C-A069-4936-B056-E72C53D1CE7F}"/>
    <hyperlink ref="B26" r:id="rId10" xr:uid="{DB6F584D-6801-49EC-A4A3-555E18786333}"/>
  </hyperlinks>
  <pageMargins left="0.7" right="0.7" top="0.78740157499999996" bottom="0.78740157499999996" header="0.3" footer="0.3"/>
  <pageSetup paperSize="132" orientation="portrait" r:id="rId11"/>
  <headerFooter>
    <oddHeader>&amp;L&amp;F, &amp;A&amp;R&amp;D, &amp;T</oddHeader>
    <oddFooter>&amp;C&amp;P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8">
    <tabColor indexed="17"/>
    <pageSetUpPr fitToPage="1"/>
  </sheetPr>
  <dimension ref="A1:E92"/>
  <sheetViews>
    <sheetView topLeftCell="A75" workbookViewId="0">
      <selection activeCell="F11" sqref="F11"/>
    </sheetView>
  </sheetViews>
  <sheetFormatPr baseColWidth="10" defaultColWidth="11.42578125" defaultRowHeight="12.75" x14ac:dyDescent="0.2"/>
  <cols>
    <col min="1" max="1" width="17.140625" customWidth="1"/>
    <col min="2" max="2" width="34.7109375" customWidth="1"/>
    <col min="3" max="3" width="15.140625" customWidth="1"/>
  </cols>
  <sheetData>
    <row r="1" spans="1:5" ht="13.5" thickBot="1" x14ac:dyDescent="0.25">
      <c r="A1" s="12" t="s">
        <v>21</v>
      </c>
    </row>
    <row r="2" spans="1:5" ht="13.5" thickBot="1" x14ac:dyDescent="0.25">
      <c r="A2" s="18" t="s">
        <v>22</v>
      </c>
      <c r="B2" s="68" t="s">
        <v>23</v>
      </c>
    </row>
    <row r="3" spans="1:5" ht="13.5" thickBot="1" x14ac:dyDescent="0.25">
      <c r="A3" s="19" t="s">
        <v>24</v>
      </c>
      <c r="B3" s="20">
        <v>45313</v>
      </c>
      <c r="C3" s="21" t="str">
        <f>IF(ISNUMBER(MATCH(B3,A22:A30,0)),VLOOKUP(B3,A22:B30,2,FALSE),"---")</f>
        <v>ETS2_unreasonable_costs_tool_COM_es_220124.xls</v>
      </c>
      <c r="D3" s="22"/>
      <c r="E3" s="23"/>
    </row>
    <row r="4" spans="1:5" x14ac:dyDescent="0.2">
      <c r="A4" s="24" t="s">
        <v>25</v>
      </c>
      <c r="B4" s="25" t="s">
        <v>26</v>
      </c>
    </row>
    <row r="5" spans="1:5" ht="13.5" thickBot="1" x14ac:dyDescent="0.25">
      <c r="A5" s="26" t="s">
        <v>27</v>
      </c>
      <c r="B5" s="27" t="s">
        <v>102</v>
      </c>
    </row>
    <row r="7" spans="1:5" x14ac:dyDescent="0.2">
      <c r="A7" s="12" t="s">
        <v>29</v>
      </c>
    </row>
    <row r="8" spans="1:5" x14ac:dyDescent="0.2">
      <c r="A8" s="69" t="s">
        <v>23</v>
      </c>
      <c r="B8" s="55"/>
      <c r="C8" s="69" t="s">
        <v>30</v>
      </c>
    </row>
    <row r="9" spans="1:5" x14ac:dyDescent="0.2">
      <c r="A9" s="55"/>
      <c r="B9" s="55"/>
      <c r="C9" s="55"/>
    </row>
    <row r="10" spans="1:5" x14ac:dyDescent="0.2">
      <c r="A10" s="55"/>
      <c r="B10" s="55"/>
      <c r="C10" s="55"/>
    </row>
    <row r="11" spans="1:5" x14ac:dyDescent="0.2">
      <c r="A11" s="69"/>
      <c r="B11" s="55"/>
      <c r="C11" s="69"/>
    </row>
    <row r="12" spans="1:5" x14ac:dyDescent="0.2">
      <c r="A12" s="55"/>
      <c r="B12" s="55"/>
      <c r="C12" s="55"/>
    </row>
    <row r="13" spans="1:5" x14ac:dyDescent="0.2">
      <c r="A13" s="55"/>
      <c r="B13" s="55"/>
      <c r="C13" s="55"/>
    </row>
    <row r="14" spans="1:5" x14ac:dyDescent="0.2">
      <c r="A14" s="55"/>
      <c r="B14" s="55"/>
      <c r="C14" s="55"/>
    </row>
    <row r="15" spans="1:5" x14ac:dyDescent="0.2">
      <c r="A15" s="69"/>
      <c r="B15" s="55"/>
      <c r="C15" s="69"/>
    </row>
    <row r="16" spans="1:5" x14ac:dyDescent="0.2">
      <c r="A16" s="69"/>
      <c r="B16" s="55"/>
      <c r="C16" s="69"/>
    </row>
    <row r="17" spans="1:4" x14ac:dyDescent="0.2">
      <c r="A17" s="69"/>
      <c r="B17" s="55"/>
      <c r="C17" s="69"/>
    </row>
    <row r="18" spans="1:4" x14ac:dyDescent="0.2">
      <c r="A18" s="69"/>
      <c r="B18" s="55"/>
      <c r="C18" s="69"/>
    </row>
    <row r="19" spans="1:4" x14ac:dyDescent="0.2">
      <c r="A19" s="69"/>
      <c r="B19" s="55"/>
      <c r="C19" s="69"/>
    </row>
    <row r="21" spans="1:4" x14ac:dyDescent="0.2">
      <c r="A21" s="28" t="s">
        <v>31</v>
      </c>
      <c r="B21" s="29" t="s">
        <v>32</v>
      </c>
      <c r="C21" s="29" t="s">
        <v>33</v>
      </c>
      <c r="D21" s="30"/>
    </row>
    <row r="22" spans="1:4" x14ac:dyDescent="0.2">
      <c r="A22" s="95">
        <v>45313</v>
      </c>
      <c r="B22" s="31" t="str">
        <f>IF(ISBLANK($A22),"---", VLOOKUP($B$2,$A$8:$C$19,3,0) &amp; "_" &amp; VLOOKUP($B$4,$A$33:$B$65,2,0)&amp;"_"&amp;VLOOKUP($B$5,$A$68:$B$92,2,0)&amp;"_"&amp; TEXT(DAY($A22),"0#")&amp; TEXT(MONTH($A22),"0#")&amp; TEXT(YEAR($A22)-2000,"0#")&amp;".xls")</f>
        <v>ETS2_unreasonable_costs_tool_COM_es_220124.xls</v>
      </c>
      <c r="C22" s="62" t="str">
        <f>Translations!$B$125</f>
        <v>Versión final para publicación</v>
      </c>
      <c r="D22" s="32"/>
    </row>
    <row r="23" spans="1:4" x14ac:dyDescent="0.2">
      <c r="A23" s="33"/>
      <c r="B23" s="34" t="str">
        <f t="shared" ref="B23:B30" si="0">IF(ISBLANK($A23),"---", VLOOKUP($B$2,$A$8:$C$19,3,0) &amp; "_" &amp; VLOOKUP($B$4,$A$33:$B$65,2,0)&amp;"_"&amp;VLOOKUP($B$5,$A$68:$B$92,2,0)&amp;"_"&amp; TEXT(DAY($A23),"0#")&amp; TEXT(MONTH($A23),"0#")&amp; TEXT(YEAR($A23)-2000,"0#")&amp;".xls")</f>
        <v>---</v>
      </c>
      <c r="C23" s="94"/>
      <c r="D23" s="35"/>
    </row>
    <row r="24" spans="1:4" x14ac:dyDescent="0.2">
      <c r="A24" s="33"/>
      <c r="B24" s="34" t="str">
        <f t="shared" si="0"/>
        <v>---</v>
      </c>
      <c r="C24" s="94"/>
      <c r="D24" s="35"/>
    </row>
    <row r="25" spans="1:4" x14ac:dyDescent="0.2">
      <c r="A25" s="33"/>
      <c r="B25" s="34" t="str">
        <f t="shared" si="0"/>
        <v>---</v>
      </c>
      <c r="C25" s="34"/>
      <c r="D25" s="35"/>
    </row>
    <row r="26" spans="1:4" x14ac:dyDescent="0.2">
      <c r="A26" s="33"/>
      <c r="B26" s="34" t="str">
        <f t="shared" si="0"/>
        <v>---</v>
      </c>
      <c r="C26" s="94"/>
      <c r="D26" s="35"/>
    </row>
    <row r="27" spans="1:4" x14ac:dyDescent="0.2">
      <c r="A27" s="33"/>
      <c r="B27" s="34" t="str">
        <f t="shared" si="0"/>
        <v>---</v>
      </c>
      <c r="C27" s="34"/>
      <c r="D27" s="35"/>
    </row>
    <row r="28" spans="1:4" x14ac:dyDescent="0.2">
      <c r="A28" s="33"/>
      <c r="B28" s="34" t="str">
        <f t="shared" si="0"/>
        <v>---</v>
      </c>
      <c r="C28" s="34"/>
      <c r="D28" s="35"/>
    </row>
    <row r="29" spans="1:4" x14ac:dyDescent="0.2">
      <c r="A29" s="33"/>
      <c r="B29" s="34" t="str">
        <f t="shared" si="0"/>
        <v>---</v>
      </c>
      <c r="C29" s="34"/>
      <c r="D29" s="35"/>
    </row>
    <row r="30" spans="1:4" x14ac:dyDescent="0.2">
      <c r="A30" s="60"/>
      <c r="B30" s="36" t="str">
        <f t="shared" si="0"/>
        <v>---</v>
      </c>
      <c r="C30" s="36"/>
      <c r="D30" s="37"/>
    </row>
    <row r="32" spans="1:4" x14ac:dyDescent="0.2">
      <c r="A32" s="12" t="s">
        <v>25</v>
      </c>
    </row>
    <row r="33" spans="1:2" x14ac:dyDescent="0.2">
      <c r="A33" s="16" t="s">
        <v>26</v>
      </c>
      <c r="B33" s="16" t="s">
        <v>34</v>
      </c>
    </row>
    <row r="34" spans="1:2" x14ac:dyDescent="0.2">
      <c r="A34" s="16" t="s">
        <v>35</v>
      </c>
      <c r="B34" s="16" t="s">
        <v>36</v>
      </c>
    </row>
    <row r="35" spans="1:2" x14ac:dyDescent="0.2">
      <c r="A35" s="16" t="s">
        <v>37</v>
      </c>
      <c r="B35" s="16" t="s">
        <v>38</v>
      </c>
    </row>
    <row r="36" spans="1:2" x14ac:dyDescent="0.2">
      <c r="A36" s="16" t="s">
        <v>39</v>
      </c>
      <c r="B36" s="16" t="s">
        <v>40</v>
      </c>
    </row>
    <row r="37" spans="1:2" x14ac:dyDescent="0.2">
      <c r="A37" s="16" t="s">
        <v>41</v>
      </c>
      <c r="B37" s="16" t="s">
        <v>42</v>
      </c>
    </row>
    <row r="38" spans="1:2" x14ac:dyDescent="0.2">
      <c r="A38" s="16" t="s">
        <v>43</v>
      </c>
      <c r="B38" s="16" t="s">
        <v>44</v>
      </c>
    </row>
    <row r="39" spans="1:2" x14ac:dyDescent="0.2">
      <c r="A39" s="16" t="s">
        <v>45</v>
      </c>
      <c r="B39" s="16" t="s">
        <v>46</v>
      </c>
    </row>
    <row r="40" spans="1:2" x14ac:dyDescent="0.2">
      <c r="A40" s="16" t="s">
        <v>47</v>
      </c>
      <c r="B40" s="16" t="s">
        <v>48</v>
      </c>
    </row>
    <row r="41" spans="1:2" x14ac:dyDescent="0.2">
      <c r="A41" s="16" t="s">
        <v>49</v>
      </c>
      <c r="B41" s="16" t="s">
        <v>50</v>
      </c>
    </row>
    <row r="42" spans="1:2" x14ac:dyDescent="0.2">
      <c r="A42" s="16" t="s">
        <v>51</v>
      </c>
      <c r="B42" s="16" t="s">
        <v>52</v>
      </c>
    </row>
    <row r="43" spans="1:2" x14ac:dyDescent="0.2">
      <c r="A43" s="16" t="s">
        <v>53</v>
      </c>
      <c r="B43" s="16" t="s">
        <v>54</v>
      </c>
    </row>
    <row r="44" spans="1:2" x14ac:dyDescent="0.2">
      <c r="A44" s="16" t="s">
        <v>55</v>
      </c>
      <c r="B44" s="16" t="s">
        <v>56</v>
      </c>
    </row>
    <row r="45" spans="1:2" x14ac:dyDescent="0.2">
      <c r="A45" s="16" t="s">
        <v>57</v>
      </c>
      <c r="B45" s="16" t="s">
        <v>58</v>
      </c>
    </row>
    <row r="46" spans="1:2" x14ac:dyDescent="0.2">
      <c r="A46" s="16" t="s">
        <v>59</v>
      </c>
      <c r="B46" s="16" t="s">
        <v>60</v>
      </c>
    </row>
    <row r="47" spans="1:2" x14ac:dyDescent="0.2">
      <c r="A47" s="16" t="s">
        <v>61</v>
      </c>
      <c r="B47" s="16" t="s">
        <v>62</v>
      </c>
    </row>
    <row r="48" spans="1:2" x14ac:dyDescent="0.2">
      <c r="A48" s="16" t="s">
        <v>63</v>
      </c>
      <c r="B48" s="16" t="s">
        <v>64</v>
      </c>
    </row>
    <row r="49" spans="1:2" x14ac:dyDescent="0.2">
      <c r="A49" s="16" t="s">
        <v>65</v>
      </c>
      <c r="B49" s="16" t="s">
        <v>66</v>
      </c>
    </row>
    <row r="50" spans="1:2" x14ac:dyDescent="0.2">
      <c r="A50" s="16" t="s">
        <v>67</v>
      </c>
      <c r="B50" s="16" t="s">
        <v>68</v>
      </c>
    </row>
    <row r="51" spans="1:2" x14ac:dyDescent="0.2">
      <c r="A51" s="16" t="s">
        <v>69</v>
      </c>
      <c r="B51" s="16" t="s">
        <v>70</v>
      </c>
    </row>
    <row r="52" spans="1:2" x14ac:dyDescent="0.2">
      <c r="A52" s="16" t="s">
        <v>71</v>
      </c>
      <c r="B52" s="16" t="s">
        <v>72</v>
      </c>
    </row>
    <row r="53" spans="1:2" x14ac:dyDescent="0.2">
      <c r="A53" s="16" t="s">
        <v>73</v>
      </c>
      <c r="B53" s="16" t="s">
        <v>74</v>
      </c>
    </row>
    <row r="54" spans="1:2" x14ac:dyDescent="0.2">
      <c r="A54" s="16" t="s">
        <v>75</v>
      </c>
      <c r="B54" s="16" t="s">
        <v>76</v>
      </c>
    </row>
    <row r="55" spans="1:2" x14ac:dyDescent="0.2">
      <c r="A55" s="16" t="s">
        <v>77</v>
      </c>
      <c r="B55" s="16" t="s">
        <v>78</v>
      </c>
    </row>
    <row r="56" spans="1:2" x14ac:dyDescent="0.2">
      <c r="A56" s="16" t="s">
        <v>79</v>
      </c>
      <c r="B56" s="16" t="s">
        <v>80</v>
      </c>
    </row>
    <row r="57" spans="1:2" x14ac:dyDescent="0.2">
      <c r="A57" s="16" t="s">
        <v>81</v>
      </c>
      <c r="B57" s="16" t="s">
        <v>82</v>
      </c>
    </row>
    <row r="58" spans="1:2" x14ac:dyDescent="0.2">
      <c r="A58" s="16" t="s">
        <v>83</v>
      </c>
      <c r="B58" s="16" t="s">
        <v>84</v>
      </c>
    </row>
    <row r="59" spans="1:2" x14ac:dyDescent="0.2">
      <c r="A59" s="16" t="s">
        <v>85</v>
      </c>
      <c r="B59" s="16" t="s">
        <v>86</v>
      </c>
    </row>
    <row r="60" spans="1:2" x14ac:dyDescent="0.2">
      <c r="A60" s="16" t="s">
        <v>87</v>
      </c>
      <c r="B60" s="16" t="s">
        <v>88</v>
      </c>
    </row>
    <row r="61" spans="1:2" x14ac:dyDescent="0.2">
      <c r="A61" s="16" t="s">
        <v>89</v>
      </c>
      <c r="B61" s="16" t="s">
        <v>90</v>
      </c>
    </row>
    <row r="62" spans="1:2" x14ac:dyDescent="0.2">
      <c r="A62" s="16" t="s">
        <v>91</v>
      </c>
      <c r="B62" s="16" t="s">
        <v>92</v>
      </c>
    </row>
    <row r="63" spans="1:2" x14ac:dyDescent="0.2">
      <c r="A63" s="16" t="s">
        <v>93</v>
      </c>
      <c r="B63" s="16" t="s">
        <v>94</v>
      </c>
    </row>
    <row r="64" spans="1:2" x14ac:dyDescent="0.2">
      <c r="A64" s="16" t="s">
        <v>95</v>
      </c>
      <c r="B64" s="16" t="s">
        <v>96</v>
      </c>
    </row>
    <row r="65" spans="1:2" x14ac:dyDescent="0.2">
      <c r="A65" s="16" t="s">
        <v>97</v>
      </c>
      <c r="B65" s="16" t="s">
        <v>98</v>
      </c>
    </row>
    <row r="67" spans="1:2" x14ac:dyDescent="0.2">
      <c r="A67" s="12" t="s">
        <v>99</v>
      </c>
    </row>
    <row r="68" spans="1:2" x14ac:dyDescent="0.2">
      <c r="A68" s="17" t="s">
        <v>100</v>
      </c>
      <c r="B68" s="17" t="s">
        <v>101</v>
      </c>
    </row>
    <row r="69" spans="1:2" x14ac:dyDescent="0.2">
      <c r="A69" s="17" t="s">
        <v>102</v>
      </c>
      <c r="B69" s="17" t="s">
        <v>103</v>
      </c>
    </row>
    <row r="70" spans="1:2" x14ac:dyDescent="0.2">
      <c r="A70" s="17" t="s">
        <v>104</v>
      </c>
      <c r="B70" s="17" t="s">
        <v>105</v>
      </c>
    </row>
    <row r="71" spans="1:2" x14ac:dyDescent="0.2">
      <c r="A71" s="17" t="s">
        <v>106</v>
      </c>
      <c r="B71" s="17" t="s">
        <v>107</v>
      </c>
    </row>
    <row r="72" spans="1:2" x14ac:dyDescent="0.2">
      <c r="A72" s="17" t="s">
        <v>108</v>
      </c>
      <c r="B72" s="17" t="s">
        <v>109</v>
      </c>
    </row>
    <row r="73" spans="1:2" x14ac:dyDescent="0.2">
      <c r="A73" s="17" t="s">
        <v>110</v>
      </c>
      <c r="B73" s="17" t="s">
        <v>111</v>
      </c>
    </row>
    <row r="74" spans="1:2" x14ac:dyDescent="0.2">
      <c r="A74" s="17" t="s">
        <v>112</v>
      </c>
      <c r="B74" s="17" t="s">
        <v>113</v>
      </c>
    </row>
    <row r="75" spans="1:2" x14ac:dyDescent="0.2">
      <c r="A75" s="17" t="s">
        <v>114</v>
      </c>
      <c r="B75" s="17" t="s">
        <v>115</v>
      </c>
    </row>
    <row r="76" spans="1:2" x14ac:dyDescent="0.2">
      <c r="A76" s="17" t="s">
        <v>28</v>
      </c>
      <c r="B76" s="17" t="s">
        <v>116</v>
      </c>
    </row>
    <row r="77" spans="1:2" x14ac:dyDescent="0.2">
      <c r="A77" s="17" t="s">
        <v>117</v>
      </c>
      <c r="B77" s="17" t="s">
        <v>118</v>
      </c>
    </row>
    <row r="78" spans="1:2" x14ac:dyDescent="0.2">
      <c r="A78" s="17" t="s">
        <v>119</v>
      </c>
      <c r="B78" s="17" t="s">
        <v>120</v>
      </c>
    </row>
    <row r="79" spans="1:2" x14ac:dyDescent="0.2">
      <c r="A79" s="17" t="s">
        <v>121</v>
      </c>
      <c r="B79" s="17" t="s">
        <v>122</v>
      </c>
    </row>
    <row r="80" spans="1:2" x14ac:dyDescent="0.2">
      <c r="A80" s="17" t="s">
        <v>123</v>
      </c>
      <c r="B80" s="17" t="s">
        <v>124</v>
      </c>
    </row>
    <row r="81" spans="1:2" x14ac:dyDescent="0.2">
      <c r="A81" s="17" t="s">
        <v>125</v>
      </c>
      <c r="B81" s="17" t="s">
        <v>126</v>
      </c>
    </row>
    <row r="82" spans="1:2" x14ac:dyDescent="0.2">
      <c r="A82" s="17" t="s">
        <v>127</v>
      </c>
      <c r="B82" s="17" t="s">
        <v>128</v>
      </c>
    </row>
    <row r="83" spans="1:2" x14ac:dyDescent="0.2">
      <c r="A83" s="17" t="s">
        <v>129</v>
      </c>
      <c r="B83" s="17" t="s">
        <v>130</v>
      </c>
    </row>
    <row r="84" spans="1:2" x14ac:dyDescent="0.2">
      <c r="A84" s="17" t="s">
        <v>131</v>
      </c>
      <c r="B84" s="17" t="s">
        <v>132</v>
      </c>
    </row>
    <row r="85" spans="1:2" x14ac:dyDescent="0.2">
      <c r="A85" s="17" t="s">
        <v>133</v>
      </c>
      <c r="B85" s="17" t="s">
        <v>134</v>
      </c>
    </row>
    <row r="86" spans="1:2" x14ac:dyDescent="0.2">
      <c r="A86" s="17" t="s">
        <v>135</v>
      </c>
      <c r="B86" s="17" t="s">
        <v>136</v>
      </c>
    </row>
    <row r="87" spans="1:2" x14ac:dyDescent="0.2">
      <c r="A87" s="17" t="s">
        <v>137</v>
      </c>
      <c r="B87" s="17" t="s">
        <v>138</v>
      </c>
    </row>
    <row r="88" spans="1:2" x14ac:dyDescent="0.2">
      <c r="A88" s="17" t="s">
        <v>139</v>
      </c>
      <c r="B88" s="17" t="s">
        <v>140</v>
      </c>
    </row>
    <row r="89" spans="1:2" x14ac:dyDescent="0.2">
      <c r="A89" s="17" t="s">
        <v>141</v>
      </c>
      <c r="B89" s="17" t="s">
        <v>142</v>
      </c>
    </row>
    <row r="90" spans="1:2" x14ac:dyDescent="0.2">
      <c r="A90" s="17" t="s">
        <v>143</v>
      </c>
      <c r="B90" s="17" t="s">
        <v>144</v>
      </c>
    </row>
    <row r="91" spans="1:2" x14ac:dyDescent="0.2">
      <c r="A91" s="17" t="s">
        <v>145</v>
      </c>
      <c r="B91" s="17" t="s">
        <v>146</v>
      </c>
    </row>
    <row r="92" spans="1:2" x14ac:dyDescent="0.2">
      <c r="A92" s="17" t="s">
        <v>147</v>
      </c>
      <c r="B92" s="17" t="s">
        <v>148</v>
      </c>
    </row>
  </sheetData>
  <sheetProtection sheet="1" objects="1" scenarios="1" formatCells="0" formatColumns="0" formatRows="0"/>
  <phoneticPr fontId="30" type="noConversion"/>
  <dataValidations count="4">
    <dataValidation type="list" allowBlank="1" showInputMessage="1" showErrorMessage="1" sqref="B3" xr:uid="{00000000-0002-0000-0500-000000000000}">
      <formula1>$A$22:$A$30</formula1>
    </dataValidation>
    <dataValidation type="list" allowBlank="1" showInputMessage="1" showErrorMessage="1" sqref="B5" xr:uid="{00000000-0002-0000-0500-000001000000}">
      <formula1>$A$68:$A$92</formula1>
    </dataValidation>
    <dataValidation type="list" allowBlank="1" showInputMessage="1" showErrorMessage="1" sqref="B4" xr:uid="{00000000-0002-0000-0500-000002000000}">
      <formula1>$A$33:$A$65</formula1>
    </dataValidation>
    <dataValidation type="list" allowBlank="1" showInputMessage="1" showErrorMessage="1" sqref="B2" xr:uid="{00000000-0002-0000-0500-000003000000}">
      <formula1>$A$8:$A$19</formula1>
    </dataValidation>
  </dataValidations>
  <pageMargins left="0.78740157480314965" right="0.78740157480314965" top="0.98425196850393704" bottom="0.98425196850393704" header="0.51181102362204722" footer="0.51181102362204722"/>
  <pageSetup paperSize="9" scale="10" orientation="portrait" r:id="rId1"/>
  <headerFooter alignWithMargins="0">
    <oddHeader>&amp;L&amp;F, &amp;A&amp;R&amp;D, &amp;T</oddHeader>
    <oddFooter>&amp;C&amp;P /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EC_ARES_TRANSFERRED_BY xmlns="e1a78ac4-7176-4dde-ad25-36245d50a152" xsi:nil="true"/>
    <EC_ARES_NUMBER xmlns="e1a78ac4-7176-4dde-ad25-36245d50a152">
      <Url xsi:nil="true"/>
      <Description xsi:nil="true"/>
    </EC_ARES_NUMBER>
    <lcf76f155ced4ddcb4097134ff3c332f xmlns="e454a234-126e-4e9d-9424-56879817f6db">
      <Terms xmlns="http://schemas.microsoft.com/office/infopath/2007/PartnerControls"/>
    </lcf76f155ced4ddcb4097134ff3c332f>
    <EC_Collab_DocumentLanguage xmlns="e1a78ac4-7176-4dde-ad25-36245d50a152">EN</EC_Collab_DocumentLanguage>
    <_DCDateModified xmlns="http://schemas.microsoft.com/sharepoint/v3/fields" xsi:nil="true"/>
    <Time xmlns="e454a234-126e-4e9d-9424-56879817f6db" xsi:nil="true"/>
    <EC_ARES_DATE_TRANSFERRED xmlns="e1a78ac4-7176-4dde-ad25-36245d50a152" xsi:nil="true"/>
    <EC_Collab_Reference xmlns="e1a78ac4-7176-4dde-ad25-36245d50a152" xsi:nil="true"/>
    <_Status xmlns="http://schemas.microsoft.com/sharepoint/v3/fields">Not Started</_Status>
    <IconOverlay xmlns="http://schemas.microsoft.com/sharepoint/v4" xsi:nil="true"/>
    <TaxCatchAll xmlns="e1a78ac4-7176-4dde-ad25-36245d50a152" xsi:nil="true"/>
    <EC_Collab_Status xmlns="e1a78ac4-7176-4dde-ad25-36245d50a152">Not Started</EC_Collab_Status>
    <Person xmlns="e454a234-126e-4e9d-9424-56879817f6db">
      <UserInfo>
        <DisplayName/>
        <AccountId xsi:nil="true"/>
        <AccountType/>
      </UserInfo>
    </Person>
  </documentManagement>
</p:properties>
</file>

<file path=customXml/item3.xml><?xml version="1.0" encoding="utf-8"?>
<ct:contentTypeSchema xmlns:ct="http://schemas.microsoft.com/office/2006/metadata/contentType" xmlns:ma="http://schemas.microsoft.com/office/2006/metadata/properties/metaAttributes" ct:_="" ma:_="" ma:contentTypeName="EC Document" ma:contentTypeID="0x0101008B9D831894C8B1499FBAEF2F1AA460BE003253F1546890064BAC12A2CD1C71CFAE" ma:contentTypeVersion="38" ma:contentTypeDescription="Create a new document in this library." ma:contentTypeScope="" ma:versionID="3af83d104acfc75d8a3dc066037ce305">
  <xsd:schema xmlns:xsd="http://www.w3.org/2001/XMLSchema" xmlns:xs="http://www.w3.org/2001/XMLSchema" xmlns:p="http://schemas.microsoft.com/office/2006/metadata/properties" xmlns:ns1="http://schemas.microsoft.com/sharepoint/v3" xmlns:ns2="http://schemas.microsoft.com/sharepoint/v3/fields" xmlns:ns3="e1a78ac4-7176-4dde-ad25-36245d50a152" xmlns:ns4="e454a234-126e-4e9d-9424-56879817f6db" xmlns:ns5="http://schemas.microsoft.com/sharepoint/v4" targetNamespace="http://schemas.microsoft.com/office/2006/metadata/properties" ma:root="true" ma:fieldsID="8f6e71355f392963ce8a89e379f68ce1" ns1:_="" ns2:_="" ns3:_="" ns4:_="" ns5:_="">
    <xsd:import namespace="http://schemas.microsoft.com/sharepoint/v3"/>
    <xsd:import namespace="http://schemas.microsoft.com/sharepoint/v3/fields"/>
    <xsd:import namespace="e1a78ac4-7176-4dde-ad25-36245d50a152"/>
    <xsd:import namespace="e454a234-126e-4e9d-9424-56879817f6db"/>
    <xsd:import namespace="http://schemas.microsoft.com/sharepoint/v4"/>
    <xsd:element name="properties">
      <xsd:complexType>
        <xsd:sequence>
          <xsd:element name="documentManagement">
            <xsd:complexType>
              <xsd:all>
                <xsd:element ref="ns3:EC_Collab_Reference" minOccurs="0"/>
                <xsd:element ref="ns2:_Status" minOccurs="0"/>
                <xsd:element ref="ns3:EC_Collab_DocumentLanguage"/>
                <xsd:element ref="ns3:EC_Collab_Status"/>
                <xsd:element ref="ns2:_DCDateModified" minOccurs="0"/>
                <xsd:element ref="ns3:SharedWithUsers" minOccurs="0"/>
                <xsd:element ref="ns3:SharedWithDetails" minOccurs="0"/>
                <xsd:element ref="ns4:MediaServiceMetadata" minOccurs="0"/>
                <xsd:element ref="ns4:MediaServiceFastMetadata" minOccurs="0"/>
                <xsd:element ref="ns4:MediaServiceObjectDetectorVersions" minOccurs="0"/>
                <xsd:element ref="ns4:MediaServiceSearchProperties" minOccurs="0"/>
                <xsd:element ref="ns4:lcf76f155ced4ddcb4097134ff3c332f" minOccurs="0"/>
                <xsd:element ref="ns3:TaxCatchAll"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Person" minOccurs="0"/>
                <xsd:element ref="ns4:Time" minOccurs="0"/>
                <xsd:element ref="ns4:MediaServiceLocation" minOccurs="0"/>
                <xsd:element ref="ns3:EC_ARES_NUMBER" minOccurs="0"/>
                <xsd:element ref="ns3:EC_ARES_DATE_TRANSFERRED" minOccurs="0"/>
                <xsd:element ref="ns3:EC_ARES_TRANSFERRED_BY" minOccurs="0"/>
                <xsd:element ref="ns5:IconOverlay"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38" nillable="true" ma:displayName="Declared Record" ma:hidden="true" ma:internalName="_vti_ItemDeclaredRecord" ma:readOnly="true">
      <xsd:simpleType>
        <xsd:restriction base="dms:DateTime"/>
      </xsd:simpleType>
    </xsd:element>
    <xsd:element name="_vti_ItemHoldRecordStatus" ma:index="39"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3" nillable="true" ma:displayName="Status" ma:default="Not Started" ma:hidden="true" ma:internalName="_Status" ma:readOnly="false">
      <xsd:simpleType>
        <xsd:union memberTypes="dms:Text">
          <xsd:simpleType>
            <xsd:restriction base="dms:Choice">
              <xsd:enumeration value="Not Started"/>
              <xsd:enumeration value="Draft"/>
              <xsd:enumeration value="Reviewed"/>
              <xsd:enumeration value="Scheduled"/>
              <xsd:enumeration value="Published"/>
              <xsd:enumeration value="Final"/>
              <xsd:enumeration value="Expired"/>
            </xsd:restriction>
          </xsd:simpleType>
        </xsd:union>
      </xsd:simpleType>
    </xsd:element>
    <xsd:element name="_DCDateModified" ma:index="16" nillable="true" ma:displayName="Date Modified" ma:description="The date on which this resource was last modified" ma:format="DateTime" ma:internalName="_DCDateModifi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1a78ac4-7176-4dde-ad25-36245d50a152" elementFormDefault="qualified">
    <xsd:import namespace="http://schemas.microsoft.com/office/2006/documentManagement/types"/>
    <xsd:import namespace="http://schemas.microsoft.com/office/infopath/2007/PartnerControls"/>
    <xsd:element name="EC_Collab_Reference" ma:index="12" nillable="true" ma:displayName="Reference" ma:internalName="EC_Collab_Reference" ma:readOnly="false">
      <xsd:simpleType>
        <xsd:restriction base="dms:Text"/>
      </xsd:simpleType>
    </xsd:element>
    <xsd:element name="EC_Collab_DocumentLanguage" ma:index="14" ma:displayName="Language" ma:default="EN" ma:format="Dropdown" ma:internalName="EC_Collab_DocumentLanguage" ma:readOnly="false">
      <xsd:simpleType>
        <xsd:restriction base="dms:Choice">
          <xsd:enumeration value="BG"/>
          <xsd:enumeration value="ES"/>
          <xsd:enumeration value="CS"/>
          <xsd:enumeration value="DA"/>
          <xsd:enumeration value="DE"/>
          <xsd:enumeration value="ET"/>
          <xsd:enumeration value="EL"/>
          <xsd:enumeration value="EN"/>
          <xsd:enumeration value="FR"/>
          <xsd:enumeration value="GA"/>
          <xsd:enumeration value="IT"/>
          <xsd:enumeration value="LT"/>
          <xsd:enumeration value="LV"/>
          <xsd:enumeration value="HU"/>
          <xsd:enumeration value="MT"/>
          <xsd:enumeration value="NL"/>
          <xsd:enumeration value="PL"/>
          <xsd:enumeration value="PT"/>
          <xsd:enumeration value="RO"/>
          <xsd:enumeration value="SK"/>
          <xsd:enumeration value="SL"/>
          <xsd:enumeration value="FI"/>
          <xsd:enumeration value="SV"/>
          <xsd:enumeration value="HR"/>
          <xsd:enumeration value="MK"/>
          <xsd:enumeration value="TR"/>
          <xsd:enumeration value="EU"/>
          <xsd:enumeration value="CA"/>
          <xsd:enumeration value="GL"/>
          <xsd:enumeration value="AB"/>
          <xsd:enumeration value="AA"/>
          <xsd:enumeration value="AF"/>
          <xsd:enumeration value="AK"/>
          <xsd:enumeration value="SQ"/>
          <xsd:enumeration value="AM"/>
          <xsd:enumeration value="AR"/>
          <xsd:enumeration value="AN"/>
          <xsd:enumeration value="HY"/>
          <xsd:enumeration value="AS"/>
          <xsd:enumeration value="AV"/>
          <xsd:enumeration value="AE"/>
          <xsd:enumeration value="AY"/>
          <xsd:enumeration value="AZ"/>
          <xsd:enumeration value="BM"/>
          <xsd:enumeration value="BA"/>
          <xsd:enumeration value="BE"/>
          <xsd:enumeration value="BN"/>
          <xsd:enumeration value="BH"/>
          <xsd:enumeration value="BI"/>
          <xsd:enumeration value="NB"/>
          <xsd:enumeration value="BS"/>
          <xsd:enumeration value="BR"/>
          <xsd:enumeration value="MY"/>
          <xsd:enumeration value="KM"/>
          <xsd:enumeration value="CH"/>
          <xsd:enumeration value="CE"/>
          <xsd:enumeration value="NY"/>
          <xsd:enumeration value="ZH"/>
          <xsd:enumeration value="CU"/>
          <xsd:enumeration value="CV"/>
          <xsd:enumeration value="KW"/>
          <xsd:enumeration value="CO"/>
          <xsd:enumeration value="CR"/>
          <xsd:enumeration value="DV"/>
          <xsd:enumeration value="DZ"/>
          <xsd:enumeration value="EO"/>
          <xsd:enumeration value="EE"/>
          <xsd:enumeration value="FO"/>
          <xsd:enumeration value="FJ"/>
          <xsd:enumeration value="FF"/>
          <xsd:enumeration value="GD"/>
          <xsd:enumeration value="LG"/>
          <xsd:enumeration value="KA"/>
          <xsd:enumeration value="GN"/>
          <xsd:enumeration value="GU"/>
          <xsd:enumeration value="HT"/>
          <xsd:enumeration value="HA"/>
          <xsd:enumeration value="HE"/>
          <xsd:enumeration value="HZ"/>
          <xsd:enumeration value="HI"/>
          <xsd:enumeration value="HO"/>
          <xsd:enumeration value="IS"/>
          <xsd:enumeration value="IO"/>
          <xsd:enumeration value="IG"/>
          <xsd:enumeration value="ID"/>
          <xsd:enumeration value="IA"/>
          <xsd:enumeration value="IE"/>
          <xsd:enumeration value="IU"/>
          <xsd:enumeration value="IK"/>
          <xsd:enumeration value="JA"/>
          <xsd:enumeration value="JV"/>
          <xsd:enumeration value="KL"/>
          <xsd:enumeration value="KN"/>
          <xsd:enumeration value="KR"/>
          <xsd:enumeration value="KS"/>
          <xsd:enumeration value="KK"/>
          <xsd:enumeration value="KI"/>
          <xsd:enumeration value="RW"/>
          <xsd:enumeration value="KY"/>
          <xsd:enumeration value="KV"/>
          <xsd:enumeration value="KG"/>
          <xsd:enumeration value="KO"/>
          <xsd:enumeration value="KJ"/>
          <xsd:enumeration value="KU"/>
          <xsd:enumeration value="LO"/>
          <xsd:enumeration value="LA"/>
          <xsd:enumeration value="LI"/>
          <xsd:enumeration value="LN"/>
          <xsd:enumeration value="LU"/>
          <xsd:enumeration value="LB"/>
          <xsd:enumeration value="MG"/>
          <xsd:enumeration value="MS"/>
          <xsd:enumeration value="ML"/>
          <xsd:enumeration value="GV"/>
          <xsd:enumeration value="MI"/>
          <xsd:enumeration value="MR"/>
          <xsd:enumeration value="MH"/>
          <xsd:enumeration value="MN"/>
          <xsd:enumeration value="NA"/>
          <xsd:enumeration value="NV"/>
          <xsd:enumeration value="ND"/>
          <xsd:enumeration value="NR"/>
          <xsd:enumeration value="NG"/>
          <xsd:enumeration value="NE"/>
          <xsd:enumeration value="SE"/>
          <xsd:enumeration value="NO"/>
          <xsd:enumeration value="NN"/>
          <xsd:enumeration value="OC"/>
          <xsd:enumeration value="OJ"/>
          <xsd:enumeration value="OR"/>
          <xsd:enumeration value="OM"/>
          <xsd:enumeration value="OS"/>
          <xsd:enumeration value="PI"/>
          <xsd:enumeration value="PA"/>
          <xsd:enumeration value="FA"/>
          <xsd:enumeration value="PS"/>
          <xsd:enumeration value="QU"/>
          <xsd:enumeration value="RM"/>
          <xsd:enumeration value="RN"/>
          <xsd:enumeration value="RU"/>
          <xsd:enumeration value="SM"/>
          <xsd:enumeration value="SG"/>
          <xsd:enumeration value="SA"/>
          <xsd:enumeration value="SC"/>
          <xsd:enumeration value="SR"/>
          <xsd:enumeration value="SN"/>
          <xsd:enumeration value="II"/>
          <xsd:enumeration value="SD"/>
          <xsd:enumeration value="SI"/>
          <xsd:enumeration value="SO"/>
          <xsd:enumeration value="ST"/>
          <xsd:enumeration value="SU"/>
          <xsd:enumeration value="SW"/>
          <xsd:enumeration value="SS"/>
          <xsd:enumeration value="TL"/>
          <xsd:enumeration value="TY"/>
          <xsd:enumeration value="TG"/>
          <xsd:enumeration value="TA"/>
          <xsd:enumeration value="TT"/>
          <xsd:enumeration value="TE"/>
          <xsd:enumeration value="TH"/>
          <xsd:enumeration value="BO"/>
          <xsd:enumeration value="TI"/>
          <xsd:enumeration value="TO"/>
          <xsd:enumeration value="TS"/>
          <xsd:enumeration value="TN"/>
          <xsd:enumeration value="TK"/>
          <xsd:enumeration value="TW"/>
          <xsd:enumeration value="UG"/>
          <xsd:enumeration value="UK"/>
          <xsd:enumeration value="UR"/>
          <xsd:enumeration value="UZ"/>
          <xsd:enumeration value="VE"/>
          <xsd:enumeration value="VI"/>
          <xsd:enumeration value="VO"/>
          <xsd:enumeration value="WA"/>
          <xsd:enumeration value="CY"/>
          <xsd:enumeration value="FY"/>
          <xsd:enumeration value="WO"/>
          <xsd:enumeration value="XH"/>
          <xsd:enumeration value="YI"/>
          <xsd:enumeration value="YO"/>
          <xsd:enumeration value="ZA"/>
          <xsd:enumeration value="ZU"/>
        </xsd:restriction>
      </xsd:simpleType>
    </xsd:element>
    <xsd:element name="EC_Collab_Status" ma:index="15" ma:displayName="EC Status" ma:default="Not Started" ma:format="Dropdown" ma:internalName="EC_Collab_Status" ma:readOnly="false">
      <xsd:simpleType>
        <xsd:restriction base="dms:Choice">
          <xsd:enumeration value="Not Started"/>
          <xsd:enumeration value="Draft"/>
          <xsd:enumeration value="Reviewed"/>
          <xsd:enumeration value="Scheduled"/>
          <xsd:enumeration value="Published"/>
          <xsd:enumeration value="Final"/>
          <xsd:enumeration value="Expired"/>
        </xsd:restriction>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9d0b7d13-719b-4003-a7dc-61b8783e7929}" ma:internalName="TaxCatchAll" ma:showField="CatchAllData" ma:web="e1a78ac4-7176-4dde-ad25-36245d50a152">
      <xsd:complexType>
        <xsd:complexContent>
          <xsd:extension base="dms:MultiChoiceLookup">
            <xsd:sequence>
              <xsd:element name="Value" type="dms:Lookup" maxOccurs="unbounded" minOccurs="0" nillable="true"/>
            </xsd:sequence>
          </xsd:extension>
        </xsd:complexContent>
      </xsd:complexType>
    </xsd:element>
    <xsd:element name="EC_ARES_NUMBER" ma:index="34" nillable="true" ma:displayName="Ares Number" ma:format="Hyperlink" ma:hidden="true" ma:internalName="EC_ARES_NUMBER">
      <xsd:complexType>
        <xsd:complexContent>
          <xsd:extension base="dms:URL">
            <xsd:sequence>
              <xsd:element name="Url" type="dms:ValidUrl" minOccurs="0" nillable="true"/>
              <xsd:element name="Description" type="xsd:string" nillable="true"/>
            </xsd:sequence>
          </xsd:extension>
        </xsd:complexContent>
      </xsd:complexType>
    </xsd:element>
    <xsd:element name="EC_ARES_DATE_TRANSFERRED" ma:index="35" nillable="true" ma:displayName="Transferred to Ares" ma:format="DateTime" ma:hidden="true" ma:internalName="EC_ARES_DATE_TRANSFERRED">
      <xsd:simpleType>
        <xsd:restriction base="dms:DateTime"/>
      </xsd:simpleType>
    </xsd:element>
    <xsd:element name="EC_ARES_TRANSFERRED_BY" ma:index="36" nillable="true" ma:displayName="Transferred By" ma:hidden="true" ma:internalName="EC_ARES_TRANSFERRED_B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54a234-126e-4e9d-9424-56879817f6db"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ObjectDetectorVersions" ma:index="21" nillable="true" ma:displayName="MediaServiceObjectDetectorVersions" ma:description="" ma:hidden="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2b2fad6-9d2c-441c-a321-3f5f1e9bd928"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DateTaken" ma:index="29" nillable="true" ma:displayName="MediaServiceDateTaken" ma:description="" ma:hidden="true" ma:indexed="true" ma:internalName="MediaServiceDateTaken" ma:readOnly="true">
      <xsd:simpleType>
        <xsd:restriction base="dms:Text"/>
      </xsd:simpleType>
    </xsd:element>
    <xsd:element name="MediaLengthInSeconds" ma:index="30" nillable="true" ma:displayName="MediaLengthInSeconds" ma:hidden="true" ma:internalName="MediaLengthInSeconds" ma:readOnly="true">
      <xsd:simpleType>
        <xsd:restriction base="dms:Unknown"/>
      </xsd:simpleType>
    </xsd:element>
    <xsd:element name="Person" ma:index="31"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ime" ma:index="32" nillable="true" ma:displayName="Time" ma:format="DateOnly" ma:internalName="Time">
      <xsd:simpleType>
        <xsd:restriction base="dms:DateTime"/>
      </xsd:simpleType>
    </xsd:element>
    <xsd:element name="MediaServiceLocation" ma:index="33"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7"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9" ma:displayName="Author"/>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ma:index="8" ma:displayName="Subject"/>
        <xsd:element ref="dc:description" minOccurs="0" maxOccurs="1" ma:index="11" ma:displayName="Comments"/>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DF2CB6-3446-4F90-882D-3AF0ECDC9A17}">
  <ds:schemaRefs>
    <ds:schemaRef ds:uri="http://schemas.microsoft.com/sharepoint/v3/contenttype/forms"/>
  </ds:schemaRefs>
</ds:datastoreItem>
</file>

<file path=customXml/itemProps2.xml><?xml version="1.0" encoding="utf-8"?>
<ds:datastoreItem xmlns:ds="http://schemas.openxmlformats.org/officeDocument/2006/customXml" ds:itemID="{2CE19046-FE7E-4687-9CC1-6E436696DD53}">
  <ds:schemaRefs>
    <ds:schemaRef ds:uri="http://schemas.microsoft.com/office/2006/metadata/properties"/>
    <ds:schemaRef ds:uri="http://schemas.microsoft.com/office/infopath/2007/PartnerControls"/>
    <ds:schemaRef ds:uri="e1a78ac4-7176-4dde-ad25-36245d50a152"/>
    <ds:schemaRef ds:uri="e454a234-126e-4e9d-9424-56879817f6db"/>
    <ds:schemaRef ds:uri="http://schemas.microsoft.com/sharepoint/v3/fields"/>
    <ds:schemaRef ds:uri="http://schemas.microsoft.com/sharepoint/v4"/>
  </ds:schemaRefs>
</ds:datastoreItem>
</file>

<file path=customXml/itemProps3.xml><?xml version="1.0" encoding="utf-8"?>
<ds:datastoreItem xmlns:ds="http://schemas.openxmlformats.org/officeDocument/2006/customXml" ds:itemID="{CEC9C323-580B-4603-B980-B50AF72D32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3/fields"/>
    <ds:schemaRef ds:uri="e1a78ac4-7176-4dde-ad25-36245d50a152"/>
    <ds:schemaRef ds:uri="e454a234-126e-4e9d-9424-56879817f6db"/>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Hojas de cálculo</vt:lpstr>
      </vt:variant>
      <vt:variant>
        <vt:i4>6</vt:i4>
      </vt:variant>
      <vt:variant>
        <vt:lpstr>Rangos con nombre</vt:lpstr>
      </vt:variant>
      <vt:variant>
        <vt:i4>10</vt:i4>
      </vt:variant>
    </vt:vector>
  </HeadingPairs>
  <TitlesOfParts>
    <vt:vector size="16" baseType="lpstr">
      <vt:lpstr>Guidelines and conditions</vt:lpstr>
      <vt:lpstr>ToolUnreasonableCosts</vt:lpstr>
      <vt:lpstr>EUwideConstants</vt:lpstr>
      <vt:lpstr>MSParameters</vt:lpstr>
      <vt:lpstr>Translations</vt:lpstr>
      <vt:lpstr>VersionDocumentation</vt:lpstr>
      <vt:lpstr>'Guidelines and conditions'!Área_de_impresión</vt:lpstr>
      <vt:lpstr>ToolUnreasonableCosts!Área_de_impresión</vt:lpstr>
      <vt:lpstr>VersionDocumentation!Área_de_impresión</vt:lpstr>
      <vt:lpstr>CNTR_SmallEmitter</vt:lpstr>
      <vt:lpstr>CNTR_TrueFalse</vt:lpstr>
      <vt:lpstr>EUconst_CarbonPrice</vt:lpstr>
      <vt:lpstr>EUconst_ERR_Inconsistent</vt:lpstr>
      <vt:lpstr>EUconst_UncertaintyThresholds</vt:lpstr>
      <vt:lpstr>JUMP_b_Guidelines_Top</vt:lpstr>
      <vt:lpstr>JUMP_I_Top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keywords/>
  <cp:revision/>
  <dcterms:created xsi:type="dcterms:W3CDTF">2008-05-26T08:52:55Z</dcterms:created>
  <dcterms:modified xsi:type="dcterms:W3CDTF">2024-12-11T12:13:08Z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0x0101008B9D831894C8B1499FBAEF2F1AA460BE003253F1546890064BAC12A2CD1C71CFAE</vt:lpwstr>
  </property>
  <property fmtid="{D5CDD505-2E9C-101B-9397-08002B2CF9AE}" pid="4" name="MSIP_Label_6bd9ddd1-4d20-43f6-abfa-fc3c07406f94_Enabled">
    <vt:lpwstr>true</vt:lpwstr>
  </property>
  <property fmtid="{D5CDD505-2E9C-101B-9397-08002B2CF9AE}" pid="5" name="MSIP_Label_6bd9ddd1-4d20-43f6-abfa-fc3c07406f94_SetDate">
    <vt:lpwstr>2024-10-29T08:35:31Z</vt:lpwstr>
  </property>
  <property fmtid="{D5CDD505-2E9C-101B-9397-08002B2CF9AE}" pid="6" name="MSIP_Label_6bd9ddd1-4d20-43f6-abfa-fc3c07406f94_Method">
    <vt:lpwstr>Standard</vt:lpwstr>
  </property>
  <property fmtid="{D5CDD505-2E9C-101B-9397-08002B2CF9AE}" pid="7" name="MSIP_Label_6bd9ddd1-4d20-43f6-abfa-fc3c07406f94_Name">
    <vt:lpwstr>Commission Use</vt:lpwstr>
  </property>
  <property fmtid="{D5CDD505-2E9C-101B-9397-08002B2CF9AE}" pid="8" name="MSIP_Label_6bd9ddd1-4d20-43f6-abfa-fc3c07406f94_SiteId">
    <vt:lpwstr>b24c8b06-522c-46fe-9080-70926f8dddb1</vt:lpwstr>
  </property>
  <property fmtid="{D5CDD505-2E9C-101B-9397-08002B2CF9AE}" pid="9" name="MSIP_Label_6bd9ddd1-4d20-43f6-abfa-fc3c07406f94_ActionId">
    <vt:lpwstr>5b44a561-bf32-4249-9c32-413c39b97ff2</vt:lpwstr>
  </property>
  <property fmtid="{D5CDD505-2E9C-101B-9397-08002B2CF9AE}" pid="10" name="MSIP_Label_6bd9ddd1-4d20-43f6-abfa-fc3c07406f94_ContentBits">
    <vt:lpwstr>0</vt:lpwstr>
  </property>
  <property fmtid="{D5CDD505-2E9C-101B-9397-08002B2CF9AE}" pid="11" name="MediaServiceImageTags">
    <vt:lpwstr/>
  </property>
</Properties>
</file>