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C:\Users\amoja\Desktop\trabajo\FES-CO2\C EJ\37. Comisión Ejecutiva xx\Documentación\"/>
    </mc:Choice>
  </mc:AlternateContent>
  <xr:revisionPtr revIDLastSave="0" documentId="8_{58FF486F-763E-4FA5-8893-0AB069A65D84}" xr6:coauthVersionLast="45" xr6:coauthVersionMax="45" xr10:uidLastSave="{00000000-0000-0000-0000-000000000000}"/>
  <bookViews>
    <workbookView xWindow="-110" yWindow="-110" windowWidth="19420" windowHeight="10420" firstSheet="1" activeTab="1" xr2:uid="{00000000-000D-0000-FFFF-FFFF00000000}"/>
  </bookViews>
  <sheets>
    <sheet name="Diagrama de flujo" sheetId="2" r:id="rId1"/>
    <sheet name="Instrucciones" sheetId="1" r:id="rId2"/>
    <sheet name="Escenario base" sheetId="4" r:id="rId3"/>
    <sheet name="Escenario proyecto" sheetId="5" r:id="rId4"/>
    <sheet name="Resumen de las emisiones" sheetId="3" r:id="rId5"/>
  </sheets>
  <definedNames>
    <definedName name="_xlnm._FilterDatabase" localSheetId="2" hidden="1">'Escenario base'!$A$1:$M$24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4" l="1"/>
  <c r="H5" i="5"/>
  <c r="C3" i="5" l="1"/>
  <c r="C4" i="5"/>
  <c r="C5" i="5"/>
  <c r="C6" i="5"/>
  <c r="C7" i="5"/>
  <c r="C8" i="5"/>
  <c r="C9" i="5"/>
  <c r="C10" i="5"/>
  <c r="C11" i="5"/>
  <c r="C12" i="5"/>
  <c r="C13" i="5"/>
  <c r="C14" i="5"/>
  <c r="C15" i="5"/>
  <c r="C16" i="5"/>
  <c r="C17" i="5"/>
  <c r="C18" i="5"/>
  <c r="C19" i="5"/>
  <c r="C20" i="5"/>
  <c r="C21" i="5"/>
  <c r="C22" i="5"/>
  <c r="C23" i="5"/>
  <c r="C24" i="5"/>
  <c r="C2" i="5"/>
  <c r="B3" i="5"/>
  <c r="A3" i="5"/>
  <c r="K2" i="4"/>
  <c r="L2" i="4" s="1"/>
  <c r="K4" i="4"/>
  <c r="L4" i="4" s="1"/>
  <c r="K14" i="5"/>
  <c r="K15" i="5"/>
  <c r="K16" i="5"/>
  <c r="K17" i="5"/>
  <c r="K18" i="5"/>
  <c r="K19" i="5"/>
  <c r="K20" i="5"/>
  <c r="K21" i="5"/>
  <c r="K22" i="5"/>
  <c r="K9" i="4"/>
  <c r="L9" i="4" s="1"/>
  <c r="H3" i="5"/>
  <c r="K3" i="5"/>
  <c r="H4" i="5"/>
  <c r="K4" i="5"/>
  <c r="K5" i="5"/>
  <c r="H6" i="5"/>
  <c r="K6" i="5"/>
  <c r="H7" i="5"/>
  <c r="K7" i="5"/>
  <c r="H8" i="5"/>
  <c r="K8" i="5"/>
  <c r="H9" i="5"/>
  <c r="K9" i="5"/>
  <c r="H10" i="5"/>
  <c r="K10" i="5"/>
  <c r="H11" i="5"/>
  <c r="K11" i="5"/>
  <c r="H12" i="5"/>
  <c r="K12" i="5"/>
  <c r="H13" i="5"/>
  <c r="K13" i="5"/>
  <c r="H14" i="5"/>
  <c r="L14" i="5" s="1"/>
  <c r="H15" i="5"/>
  <c r="H16" i="5"/>
  <c r="H17" i="5"/>
  <c r="H18" i="5"/>
  <c r="H19" i="5"/>
  <c r="L19" i="5" s="1"/>
  <c r="H20" i="5"/>
  <c r="H21" i="5"/>
  <c r="H22" i="5"/>
  <c r="L22" i="5" s="1"/>
  <c r="H23" i="5"/>
  <c r="K23" i="5"/>
  <c r="H24" i="5"/>
  <c r="K24" i="5"/>
  <c r="H2" i="5"/>
  <c r="K2" i="5"/>
  <c r="B4" i="5"/>
  <c r="B5" i="5"/>
  <c r="B6" i="5"/>
  <c r="B7" i="5"/>
  <c r="B8" i="5"/>
  <c r="B9" i="5"/>
  <c r="B10" i="5"/>
  <c r="B11" i="5"/>
  <c r="B12" i="5"/>
  <c r="B13" i="5"/>
  <c r="B14" i="5"/>
  <c r="B15" i="5"/>
  <c r="B16" i="5"/>
  <c r="B17" i="5"/>
  <c r="B18" i="5"/>
  <c r="B19" i="5"/>
  <c r="B20" i="5"/>
  <c r="B21" i="5"/>
  <c r="B22" i="5"/>
  <c r="B23" i="5"/>
  <c r="B24" i="5"/>
  <c r="A4" i="5"/>
  <c r="A5" i="5"/>
  <c r="A6" i="5"/>
  <c r="A7" i="5"/>
  <c r="A8" i="5"/>
  <c r="A9" i="5"/>
  <c r="A10" i="5"/>
  <c r="A11" i="5"/>
  <c r="A12" i="5"/>
  <c r="A13" i="5"/>
  <c r="A14" i="5"/>
  <c r="A15" i="5"/>
  <c r="A16" i="5"/>
  <c r="A17" i="5"/>
  <c r="A18" i="5"/>
  <c r="A19" i="5"/>
  <c r="A20" i="5"/>
  <c r="A21" i="5"/>
  <c r="A22" i="5"/>
  <c r="A23" i="5"/>
  <c r="A24" i="5"/>
  <c r="B2" i="5"/>
  <c r="A2" i="5"/>
  <c r="K3" i="4"/>
  <c r="L3" i="4" s="1"/>
  <c r="K5" i="4"/>
  <c r="L5" i="4" s="1"/>
  <c r="K6" i="4"/>
  <c r="L6" i="4" s="1"/>
  <c r="K7" i="4"/>
  <c r="L7" i="4" s="1"/>
  <c r="K8" i="4"/>
  <c r="L8" i="4" s="1"/>
  <c r="K10" i="4"/>
  <c r="L10" i="4" s="1"/>
  <c r="K11" i="4"/>
  <c r="L11" i="4" s="1"/>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H2" i="4"/>
  <c r="H24" i="4"/>
  <c r="H23" i="4"/>
  <c r="H22" i="4"/>
  <c r="H21" i="4"/>
  <c r="H20" i="4"/>
  <c r="H19" i="4"/>
  <c r="H18" i="4"/>
  <c r="H17" i="4"/>
  <c r="H16" i="4"/>
  <c r="H15" i="4"/>
  <c r="H14" i="4"/>
  <c r="H13" i="4"/>
  <c r="H12" i="4"/>
  <c r="H11" i="4"/>
  <c r="H10" i="4"/>
  <c r="H9" i="4"/>
  <c r="H8" i="4"/>
  <c r="H7" i="4"/>
  <c r="H6" i="4"/>
  <c r="H5" i="4"/>
  <c r="H3" i="4"/>
  <c r="L4" i="5"/>
  <c r="L18" i="5" l="1"/>
  <c r="L11" i="5"/>
  <c r="L3" i="5"/>
  <c r="L15" i="5"/>
  <c r="L13" i="5"/>
  <c r="L9" i="5"/>
  <c r="L5" i="5"/>
  <c r="L23" i="5"/>
  <c r="L16" i="5"/>
  <c r="L20" i="5"/>
  <c r="L12" i="5"/>
  <c r="L10" i="5"/>
  <c r="L8" i="5"/>
  <c r="M9" i="4"/>
  <c r="L24" i="5"/>
  <c r="L21" i="5"/>
  <c r="L17" i="5"/>
  <c r="M11" i="4"/>
  <c r="M19" i="4"/>
  <c r="M15" i="4"/>
  <c r="M18" i="4"/>
  <c r="M22" i="4"/>
  <c r="M6" i="4"/>
  <c r="M13" i="4"/>
  <c r="M17" i="4"/>
  <c r="L6" i="5"/>
  <c r="M3" i="4"/>
  <c r="M5" i="4"/>
  <c r="M12" i="4"/>
  <c r="M16" i="4"/>
  <c r="M20" i="4"/>
  <c r="M24" i="4"/>
  <c r="L7" i="5"/>
  <c r="M23" i="4"/>
  <c r="M7" i="4"/>
  <c r="M4" i="4"/>
  <c r="M14" i="4"/>
  <c r="M8" i="4"/>
  <c r="M21" i="4"/>
  <c r="M2" i="4"/>
  <c r="M10" i="4"/>
  <c r="L2" i="5"/>
  <c r="M25" i="4" l="1"/>
  <c r="D4" i="3" s="1"/>
  <c r="D12" i="3" s="1"/>
  <c r="L25" i="5"/>
  <c r="D8" i="3" s="1"/>
  <c r="D13" i="3" s="1"/>
  <c r="D14" i="3" l="1"/>
</calcChain>
</file>

<file path=xl/sharedStrings.xml><?xml version="1.0" encoding="utf-8"?>
<sst xmlns="http://schemas.openxmlformats.org/spreadsheetml/2006/main" count="138" uniqueCount="97">
  <si>
    <t>Escenario Base</t>
  </si>
  <si>
    <t>Escenario Proyecto</t>
  </si>
  <si>
    <t>Diagrama de flujo</t>
  </si>
  <si>
    <t xml:space="preserve">Instrucciones para la cumplimentación: </t>
  </si>
  <si>
    <t>Celdas a cumplimentar</t>
  </si>
  <si>
    <t>Pestaña "Diagrama de flujo": síntesis del proceso, no es necesario cumplimentar información</t>
  </si>
  <si>
    <t>Pestaña "Seguimiento": variables a cumplimentar para realizar el seguimiento del proyecto.</t>
  </si>
  <si>
    <t xml:space="preserve">Pestaña "Escenario de base" cumplimentar con las características del escenario base. </t>
  </si>
  <si>
    <t>Pestaña "Escenario de proyecto" cumplimentar con las características del escenario base</t>
  </si>
  <si>
    <t>Escenario de base</t>
  </si>
  <si>
    <t>Escenario de proyecto</t>
  </si>
  <si>
    <t>Reducción de emisiones</t>
  </si>
  <si>
    <t>Emisiones (ton CO2-eq)</t>
  </si>
  <si>
    <t xml:space="preserve">Pestaña "Resumen de emisiones": una vez cumplimentadas el resto de pestañas, esta hoja recoge las emisiones para el escenario base, escenario de proyecto y reducción de emisiones; </t>
  </si>
  <si>
    <t>En esta metodología se estima la reducción de emisiones derivadas del cambio  de HFCs en instalaciones de refrigeración por otros refrigerantes con menor potencial de calentamiento atmosférico. Las emisiones asociadas al consumo eléctrico de esras instalaciones no se contemplan en esta metodología</t>
  </si>
  <si>
    <t>Refrigerante</t>
  </si>
  <si>
    <t>Carga de refrigerante (kg de gas)</t>
  </si>
  <si>
    <t>Emisiones                 (ton CO2 -eq)</t>
  </si>
  <si>
    <t>Poder de calentamiento atmosférico</t>
  </si>
  <si>
    <t>R-404A</t>
  </si>
  <si>
    <t>R-407A</t>
  </si>
  <si>
    <t>R-407B</t>
  </si>
  <si>
    <t>R-407C</t>
  </si>
  <si>
    <t>R-407F</t>
  </si>
  <si>
    <t>R-410A</t>
  </si>
  <si>
    <t>R-410B</t>
  </si>
  <si>
    <t>R-413A</t>
  </si>
  <si>
    <t>R-417A</t>
  </si>
  <si>
    <t>R-417B</t>
  </si>
  <si>
    <t>R-422A</t>
  </si>
  <si>
    <t>R-422D</t>
  </si>
  <si>
    <t>R-424A</t>
  </si>
  <si>
    <t>R-426A</t>
  </si>
  <si>
    <t>R-427A</t>
  </si>
  <si>
    <t>R-428A</t>
  </si>
  <si>
    <t>R-434A</t>
  </si>
  <si>
    <t>R-437A</t>
  </si>
  <si>
    <t>R-438A</t>
  </si>
  <si>
    <t>R-442A</t>
  </si>
  <si>
    <t>R-507A</t>
  </si>
  <si>
    <t>R-508A</t>
  </si>
  <si>
    <t>R-508B</t>
  </si>
  <si>
    <t>Potencial de Calentamiento Atmosférico</t>
  </si>
  <si>
    <t>Fugas anuales de refrigerante (%)</t>
  </si>
  <si>
    <t>Nuevo refrigerante</t>
  </si>
  <si>
    <t xml:space="preserve">Total emisiones EB                 </t>
  </si>
  <si>
    <t xml:space="preserve">Total emisiones  EP               </t>
  </si>
  <si>
    <t>EB emisiones</t>
  </si>
  <si>
    <t>EP emisiones</t>
  </si>
  <si>
    <t>R-123</t>
  </si>
  <si>
    <t>R-30</t>
  </si>
  <si>
    <t>R-717</t>
  </si>
  <si>
    <t>R-1130</t>
  </si>
  <si>
    <t>R-152a</t>
  </si>
  <si>
    <t>R-160</t>
  </si>
  <si>
    <t>R-21</t>
  </si>
  <si>
    <t>R-764</t>
  </si>
  <si>
    <t>R-40</t>
  </si>
  <si>
    <t>R-611</t>
  </si>
  <si>
    <t>R-50</t>
  </si>
  <si>
    <t>R-170</t>
  </si>
  <si>
    <t>R-290</t>
  </si>
  <si>
    <t>R-600</t>
  </si>
  <si>
    <t>R-600a</t>
  </si>
  <si>
    <t>R-1150</t>
  </si>
  <si>
    <t>R-1270</t>
  </si>
  <si>
    <t>R-E170</t>
  </si>
  <si>
    <t>R-23</t>
  </si>
  <si>
    <t>R-125</t>
  </si>
  <si>
    <t>R-134a</t>
  </si>
  <si>
    <t>R-218</t>
  </si>
  <si>
    <t>R-C-318</t>
  </si>
  <si>
    <t>R-143a</t>
  </si>
  <si>
    <t>R-32</t>
  </si>
  <si>
    <t>R-744</t>
  </si>
  <si>
    <t>R-718</t>
  </si>
  <si>
    <t>Localización  (dirección)</t>
  </si>
  <si>
    <t>Nombre de la instalación</t>
  </si>
  <si>
    <t>Recarga de refrigerante (kg de gas)</t>
  </si>
  <si>
    <t>Potencia frigorífica máxima (kW)</t>
  </si>
  <si>
    <t>Energía eléctrica consumida (MWh)</t>
  </si>
  <si>
    <t>Energía frigorífica             (MWh)</t>
  </si>
  <si>
    <t>Celdas a cumplimentar de forma voluntaria</t>
  </si>
  <si>
    <t>Fugas anuales de refrigerante (%)
CORREGIDAS</t>
  </si>
  <si>
    <t xml:space="preserve">Celdas bloqueadas, que no es necesario cumplimentar. </t>
  </si>
  <si>
    <t>Sellados</t>
  </si>
  <si>
    <t>No sellados</t>
  </si>
  <si>
    <t>R448A</t>
  </si>
  <si>
    <t>R449A</t>
  </si>
  <si>
    <t>R450A</t>
  </si>
  <si>
    <t>R513A</t>
  </si>
  <si>
    <t xml:space="preserve">Nombre de la instalación </t>
  </si>
  <si>
    <t xml:space="preserve">Localización  (dirección)                              </t>
  </si>
  <si>
    <t>Recarga de refrigerante (kg de gas) - Dejar vacío en el caso de nueva instalación</t>
  </si>
  <si>
    <t>Nueva</t>
  </si>
  <si>
    <t>Sustitución</t>
  </si>
  <si>
    <t>Tipo de instalación (Nueva o sustitución)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</si>
</sst>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indexed="18"/>
      <name val="Arial"/>
      <family val="2"/>
    </font>
    <font>
      <b/>
      <sz val="10"/>
      <name val="Arial"/>
      <family val="2"/>
    </font>
    <font>
      <b/>
      <sz val="10"/>
      <color indexed="9"/>
      <name val="Calibri"/>
      <family val="2"/>
    </font>
    <font>
      <sz val="10"/>
      <name val="Arial"/>
      <family val="2"/>
    </font>
    <font>
      <sz val="10"/>
      <color indexed="8"/>
      <name val="Arial"/>
      <family val="2"/>
    </font>
    <font>
      <sz val="12"/>
      <name val="Arial"/>
      <family val="2"/>
    </font>
    <font>
      <b/>
      <sz val="12"/>
      <name val="Arial"/>
      <family val="2"/>
    </font>
    <font>
      <b/>
      <sz val="12"/>
      <color indexed="9"/>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1"/>
        <bgColor indexed="64"/>
      </patternFill>
    </fill>
    <fill>
      <patternFill patternType="solid">
        <fgColor indexed="50"/>
        <bgColor indexed="64"/>
      </patternFill>
    </fill>
    <fill>
      <patternFill patternType="solid">
        <fgColor indexed="57"/>
        <bgColor indexed="64"/>
      </patternFill>
    </fill>
    <fill>
      <patternFill patternType="solid">
        <fgColor indexed="3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2"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8" fillId="0" borderId="8" applyNumberFormat="0" applyFill="0" applyAlignment="0" applyProtection="0"/>
    <xf numFmtId="0" fontId="19" fillId="0" borderId="9" applyNumberFormat="0" applyFill="0" applyAlignment="0" applyProtection="0"/>
  </cellStyleXfs>
  <cellXfs count="70">
    <xf numFmtId="0" fontId="0" fillId="0" borderId="0" xfId="0"/>
    <xf numFmtId="0" fontId="0" fillId="0" borderId="0" xfId="0" applyFill="1"/>
    <xf numFmtId="0" fontId="20" fillId="0" borderId="0" xfId="0" applyFont="1" applyFill="1" applyBorder="1" applyAlignment="1">
      <alignment vertical="center"/>
    </xf>
    <xf numFmtId="0" fontId="0" fillId="24" borderId="10" xfId="0" applyFill="1" applyBorder="1"/>
    <xf numFmtId="0" fontId="12" fillId="0" borderId="0" xfId="0" applyFont="1" applyFill="1"/>
    <xf numFmtId="0" fontId="20" fillId="0" borderId="0" xfId="0" applyFont="1"/>
    <xf numFmtId="0" fontId="12" fillId="0" borderId="0" xfId="0" applyFont="1"/>
    <xf numFmtId="0" fontId="21" fillId="0" borderId="0" xfId="0" applyFont="1"/>
    <xf numFmtId="0" fontId="0" fillId="0" borderId="0" xfId="0" applyFill="1" applyBorder="1"/>
    <xf numFmtId="0" fontId="21" fillId="0" borderId="0" xfId="0" applyFont="1" applyFill="1" applyBorder="1" applyAlignment="1">
      <alignment vertical="center"/>
    </xf>
    <xf numFmtId="0" fontId="21" fillId="0" borderId="0" xfId="0" applyFont="1" applyBorder="1" applyAlignment="1">
      <alignment horizontal="left" vertical="center"/>
    </xf>
    <xf numFmtId="10" fontId="0" fillId="0" borderId="10" xfId="0" applyNumberFormat="1" applyFill="1" applyBorder="1" applyAlignment="1" applyProtection="1">
      <alignment vertical="top" wrapText="1"/>
    </xf>
    <xf numFmtId="0" fontId="0" fillId="0" borderId="10" xfId="0" applyFill="1" applyBorder="1" applyAlignment="1" applyProtection="1">
      <alignment vertical="top" wrapText="1"/>
    </xf>
    <xf numFmtId="0" fontId="0" fillId="26" borderId="10" xfId="0" applyFill="1" applyBorder="1"/>
    <xf numFmtId="0" fontId="0" fillId="0" borderId="10" xfId="0" applyFill="1" applyBorder="1"/>
    <xf numFmtId="0" fontId="24" fillId="0" borderId="0" xfId="0" applyFont="1"/>
    <xf numFmtId="0" fontId="25" fillId="0" borderId="0" xfId="0" applyFont="1"/>
    <xf numFmtId="0" fontId="26" fillId="0" borderId="0" xfId="0" applyFont="1"/>
    <xf numFmtId="0" fontId="26" fillId="25" borderId="10" xfId="0" applyFont="1" applyFill="1" applyBorder="1" applyAlignment="1">
      <alignment horizontal="center" vertical="center" wrapText="1"/>
    </xf>
    <xf numFmtId="0" fontId="25" fillId="0" borderId="0" xfId="0" applyFont="1" applyFill="1" applyBorder="1"/>
    <xf numFmtId="0" fontId="27" fillId="27" borderId="10" xfId="0" applyFont="1" applyFill="1" applyBorder="1" applyAlignment="1">
      <alignment horizontal="center" vertical="center" wrapText="1"/>
    </xf>
    <xf numFmtId="1" fontId="25" fillId="0" borderId="10" xfId="0" applyNumberFormat="1" applyFont="1" applyBorder="1"/>
    <xf numFmtId="1" fontId="25" fillId="0" borderId="10" xfId="0" applyNumberFormat="1" applyFont="1" applyFill="1" applyBorder="1" applyAlignment="1">
      <alignment horizontal="right" vertical="center" wrapText="1"/>
    </xf>
    <xf numFmtId="1" fontId="26" fillId="0" borderId="10" xfId="0" applyNumberFormat="1" applyFont="1" applyFill="1" applyBorder="1" applyAlignment="1">
      <alignment horizontal="right"/>
    </xf>
    <xf numFmtId="0" fontId="0" fillId="0" borderId="10" xfId="0" applyBorder="1" applyAlignment="1" applyProtection="1">
      <alignment vertical="top" wrapText="1"/>
      <protection locked="0"/>
    </xf>
    <xf numFmtId="0" fontId="21" fillId="25" borderId="10" xfId="0" applyFont="1" applyFill="1" applyBorder="1" applyAlignment="1" applyProtection="1">
      <alignment horizontal="center" vertical="top" wrapText="1"/>
      <protection locked="0"/>
    </xf>
    <xf numFmtId="0" fontId="21" fillId="0" borderId="0" xfId="0" applyFont="1" applyFill="1" applyAlignment="1" applyProtection="1">
      <alignment horizontal="center" vertical="top" wrapText="1"/>
      <protection locked="0"/>
    </xf>
    <xf numFmtId="0" fontId="0" fillId="0" borderId="0" xfId="0" applyProtection="1">
      <protection locked="0"/>
    </xf>
    <xf numFmtId="0" fontId="0" fillId="24" borderId="10" xfId="0" applyFill="1" applyBorder="1" applyAlignment="1" applyProtection="1">
      <alignment vertical="top" wrapText="1"/>
      <protection locked="0"/>
    </xf>
    <xf numFmtId="0" fontId="0" fillId="24" borderId="11" xfId="0" applyFill="1" applyBorder="1" applyAlignment="1" applyProtection="1">
      <alignment vertical="top" wrapText="1"/>
      <protection locked="0"/>
    </xf>
    <xf numFmtId="0" fontId="0" fillId="26" borderId="11" xfId="0" applyFill="1" applyBorder="1" applyAlignment="1" applyProtection="1">
      <alignment vertical="top" wrapText="1"/>
      <protection locked="0"/>
    </xf>
    <xf numFmtId="0" fontId="0" fillId="26" borderId="12" xfId="0" applyFill="1" applyBorder="1" applyAlignment="1" applyProtection="1">
      <alignment vertical="top" wrapText="1"/>
      <protection locked="0"/>
    </xf>
    <xf numFmtId="0" fontId="1" fillId="24" borderId="13" xfId="0" applyFont="1" applyFill="1" applyBorder="1" applyProtection="1">
      <protection locked="0"/>
    </xf>
    <xf numFmtId="0" fontId="0" fillId="0" borderId="0" xfId="0" applyAlignment="1" applyProtection="1">
      <alignment vertical="top" wrapText="1"/>
      <protection locked="0"/>
    </xf>
    <xf numFmtId="0" fontId="0" fillId="24" borderId="12" xfId="0" applyFill="1" applyBorder="1" applyAlignment="1" applyProtection="1">
      <alignment vertical="top" wrapText="1"/>
      <protection locked="0"/>
    </xf>
    <xf numFmtId="0" fontId="12" fillId="0" borderId="10" xfId="0" applyFont="1" applyBorder="1" applyAlignment="1" applyProtection="1">
      <protection locked="0"/>
    </xf>
    <xf numFmtId="0" fontId="12" fillId="0" borderId="10" xfId="0" applyFont="1" applyBorder="1" applyAlignment="1" applyProtection="1">
      <alignment horizontal="center"/>
      <protection locked="0"/>
    </xf>
    <xf numFmtId="0" fontId="12" fillId="0" borderId="10" xfId="0" applyFont="1" applyBorder="1" applyProtection="1">
      <protection locked="0"/>
    </xf>
    <xf numFmtId="0" fontId="12" fillId="0" borderId="10"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left"/>
      <protection locked="0"/>
    </xf>
    <xf numFmtId="0" fontId="12" fillId="0" borderId="10" xfId="0" applyFont="1" applyFill="1" applyBorder="1" applyAlignment="1" applyProtection="1">
      <protection locked="0"/>
    </xf>
    <xf numFmtId="0" fontId="12" fillId="0" borderId="10" xfId="0" applyFont="1" applyFill="1" applyBorder="1" applyAlignment="1" applyProtection="1">
      <alignment horizontal="center"/>
      <protection locked="0"/>
    </xf>
    <xf numFmtId="0" fontId="12" fillId="0" borderId="10" xfId="0" applyFont="1" applyFill="1" applyBorder="1" applyAlignment="1" applyProtection="1">
      <alignment horizontal="left" vertical="center"/>
      <protection locked="0"/>
    </xf>
    <xf numFmtId="0" fontId="1" fillId="0" borderId="10" xfId="0" applyFont="1" applyBorder="1" applyProtection="1">
      <protection locked="0"/>
    </xf>
    <xf numFmtId="0" fontId="1" fillId="0" borderId="10" xfId="0" applyFont="1" applyBorder="1" applyAlignment="1" applyProtection="1">
      <alignment horizontal="center"/>
      <protection locked="0"/>
    </xf>
    <xf numFmtId="1" fontId="1" fillId="0" borderId="10" xfId="0" applyNumberFormat="1" applyFont="1" applyBorder="1" applyAlignment="1" applyProtection="1">
      <alignment horizontal="center"/>
      <protection locked="0"/>
    </xf>
    <xf numFmtId="10" fontId="0" fillId="0" borderId="0" xfId="0" applyNumberFormat="1" applyAlignment="1" applyProtection="1">
      <alignment vertical="top" wrapText="1"/>
      <protection locked="0"/>
    </xf>
    <xf numFmtId="0" fontId="1" fillId="0" borderId="0" xfId="0" applyFont="1" applyAlignment="1" applyProtection="1">
      <alignment vertical="top" wrapText="1"/>
      <protection locked="0"/>
    </xf>
    <xf numFmtId="0" fontId="12" fillId="0" borderId="10" xfId="0" applyFont="1" applyBorder="1" applyAlignment="1" applyProtection="1">
      <alignment horizontal="left"/>
      <protection locked="0"/>
    </xf>
    <xf numFmtId="0" fontId="23" fillId="0" borderId="0" xfId="0" applyFont="1" applyProtection="1">
      <protection locked="0"/>
    </xf>
    <xf numFmtId="0" fontId="22" fillId="28" borderId="10" xfId="0" applyFont="1" applyFill="1" applyBorder="1" applyAlignment="1" applyProtection="1">
      <alignment vertical="center"/>
      <protection locked="0"/>
    </xf>
    <xf numFmtId="0" fontId="22" fillId="28" borderId="10" xfId="0" applyFont="1" applyFill="1" applyBorder="1" applyAlignment="1" applyProtection="1">
      <alignment vertical="center" wrapText="1"/>
      <protection locked="0"/>
    </xf>
    <xf numFmtId="0" fontId="0" fillId="24" borderId="10" xfId="0" applyFill="1" applyBorder="1" applyAlignment="1" applyProtection="1">
      <alignment horizontal="center" vertical="top" wrapText="1"/>
      <protection locked="0"/>
    </xf>
    <xf numFmtId="0" fontId="0" fillId="26" borderId="10" xfId="0" applyFill="1" applyBorder="1" applyAlignment="1" applyProtection="1">
      <alignment horizontal="center" vertical="top" wrapText="1"/>
      <protection locked="0"/>
    </xf>
    <xf numFmtId="0" fontId="12" fillId="0" borderId="14" xfId="0" applyFont="1" applyBorder="1" applyAlignment="1" applyProtection="1">
      <protection locked="0"/>
    </xf>
    <xf numFmtId="0" fontId="12" fillId="0" borderId="16" xfId="0" applyFont="1" applyBorder="1" applyAlignment="1" applyProtection="1">
      <alignment horizontal="center"/>
      <protection locked="0"/>
    </xf>
    <xf numFmtId="0" fontId="0" fillId="26" borderId="10" xfId="0" applyFill="1" applyBorder="1" applyAlignment="1" applyProtection="1">
      <alignment vertical="top" wrapText="1"/>
      <protection locked="0"/>
    </xf>
    <xf numFmtId="0" fontId="1" fillId="0" borderId="10" xfId="0" applyFont="1" applyFill="1" applyBorder="1" applyAlignment="1" applyProtection="1">
      <protection locked="0"/>
    </xf>
    <xf numFmtId="0" fontId="1" fillId="0" borderId="17"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0" xfId="0" applyFont="1" applyProtection="1">
      <protection locked="0"/>
    </xf>
    <xf numFmtId="0" fontId="0" fillId="0" borderId="10" xfId="0" applyBorder="1" applyAlignment="1" applyProtection="1">
      <alignment vertical="top" wrapText="1"/>
    </xf>
    <xf numFmtId="0" fontId="21" fillId="0" borderId="0" xfId="0" applyFont="1" applyBorder="1" applyAlignment="1">
      <alignment horizontal="left" vertical="center"/>
    </xf>
    <xf numFmtId="0" fontId="12" fillId="0" borderId="0" xfId="0" applyFont="1" applyFill="1" applyAlignment="1"/>
    <xf numFmtId="0" fontId="0" fillId="0" borderId="0" xfId="0" applyAlignment="1"/>
    <xf numFmtId="0" fontId="22" fillId="28" borderId="14" xfId="0" applyFont="1" applyFill="1" applyBorder="1" applyAlignment="1" applyProtection="1">
      <alignment horizontal="center" vertical="center"/>
      <protection locked="0"/>
    </xf>
    <xf numFmtId="0" fontId="22" fillId="28" borderId="15" xfId="0" applyFont="1" applyFill="1" applyBorder="1" applyAlignment="1" applyProtection="1">
      <alignment horizontal="center" vertical="center"/>
      <protection locked="0"/>
    </xf>
    <xf numFmtId="0" fontId="22" fillId="28" borderId="16" xfId="0" applyFont="1" applyFill="1" applyBorder="1" applyAlignment="1" applyProtection="1">
      <alignment horizontal="center" vertical="center" wrapText="1"/>
      <protection locked="0"/>
    </xf>
    <xf numFmtId="0" fontId="22" fillId="28" borderId="17" xfId="0" applyFont="1" applyFill="1" applyBorder="1" applyAlignment="1" applyProtection="1">
      <alignment horizontal="center" vertical="center" wrapText="1"/>
      <protection locked="0"/>
    </xf>
    <xf numFmtId="0" fontId="26" fillId="0" borderId="0" xfId="0" applyFont="1" applyAlignment="1">
      <alignment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3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9" builtinId="17" customBuiltin="1"/>
    <cellStyle name="Título 3" xfId="40" builtinId="18" customBuiltin="1"/>
    <cellStyle name="Total" xfId="4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151039</xdr:colOff>
      <xdr:row>4</xdr:row>
      <xdr:rowOff>24493</xdr:rowOff>
    </xdr:from>
    <xdr:to>
      <xdr:col>3</xdr:col>
      <xdr:colOff>465364</xdr:colOff>
      <xdr:row>9</xdr:row>
      <xdr:rowOff>159217</xdr:rowOff>
    </xdr:to>
    <xdr:sp macro="" textlink="">
      <xdr:nvSpPr>
        <xdr:cNvPr id="8" name="7 Rectángulo">
          <a:extLst>
            <a:ext uri="{FF2B5EF4-FFF2-40B4-BE49-F238E27FC236}">
              <a16:creationId xmlns:a16="http://schemas.microsoft.com/office/drawing/2014/main" id="{00000000-0008-0000-0000-000008000000}"/>
            </a:ext>
          </a:extLst>
        </xdr:cNvPr>
        <xdr:cNvSpPr/>
      </xdr:nvSpPr>
      <xdr:spPr>
        <a:xfrm>
          <a:off x="913039" y="677636"/>
          <a:ext cx="1838325" cy="951152"/>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rtl="0">
            <a:defRPr sz="1000"/>
          </a:pPr>
          <a:r>
            <a:rPr lang="es-ES" sz="900" b="1" i="0" u="none" strike="noStrike" baseline="0">
              <a:solidFill>
                <a:srgbClr val="000000"/>
              </a:solidFill>
              <a:latin typeface="Arial"/>
              <a:cs typeface="Arial"/>
            </a:rPr>
            <a:t>Instalación de refrigeración </a:t>
          </a:r>
        </a:p>
      </xdr:txBody>
    </xdr:sp>
    <xdr:clientData/>
  </xdr:twoCellAnchor>
  <xdr:twoCellAnchor>
    <xdr:from>
      <xdr:col>3</xdr:col>
      <xdr:colOff>552450</xdr:colOff>
      <xdr:row>6</xdr:row>
      <xdr:rowOff>5443</xdr:rowOff>
    </xdr:from>
    <xdr:to>
      <xdr:col>5</xdr:col>
      <xdr:colOff>95250</xdr:colOff>
      <xdr:row>7</xdr:row>
      <xdr:rowOff>73479</xdr:rowOff>
    </xdr:to>
    <xdr:sp macro="" textlink="">
      <xdr:nvSpPr>
        <xdr:cNvPr id="11" name="10 Flecha derecha">
          <a:extLst>
            <a:ext uri="{FF2B5EF4-FFF2-40B4-BE49-F238E27FC236}">
              <a16:creationId xmlns:a16="http://schemas.microsoft.com/office/drawing/2014/main" id="{00000000-0008-0000-0000-00000B000000}"/>
            </a:ext>
          </a:extLst>
        </xdr:cNvPr>
        <xdr:cNvSpPr/>
      </xdr:nvSpPr>
      <xdr:spPr>
        <a:xfrm>
          <a:off x="2085975" y="2362200"/>
          <a:ext cx="1647825"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5</xdr:col>
      <xdr:colOff>257175</xdr:colOff>
      <xdr:row>3</xdr:row>
      <xdr:rowOff>137431</xdr:rowOff>
    </xdr:from>
    <xdr:to>
      <xdr:col>7</xdr:col>
      <xdr:colOff>676275</xdr:colOff>
      <xdr:row>10</xdr:row>
      <xdr:rowOff>69397</xdr:rowOff>
    </xdr:to>
    <xdr:sp macro="" textlink="">
      <xdr:nvSpPr>
        <xdr:cNvPr id="9" name="Rectangle 3">
          <a:extLst>
            <a:ext uri="{FF2B5EF4-FFF2-40B4-BE49-F238E27FC236}">
              <a16:creationId xmlns:a16="http://schemas.microsoft.com/office/drawing/2014/main" id="{00000000-0008-0000-0000-000009000000}"/>
            </a:ext>
          </a:extLst>
        </xdr:cNvPr>
        <xdr:cNvSpPr/>
      </xdr:nvSpPr>
      <xdr:spPr>
        <a:xfrm>
          <a:off x="4086225" y="3895724"/>
          <a:ext cx="1943100" cy="106680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rtl="0">
            <a:defRPr sz="1000"/>
          </a:pPr>
          <a:r>
            <a:rPr lang="es-ES" sz="900" b="1" i="0" u="none" strike="noStrike" baseline="0">
              <a:solidFill>
                <a:srgbClr val="000000"/>
              </a:solidFill>
              <a:latin typeface="Arial"/>
              <a:cs typeface="Arial"/>
            </a:rPr>
            <a:t>Fugas HFCs</a:t>
          </a:r>
        </a:p>
      </xdr:txBody>
    </xdr:sp>
    <xdr:clientData/>
  </xdr:twoCellAnchor>
  <xdr:twoCellAnchor>
    <xdr:from>
      <xdr:col>8</xdr:col>
      <xdr:colOff>38100</xdr:colOff>
      <xdr:row>6</xdr:row>
      <xdr:rowOff>62593</xdr:rowOff>
    </xdr:from>
    <xdr:to>
      <xdr:col>9</xdr:col>
      <xdr:colOff>276224</xdr:colOff>
      <xdr:row>8</xdr:row>
      <xdr:rowOff>15188</xdr:rowOff>
    </xdr:to>
    <xdr:sp macro="" textlink="">
      <xdr:nvSpPr>
        <xdr:cNvPr id="18" name="AutoShape 4">
          <a:extLst>
            <a:ext uri="{FF2B5EF4-FFF2-40B4-BE49-F238E27FC236}">
              <a16:creationId xmlns:a16="http://schemas.microsoft.com/office/drawing/2014/main" id="{00000000-0008-0000-0000-000012000000}"/>
            </a:ext>
          </a:extLst>
        </xdr:cNvPr>
        <xdr:cNvSpPr/>
      </xdr:nvSpPr>
      <xdr:spPr>
        <a:xfrm>
          <a:off x="6153150" y="2381250"/>
          <a:ext cx="1000124" cy="2857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9</xdr:col>
      <xdr:colOff>390525</xdr:colOff>
      <xdr:row>4</xdr:row>
      <xdr:rowOff>91168</xdr:rowOff>
    </xdr:from>
    <xdr:to>
      <xdr:col>11</xdr:col>
      <xdr:colOff>704850</xdr:colOff>
      <xdr:row>10</xdr:row>
      <xdr:rowOff>62606</xdr:rowOff>
    </xdr:to>
    <xdr:sp macro="" textlink="">
      <xdr:nvSpPr>
        <xdr:cNvPr id="7" name="Rectangle 5">
          <a:extLst>
            <a:ext uri="{FF2B5EF4-FFF2-40B4-BE49-F238E27FC236}">
              <a16:creationId xmlns:a16="http://schemas.microsoft.com/office/drawing/2014/main" id="{00000000-0008-0000-0000-000007000000}"/>
            </a:ext>
          </a:extLst>
        </xdr:cNvPr>
        <xdr:cNvSpPr/>
      </xdr:nvSpPr>
      <xdr:spPr>
        <a:xfrm>
          <a:off x="10467975" y="2038350"/>
          <a:ext cx="1838325" cy="95250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rtl="0">
            <a:defRPr sz="1000"/>
          </a:pPr>
          <a:r>
            <a:rPr lang="es-ES" sz="900" b="1" i="0" u="none" strike="noStrike" baseline="0">
              <a:solidFill>
                <a:srgbClr val="000000"/>
              </a:solidFill>
              <a:latin typeface="Arial"/>
              <a:cs typeface="Arial"/>
            </a:rPr>
            <a:t>Emisiones atmosféricas</a:t>
          </a:r>
        </a:p>
      </xdr:txBody>
    </xdr:sp>
    <xdr:clientData/>
  </xdr:twoCellAnchor>
  <xdr:twoCellAnchor>
    <xdr:from>
      <xdr:col>1</xdr:col>
      <xdr:colOff>137887</xdr:colOff>
      <xdr:row>16</xdr:row>
      <xdr:rowOff>9525</xdr:rowOff>
    </xdr:from>
    <xdr:to>
      <xdr:col>3</xdr:col>
      <xdr:colOff>452212</xdr:colOff>
      <xdr:row>21</xdr:row>
      <xdr:rowOff>153760</xdr:rowOff>
    </xdr:to>
    <xdr:sp macro="" textlink="">
      <xdr:nvSpPr>
        <xdr:cNvPr id="2" name="Rectangle 6">
          <a:extLst>
            <a:ext uri="{FF2B5EF4-FFF2-40B4-BE49-F238E27FC236}">
              <a16:creationId xmlns:a16="http://schemas.microsoft.com/office/drawing/2014/main" id="{00000000-0008-0000-0000-000002000000}"/>
            </a:ext>
          </a:extLst>
        </xdr:cNvPr>
        <xdr:cNvSpPr/>
      </xdr:nvSpPr>
      <xdr:spPr>
        <a:xfrm>
          <a:off x="899887" y="2622096"/>
          <a:ext cx="1838325" cy="960664"/>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rtl="0">
            <a:defRPr sz="1000"/>
          </a:pPr>
          <a:r>
            <a:rPr lang="es-ES" sz="900" b="1" i="0" u="none" strike="noStrike" baseline="0">
              <a:solidFill>
                <a:srgbClr val="000000"/>
              </a:solidFill>
              <a:latin typeface="Arial"/>
              <a:cs typeface="Arial"/>
            </a:rPr>
            <a:t>Instalación de refrigeración</a:t>
          </a:r>
        </a:p>
      </xdr:txBody>
    </xdr:sp>
    <xdr:clientData/>
  </xdr:twoCellAnchor>
  <xdr:twoCellAnchor>
    <xdr:from>
      <xdr:col>3</xdr:col>
      <xdr:colOff>590550</xdr:colOff>
      <xdr:row>18</xdr:row>
      <xdr:rowOff>65314</xdr:rowOff>
    </xdr:from>
    <xdr:to>
      <xdr:col>5</xdr:col>
      <xdr:colOff>133350</xdr:colOff>
      <xdr:row>19</xdr:row>
      <xdr:rowOff>133350</xdr:rowOff>
    </xdr:to>
    <xdr:sp macro="" textlink="">
      <xdr:nvSpPr>
        <xdr:cNvPr id="3" name="AutoShape 7">
          <a:extLst>
            <a:ext uri="{FF2B5EF4-FFF2-40B4-BE49-F238E27FC236}">
              <a16:creationId xmlns:a16="http://schemas.microsoft.com/office/drawing/2014/main" id="{00000000-0008-0000-0000-000003000000}"/>
            </a:ext>
          </a:extLst>
        </xdr:cNvPr>
        <xdr:cNvSpPr/>
      </xdr:nvSpPr>
      <xdr:spPr>
        <a:xfrm>
          <a:off x="2085975" y="2362200"/>
          <a:ext cx="1647825"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5</xdr:col>
      <xdr:colOff>253552</xdr:colOff>
      <xdr:row>15</xdr:row>
      <xdr:rowOff>95250</xdr:rowOff>
    </xdr:from>
    <xdr:to>
      <xdr:col>7</xdr:col>
      <xdr:colOff>672652</xdr:colOff>
      <xdr:row>24</xdr:row>
      <xdr:rowOff>28575</xdr:rowOff>
    </xdr:to>
    <xdr:sp macro="" textlink="">
      <xdr:nvSpPr>
        <xdr:cNvPr id="1032" name="Rectangle 8">
          <a:extLst>
            <a:ext uri="{FF2B5EF4-FFF2-40B4-BE49-F238E27FC236}">
              <a16:creationId xmlns:a16="http://schemas.microsoft.com/office/drawing/2014/main" id="{00000000-0008-0000-0000-000008040000}"/>
            </a:ext>
          </a:extLst>
        </xdr:cNvPr>
        <xdr:cNvSpPr>
          <a:spLocks noChangeArrowheads="1"/>
        </xdr:cNvSpPr>
      </xdr:nvSpPr>
      <xdr:spPr bwMode="auto">
        <a:xfrm>
          <a:off x="4063552" y="2544536"/>
          <a:ext cx="1943100" cy="1402896"/>
        </a:xfrm>
        <a:prstGeom prst="rect">
          <a:avLst/>
        </a:prstGeom>
        <a:gradFill rotWithShape="1">
          <a:gsLst>
            <a:gs pos="0">
              <a:srgbClr val="9EEAFF"/>
            </a:gs>
            <a:gs pos="35001">
              <a:srgbClr val="BBEFFF"/>
            </a:gs>
            <a:gs pos="100000">
              <a:srgbClr val="E4F9FF"/>
            </a:gs>
          </a:gsLst>
          <a:lin ang="16200000" scaled="1"/>
        </a:gradFill>
        <a:ln w="9525" algn="ctr">
          <a:solidFill>
            <a:srgbClr val="46AAC5"/>
          </a:solidFill>
          <a:miter lim="800000"/>
          <a:headEnd/>
          <a:tailEnd/>
        </a:ln>
        <a:effectLst>
          <a:outerShdw dist="20000" dir="5400000" rotWithShape="0">
            <a:srgbClr val="000000">
              <a:alpha val="37999"/>
            </a:srgbClr>
          </a:outerShdw>
        </a:effectLst>
      </xdr:spPr>
      <xdr:txBody>
        <a:bodyPr vertOverflow="clip" wrap="square" lIns="27432" tIns="22860" rIns="27432" bIns="0" anchor="ctr" upright="1"/>
        <a:lstStyle/>
        <a:p>
          <a:pPr algn="ctr" rtl="0">
            <a:defRPr sz="1000"/>
          </a:pPr>
          <a:r>
            <a:rPr lang="es-ES" sz="900" b="1" i="0" u="none" strike="noStrike" baseline="0">
              <a:solidFill>
                <a:srgbClr val="000000"/>
              </a:solidFill>
              <a:latin typeface="Arial"/>
              <a:cs typeface="Arial"/>
            </a:rPr>
            <a:t>SUSTITUCIÓN DE LA INSTALACIÓN:</a:t>
          </a:r>
        </a:p>
        <a:p>
          <a:pPr algn="ctr" rtl="0">
            <a:defRPr sz="1000"/>
          </a:pPr>
          <a:r>
            <a:rPr lang="es-ES" sz="700" b="1" i="0" u="none" strike="noStrike" baseline="0">
              <a:solidFill>
                <a:srgbClr val="000000"/>
              </a:solidFill>
              <a:latin typeface="Arial"/>
              <a:cs typeface="Arial"/>
            </a:rPr>
            <a:t>Refrigerantes de GWP&lt;150 en sistemas directos / Refrigerantes de GWP&lt;1500 en sistemas indirectos en circuito primario</a:t>
          </a:r>
        </a:p>
      </xdr:txBody>
    </xdr:sp>
    <xdr:clientData/>
  </xdr:twoCellAnchor>
  <xdr:twoCellAnchor>
    <xdr:from>
      <xdr:col>8</xdr:col>
      <xdr:colOff>48987</xdr:colOff>
      <xdr:row>18</xdr:row>
      <xdr:rowOff>103414</xdr:rowOff>
    </xdr:from>
    <xdr:to>
      <xdr:col>9</xdr:col>
      <xdr:colOff>287111</xdr:colOff>
      <xdr:row>20</xdr:row>
      <xdr:rowOff>56010</xdr:rowOff>
    </xdr:to>
    <xdr:sp macro="" textlink="">
      <xdr:nvSpPr>
        <xdr:cNvPr id="4" name="AutoShape 9">
          <a:extLst>
            <a:ext uri="{FF2B5EF4-FFF2-40B4-BE49-F238E27FC236}">
              <a16:creationId xmlns:a16="http://schemas.microsoft.com/office/drawing/2014/main" id="{00000000-0008-0000-0000-000004000000}"/>
            </a:ext>
          </a:extLst>
        </xdr:cNvPr>
        <xdr:cNvSpPr/>
      </xdr:nvSpPr>
      <xdr:spPr>
        <a:xfrm>
          <a:off x="6144987" y="3042557"/>
          <a:ext cx="1000124" cy="2791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clientData/>
  </xdr:twoCellAnchor>
  <xdr:twoCellAnchor>
    <xdr:from>
      <xdr:col>9</xdr:col>
      <xdr:colOff>371475</xdr:colOff>
      <xdr:row>16</xdr:row>
      <xdr:rowOff>160564</xdr:rowOff>
    </xdr:from>
    <xdr:to>
      <xdr:col>11</xdr:col>
      <xdr:colOff>685800</xdr:colOff>
      <xdr:row>22</xdr:row>
      <xdr:rowOff>132001</xdr:rowOff>
    </xdr:to>
    <xdr:sp macro="" textlink="">
      <xdr:nvSpPr>
        <xdr:cNvPr id="12" name="Rectangle 5">
          <a:extLst>
            <a:ext uri="{FF2B5EF4-FFF2-40B4-BE49-F238E27FC236}">
              <a16:creationId xmlns:a16="http://schemas.microsoft.com/office/drawing/2014/main" id="{00000000-0008-0000-0000-00000C000000}"/>
            </a:ext>
          </a:extLst>
        </xdr:cNvPr>
        <xdr:cNvSpPr/>
      </xdr:nvSpPr>
      <xdr:spPr>
        <a:xfrm>
          <a:off x="7229475" y="2773135"/>
          <a:ext cx="1838325" cy="951152"/>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rtl="0">
            <a:defRPr sz="1000"/>
          </a:pPr>
          <a:r>
            <a:rPr lang="es-ES" sz="900" b="1" i="0" u="none" strike="noStrike" baseline="0">
              <a:solidFill>
                <a:srgbClr val="000000"/>
              </a:solidFill>
              <a:latin typeface="Arial"/>
              <a:cs typeface="Arial"/>
            </a:rPr>
            <a:t>Emisiones atmosféricas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E36"/>
  <sheetViews>
    <sheetView zoomScale="105" zoomScaleNormal="105" workbookViewId="0">
      <selection activeCell="I31" sqref="I30:I31"/>
    </sheetView>
  </sheetViews>
  <sheetFormatPr baseColWidth="10" defaultRowHeight="12.5" x14ac:dyDescent="0.25"/>
  <sheetData>
    <row r="2" spans="2:4" ht="13" x14ac:dyDescent="0.25">
      <c r="B2" s="62" t="s">
        <v>2</v>
      </c>
      <c r="C2" s="62"/>
      <c r="D2" s="62"/>
    </row>
    <row r="3" spans="2:4" ht="13" x14ac:dyDescent="0.25">
      <c r="B3" s="10" t="s">
        <v>9</v>
      </c>
      <c r="C3" s="10"/>
      <c r="D3" s="10"/>
    </row>
    <row r="14" spans="2:4" ht="13" x14ac:dyDescent="0.3">
      <c r="B14" s="7" t="s">
        <v>10</v>
      </c>
    </row>
    <row r="15" spans="2:4" ht="13" x14ac:dyDescent="0.3">
      <c r="B15" s="5"/>
    </row>
    <row r="24" spans="2:2" ht="13" x14ac:dyDescent="0.3">
      <c r="B24" s="5"/>
    </row>
    <row r="33" spans="5:5" x14ac:dyDescent="0.25">
      <c r="E33" s="6"/>
    </row>
    <row r="34" spans="5:5" x14ac:dyDescent="0.25">
      <c r="E34" s="6"/>
    </row>
    <row r="35" spans="5:5" x14ac:dyDescent="0.25">
      <c r="E35" s="6"/>
    </row>
    <row r="36" spans="5:5" x14ac:dyDescent="0.25">
      <c r="E36" s="6"/>
    </row>
  </sheetData>
  <sheetProtection algorithmName="SHA-512" hashValue="GxmlQ8sFMwf6afr1z5laVkp7DJFIpFS26oJ8jigTvzswEAtM/EP8EQoPRbropOBsstSvQuBcEbYCtE5WO21nng==" saltValue="N3mNuJAG7oiKxsP4oEHzUQ==" spinCount="100000" sheet="1" objects="1" scenarios="1" formatCells="0" formatColumns="0" formatRows="0" insertColumns="0" insertRows="0" insertHyperlinks="0" deleteColumns="0" deleteRows="0" sort="0" autoFilter="0" pivotTables="0"/>
  <mergeCells count="1">
    <mergeCell ref="B2:D2"/>
  </mergeCells>
  <phoneticPr fontId="0" type="noConversion"/>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T18"/>
  <sheetViews>
    <sheetView tabSelected="1" zoomScale="130" workbookViewId="0">
      <selection activeCell="C13" sqref="C13:R13"/>
    </sheetView>
  </sheetViews>
  <sheetFormatPr baseColWidth="10" defaultRowHeight="12.5" x14ac:dyDescent="0.25"/>
  <sheetData>
    <row r="2" spans="2:20" ht="13.25" x14ac:dyDescent="0.25">
      <c r="B2" s="1" t="s">
        <v>14</v>
      </c>
    </row>
    <row r="3" spans="2:20" ht="13.25" x14ac:dyDescent="0.25">
      <c r="B3" s="1"/>
      <c r="C3" s="1"/>
      <c r="D3" s="1"/>
      <c r="E3" s="1"/>
      <c r="F3" s="1"/>
      <c r="G3" s="1"/>
      <c r="H3" s="1"/>
      <c r="I3" s="1"/>
    </row>
    <row r="4" spans="2:20" ht="13" x14ac:dyDescent="0.25">
      <c r="B4" s="9" t="s">
        <v>3</v>
      </c>
      <c r="C4" s="1"/>
      <c r="D4" s="1"/>
      <c r="E4" s="1"/>
      <c r="F4" s="1"/>
      <c r="G4" s="1"/>
      <c r="H4" s="1"/>
      <c r="I4" s="1"/>
    </row>
    <row r="5" spans="2:20" ht="13" x14ac:dyDescent="0.25">
      <c r="B5" s="2"/>
      <c r="C5" s="1"/>
      <c r="D5" s="1"/>
      <c r="E5" s="1"/>
      <c r="F5" s="1"/>
      <c r="G5" s="1"/>
      <c r="H5" s="1"/>
      <c r="I5" s="1"/>
    </row>
    <row r="6" spans="2:20" ht="13" x14ac:dyDescent="0.25">
      <c r="B6" s="2"/>
      <c r="C6" s="3"/>
      <c r="D6" s="4" t="s">
        <v>4</v>
      </c>
      <c r="E6" s="1"/>
      <c r="F6" s="1"/>
      <c r="G6" s="1"/>
      <c r="H6" s="1"/>
      <c r="I6" s="1"/>
    </row>
    <row r="7" spans="2:20" ht="13.25" x14ac:dyDescent="0.25">
      <c r="B7" s="1"/>
      <c r="C7" s="13"/>
      <c r="D7" s="1" t="s">
        <v>82</v>
      </c>
      <c r="E7" s="1"/>
      <c r="F7" s="1"/>
      <c r="G7" s="1"/>
      <c r="H7" s="1"/>
      <c r="I7" s="1"/>
    </row>
    <row r="8" spans="2:20" ht="13.25" x14ac:dyDescent="0.25">
      <c r="B8" s="1"/>
      <c r="C8" s="14"/>
      <c r="D8" s="15" t="s">
        <v>84</v>
      </c>
      <c r="E8" s="1"/>
      <c r="F8" s="1"/>
      <c r="G8" s="1"/>
      <c r="H8" s="1"/>
      <c r="I8" s="1"/>
    </row>
    <row r="9" spans="2:20" ht="13.25" x14ac:dyDescent="0.25">
      <c r="B9" s="1"/>
      <c r="C9" s="8"/>
      <c r="D9" s="1"/>
      <c r="E9" s="1"/>
      <c r="F9" s="1"/>
      <c r="G9" s="1"/>
      <c r="H9" s="1"/>
      <c r="I9" s="1"/>
    </row>
    <row r="10" spans="2:20" ht="13.25" x14ac:dyDescent="0.25">
      <c r="B10" s="1"/>
      <c r="C10" s="4" t="s">
        <v>5</v>
      </c>
      <c r="D10" s="1"/>
      <c r="E10" s="1"/>
      <c r="F10" s="1"/>
      <c r="G10" s="1"/>
      <c r="H10" s="1"/>
      <c r="I10" s="1"/>
    </row>
    <row r="11" spans="2:20" ht="13.25" x14ac:dyDescent="0.25">
      <c r="B11" s="1"/>
      <c r="C11" s="4" t="s">
        <v>13</v>
      </c>
      <c r="D11" s="1"/>
      <c r="E11" s="1"/>
      <c r="F11" s="1"/>
      <c r="G11" s="1"/>
      <c r="H11" s="1"/>
      <c r="I11" s="1"/>
    </row>
    <row r="12" spans="2:20" ht="13.25" x14ac:dyDescent="0.25">
      <c r="B12" s="1"/>
      <c r="C12" s="63" t="s">
        <v>7</v>
      </c>
      <c r="D12" s="64"/>
      <c r="E12" s="64"/>
      <c r="F12" s="64"/>
      <c r="G12" s="64"/>
      <c r="H12" s="64"/>
      <c r="I12" s="64"/>
      <c r="J12" s="64"/>
      <c r="K12" s="64"/>
      <c r="L12" s="64"/>
      <c r="M12" s="64"/>
      <c r="N12" s="64"/>
      <c r="O12" s="64"/>
      <c r="P12" s="64"/>
      <c r="Q12" s="64"/>
      <c r="R12" s="64"/>
      <c r="S12" s="64"/>
      <c r="T12" s="64"/>
    </row>
    <row r="13" spans="2:20" ht="13.25" x14ac:dyDescent="0.25">
      <c r="B13" s="1"/>
      <c r="C13" s="63" t="s">
        <v>8</v>
      </c>
      <c r="D13" s="64"/>
      <c r="E13" s="64"/>
      <c r="F13" s="64"/>
      <c r="G13" s="64"/>
      <c r="H13" s="64"/>
      <c r="I13" s="64"/>
      <c r="J13" s="64"/>
      <c r="K13" s="64"/>
      <c r="L13" s="64"/>
      <c r="M13" s="64"/>
      <c r="N13" s="64"/>
      <c r="O13" s="64"/>
      <c r="P13" s="64"/>
      <c r="Q13" s="64"/>
      <c r="R13" s="64"/>
    </row>
    <row r="14" spans="2:20" ht="13.25" x14ac:dyDescent="0.25">
      <c r="B14" s="1"/>
      <c r="C14" s="4" t="s">
        <v>6</v>
      </c>
      <c r="D14" s="1"/>
      <c r="E14" s="1"/>
      <c r="F14" s="1"/>
      <c r="G14" s="1"/>
      <c r="H14" s="1"/>
      <c r="I14" s="1"/>
    </row>
    <row r="15" spans="2:20" ht="13.25" x14ac:dyDescent="0.25">
      <c r="B15" s="1"/>
      <c r="C15" s="1"/>
      <c r="D15" s="1"/>
      <c r="E15" s="1"/>
      <c r="F15" s="1"/>
      <c r="G15" s="1"/>
      <c r="H15" s="1"/>
      <c r="I15" s="1"/>
    </row>
    <row r="16" spans="2:20" ht="13.25" x14ac:dyDescent="0.25">
      <c r="B16" s="1"/>
      <c r="C16" s="1"/>
      <c r="D16" s="1"/>
      <c r="E16" s="1"/>
      <c r="F16" s="1"/>
      <c r="G16" s="1"/>
      <c r="H16" s="1"/>
      <c r="I16" s="1"/>
    </row>
    <row r="17" spans="2:3" ht="13.25" x14ac:dyDescent="0.25">
      <c r="B17" s="1"/>
      <c r="C17" s="1"/>
    </row>
    <row r="18" spans="2:3" ht="13.25" x14ac:dyDescent="0.25">
      <c r="B18" s="1"/>
      <c r="C18" s="1"/>
    </row>
  </sheetData>
  <sheetProtection algorithmName="SHA-512" hashValue="VOU7HLO37s3OZMa6IpJKF2mSbMzjDNz4Ksch0HhP9lUXPrDsryhilLSv0gXyYYX3F2FezTVcQzc13q8zUmR1sA==" saltValue="O9hsMcSKE98A46i+JQ5rug==" spinCount="100000" sheet="1" objects="1" scenarios="1" formatCells="0" formatColumns="0" formatRows="0" insertColumns="0" insertRows="0" insertHyperlinks="0" deleteColumns="0" deleteRows="0" sort="0" autoFilter="0" pivotTables="0"/>
  <mergeCells count="2">
    <mergeCell ref="C12:T12"/>
    <mergeCell ref="C13:R13"/>
  </mergeCells>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K53"/>
  <sheetViews>
    <sheetView zoomScale="70" zoomScaleNormal="70" workbookViewId="0">
      <selection activeCell="G2" sqref="G2"/>
    </sheetView>
  </sheetViews>
  <sheetFormatPr baseColWidth="10" defaultColWidth="11.54296875" defaultRowHeight="12.5" x14ac:dyDescent="0.25"/>
  <cols>
    <col min="1" max="1" width="23.81640625" style="33" customWidth="1"/>
    <col min="2" max="6" width="21.81640625" style="33" customWidth="1"/>
    <col min="7" max="7" width="15.1796875" style="33" customWidth="1"/>
    <col min="8" max="8" width="26.81640625" style="33" bestFit="1" customWidth="1"/>
    <col min="9" max="9" width="20.81640625" style="33" bestFit="1" customWidth="1"/>
    <col min="10" max="10" width="20.81640625" style="33" customWidth="1"/>
    <col min="11" max="11" width="16.453125" style="33" customWidth="1"/>
    <col min="12" max="12" width="20.81640625" style="33" customWidth="1"/>
    <col min="13" max="13" width="20" style="33" customWidth="1"/>
    <col min="14" max="14" width="17.1796875" style="33" customWidth="1"/>
    <col min="15" max="16" width="11.54296875" style="27"/>
    <col min="17" max="18" width="11.453125" style="49" hidden="1" customWidth="1"/>
    <col min="19" max="23" width="11.54296875" style="27"/>
    <col min="24" max="24" width="0" style="27" hidden="1" customWidth="1"/>
    <col min="25" max="25" width="11.54296875" style="27"/>
    <col min="26" max="37" width="0" style="27" hidden="1" customWidth="1"/>
    <col min="38" max="16384" width="11.54296875" style="27"/>
  </cols>
  <sheetData>
    <row r="1" spans="1:37" ht="68.25" customHeight="1" thickTop="1" thickBot="1" x14ac:dyDescent="0.3">
      <c r="A1" s="25" t="s">
        <v>91</v>
      </c>
      <c r="B1" s="25" t="s">
        <v>92</v>
      </c>
      <c r="C1" s="25" t="s">
        <v>96</v>
      </c>
      <c r="D1" s="25" t="s">
        <v>79</v>
      </c>
      <c r="E1" s="25" t="s">
        <v>81</v>
      </c>
      <c r="F1" s="25" t="s">
        <v>80</v>
      </c>
      <c r="G1" s="25" t="s">
        <v>15</v>
      </c>
      <c r="H1" s="25" t="s">
        <v>42</v>
      </c>
      <c r="I1" s="25" t="s">
        <v>16</v>
      </c>
      <c r="J1" s="25" t="s">
        <v>93</v>
      </c>
      <c r="K1" s="25" t="s">
        <v>43</v>
      </c>
      <c r="L1" s="25" t="s">
        <v>83</v>
      </c>
      <c r="M1" s="25" t="s">
        <v>17</v>
      </c>
      <c r="N1" s="26"/>
      <c r="Q1" s="65" t="s">
        <v>15</v>
      </c>
      <c r="R1" s="67" t="s">
        <v>18</v>
      </c>
    </row>
    <row r="2" spans="1:37" ht="13.5" thickTop="1" thickBot="1" x14ac:dyDescent="0.3">
      <c r="A2" s="28"/>
      <c r="B2" s="28"/>
      <c r="C2" s="29"/>
      <c r="D2" s="29"/>
      <c r="E2" s="30"/>
      <c r="F2" s="31"/>
      <c r="G2" s="32"/>
      <c r="H2" s="12">
        <f t="shared" ref="H2:H24" si="0">IF(ISERROR(VLOOKUP(G2,Q:R,2,FALSE)),0,VLOOKUP(G2,Q:R,2,FALSE))</f>
        <v>0</v>
      </c>
      <c r="I2" s="28"/>
      <c r="J2" s="28"/>
      <c r="K2" s="11">
        <f>IF(ISERROR(J2/I2),0,J2/I2)</f>
        <v>0</v>
      </c>
      <c r="L2" s="11">
        <f>IF(K2=0,0.05,IF(K2&gt;0.1,0.1,K2))</f>
        <v>0.05</v>
      </c>
      <c r="M2" s="12">
        <f t="shared" ref="M2:M24" si="1">H2*I2*L2/1000</f>
        <v>0</v>
      </c>
      <c r="Q2" s="66"/>
      <c r="R2" s="68"/>
      <c r="X2" s="27" t="s">
        <v>94</v>
      </c>
      <c r="AK2" s="27" t="s">
        <v>94</v>
      </c>
    </row>
    <row r="3" spans="1:37" ht="13.5" thickTop="1" thickBot="1" x14ac:dyDescent="0.3">
      <c r="A3" s="28"/>
      <c r="B3" s="28"/>
      <c r="C3" s="29"/>
      <c r="D3" s="34"/>
      <c r="E3" s="31"/>
      <c r="F3" s="31"/>
      <c r="G3" s="32"/>
      <c r="H3" s="12">
        <f t="shared" si="0"/>
        <v>0</v>
      </c>
      <c r="I3" s="28"/>
      <c r="J3" s="28"/>
      <c r="K3" s="11">
        <f t="shared" ref="K3:K24" si="2">IF(ISERROR(J3/I3),0,J3/I3)</f>
        <v>0</v>
      </c>
      <c r="L3" s="11">
        <f t="shared" ref="L3:L24" si="3">IF(K3=0,0.05,IF(K3&gt;0.1,0.1,K3))</f>
        <v>0.05</v>
      </c>
      <c r="M3" s="12">
        <f t="shared" si="1"/>
        <v>0</v>
      </c>
      <c r="Q3" s="35" t="s">
        <v>52</v>
      </c>
      <c r="R3" s="36">
        <v>0</v>
      </c>
      <c r="X3" s="27" t="s">
        <v>95</v>
      </c>
      <c r="AK3" s="27" t="s">
        <v>95</v>
      </c>
    </row>
    <row r="4" spans="1:37" ht="13.5" thickTop="1" thickBot="1" x14ac:dyDescent="0.3">
      <c r="A4" s="28"/>
      <c r="B4" s="28"/>
      <c r="C4" s="29"/>
      <c r="D4" s="34"/>
      <c r="E4" s="31"/>
      <c r="F4" s="31"/>
      <c r="G4" s="32"/>
      <c r="H4" s="12">
        <f t="shared" si="0"/>
        <v>0</v>
      </c>
      <c r="I4" s="28"/>
      <c r="J4" s="28"/>
      <c r="K4" s="11">
        <f t="shared" si="2"/>
        <v>0</v>
      </c>
      <c r="L4" s="11">
        <f t="shared" si="3"/>
        <v>0.05</v>
      </c>
      <c r="M4" s="12">
        <f t="shared" si="1"/>
        <v>0</v>
      </c>
      <c r="Q4" s="35" t="s">
        <v>64</v>
      </c>
      <c r="R4" s="36">
        <v>3</v>
      </c>
    </row>
    <row r="5" spans="1:37" ht="13.5" thickTop="1" thickBot="1" x14ac:dyDescent="0.3">
      <c r="A5" s="28"/>
      <c r="B5" s="28"/>
      <c r="C5" s="29"/>
      <c r="D5" s="34"/>
      <c r="E5" s="31"/>
      <c r="F5" s="31"/>
      <c r="G5" s="32"/>
      <c r="H5" s="12">
        <f t="shared" si="0"/>
        <v>0</v>
      </c>
      <c r="I5" s="28"/>
      <c r="J5" s="28"/>
      <c r="K5" s="11">
        <f t="shared" si="2"/>
        <v>0</v>
      </c>
      <c r="L5" s="11">
        <f t="shared" si="3"/>
        <v>0.05</v>
      </c>
      <c r="M5" s="12">
        <f t="shared" si="1"/>
        <v>0</v>
      </c>
      <c r="Q5" s="37" t="s">
        <v>68</v>
      </c>
      <c r="R5" s="38">
        <v>3500</v>
      </c>
    </row>
    <row r="6" spans="1:37" ht="13.5" thickTop="1" thickBot="1" x14ac:dyDescent="0.3">
      <c r="A6" s="28"/>
      <c r="B6" s="28"/>
      <c r="C6" s="29"/>
      <c r="D6" s="34"/>
      <c r="E6" s="31"/>
      <c r="F6" s="31"/>
      <c r="G6" s="32"/>
      <c r="H6" s="12">
        <f t="shared" si="0"/>
        <v>0</v>
      </c>
      <c r="I6" s="28"/>
      <c r="J6" s="28"/>
      <c r="K6" s="11">
        <f t="shared" si="2"/>
        <v>0</v>
      </c>
      <c r="L6" s="11">
        <f t="shared" si="3"/>
        <v>0.05</v>
      </c>
      <c r="M6" s="12">
        <f t="shared" si="1"/>
        <v>0</v>
      </c>
      <c r="Q6" s="35" t="s">
        <v>65</v>
      </c>
      <c r="R6" s="36">
        <v>3</v>
      </c>
    </row>
    <row r="7" spans="1:37" ht="13.5" thickTop="1" thickBot="1" x14ac:dyDescent="0.3">
      <c r="A7" s="28"/>
      <c r="B7" s="28"/>
      <c r="C7" s="29"/>
      <c r="D7" s="34"/>
      <c r="E7" s="31"/>
      <c r="F7" s="31"/>
      <c r="G7" s="32"/>
      <c r="H7" s="12">
        <f t="shared" si="0"/>
        <v>0</v>
      </c>
      <c r="I7" s="28"/>
      <c r="J7" s="28"/>
      <c r="K7" s="11">
        <f t="shared" si="2"/>
        <v>0</v>
      </c>
      <c r="L7" s="11">
        <f t="shared" si="3"/>
        <v>0.05</v>
      </c>
      <c r="M7" s="12">
        <f t="shared" si="1"/>
        <v>0</v>
      </c>
      <c r="Q7" s="39" t="s">
        <v>65</v>
      </c>
      <c r="R7" s="36">
        <v>3</v>
      </c>
    </row>
    <row r="8" spans="1:37" ht="13.5" thickTop="1" thickBot="1" x14ac:dyDescent="0.3">
      <c r="A8" s="28"/>
      <c r="B8" s="28"/>
      <c r="C8" s="29"/>
      <c r="D8" s="34"/>
      <c r="E8" s="31"/>
      <c r="F8" s="31"/>
      <c r="G8" s="32"/>
      <c r="H8" s="12">
        <f t="shared" si="0"/>
        <v>0</v>
      </c>
      <c r="I8" s="28"/>
      <c r="J8" s="28"/>
      <c r="K8" s="11">
        <f t="shared" si="2"/>
        <v>0</v>
      </c>
      <c r="L8" s="11">
        <f t="shared" si="3"/>
        <v>0.05</v>
      </c>
      <c r="M8" s="12">
        <f t="shared" si="1"/>
        <v>0</v>
      </c>
      <c r="Q8" s="37" t="s">
        <v>69</v>
      </c>
      <c r="R8" s="38">
        <v>1430</v>
      </c>
    </row>
    <row r="9" spans="1:37" ht="13.5" thickTop="1" thickBot="1" x14ac:dyDescent="0.3">
      <c r="A9" s="28"/>
      <c r="B9" s="28"/>
      <c r="C9" s="29"/>
      <c r="D9" s="34"/>
      <c r="E9" s="31"/>
      <c r="F9" s="31"/>
      <c r="G9" s="32"/>
      <c r="H9" s="12">
        <f t="shared" si="0"/>
        <v>0</v>
      </c>
      <c r="I9" s="28"/>
      <c r="J9" s="28"/>
      <c r="K9" s="11">
        <f t="shared" si="2"/>
        <v>0</v>
      </c>
      <c r="L9" s="11">
        <f t="shared" si="3"/>
        <v>0.05</v>
      </c>
      <c r="M9" s="12">
        <f t="shared" si="1"/>
        <v>0</v>
      </c>
      <c r="Q9" s="37" t="s">
        <v>72</v>
      </c>
      <c r="R9" s="38">
        <v>4470</v>
      </c>
    </row>
    <row r="10" spans="1:37" ht="13.5" thickTop="1" thickBot="1" x14ac:dyDescent="0.3">
      <c r="A10" s="28"/>
      <c r="B10" s="28"/>
      <c r="C10" s="29"/>
      <c r="D10" s="34"/>
      <c r="E10" s="31"/>
      <c r="F10" s="31"/>
      <c r="G10" s="32"/>
      <c r="H10" s="12">
        <f t="shared" si="0"/>
        <v>0</v>
      </c>
      <c r="I10" s="28"/>
      <c r="J10" s="28"/>
      <c r="K10" s="11">
        <f t="shared" si="2"/>
        <v>0</v>
      </c>
      <c r="L10" s="11">
        <f t="shared" si="3"/>
        <v>0.05</v>
      </c>
      <c r="M10" s="12">
        <f t="shared" si="1"/>
        <v>0</v>
      </c>
      <c r="Q10" s="40" t="s">
        <v>53</v>
      </c>
      <c r="R10" s="41">
        <v>38</v>
      </c>
    </row>
    <row r="11" spans="1:37" ht="13.5" thickTop="1" thickBot="1" x14ac:dyDescent="0.3">
      <c r="A11" s="28"/>
      <c r="B11" s="28"/>
      <c r="C11" s="29"/>
      <c r="D11" s="34"/>
      <c r="E11" s="31"/>
      <c r="F11" s="31"/>
      <c r="G11" s="32"/>
      <c r="H11" s="12">
        <f t="shared" si="0"/>
        <v>0</v>
      </c>
      <c r="I11" s="28"/>
      <c r="J11" s="28"/>
      <c r="K11" s="11">
        <f t="shared" si="2"/>
        <v>0</v>
      </c>
      <c r="L11" s="11">
        <f t="shared" si="3"/>
        <v>0.05</v>
      </c>
      <c r="M11" s="12">
        <f t="shared" si="1"/>
        <v>0</v>
      </c>
      <c r="Q11" s="40" t="s">
        <v>54</v>
      </c>
      <c r="R11" s="36">
        <v>0</v>
      </c>
    </row>
    <row r="12" spans="1:37" ht="13.5" thickTop="1" thickBot="1" x14ac:dyDescent="0.3">
      <c r="A12" s="28"/>
      <c r="B12" s="28"/>
      <c r="C12" s="29"/>
      <c r="D12" s="34"/>
      <c r="E12" s="31"/>
      <c r="F12" s="31"/>
      <c r="G12" s="32"/>
      <c r="H12" s="12">
        <f t="shared" si="0"/>
        <v>0</v>
      </c>
      <c r="I12" s="28"/>
      <c r="J12" s="28"/>
      <c r="K12" s="11">
        <f t="shared" si="2"/>
        <v>0</v>
      </c>
      <c r="L12" s="11">
        <f t="shared" si="3"/>
        <v>0.05</v>
      </c>
      <c r="M12" s="12">
        <f t="shared" si="1"/>
        <v>0</v>
      </c>
      <c r="Q12" s="35" t="s">
        <v>60</v>
      </c>
      <c r="R12" s="36">
        <v>3</v>
      </c>
    </row>
    <row r="13" spans="1:37" ht="13.5" thickTop="1" thickBot="1" x14ac:dyDescent="0.3">
      <c r="A13" s="28"/>
      <c r="B13" s="28"/>
      <c r="C13" s="29"/>
      <c r="D13" s="34"/>
      <c r="E13" s="31"/>
      <c r="F13" s="31"/>
      <c r="G13" s="32"/>
      <c r="H13" s="12">
        <f t="shared" si="0"/>
        <v>0</v>
      </c>
      <c r="I13" s="28"/>
      <c r="J13" s="28"/>
      <c r="K13" s="11">
        <f t="shared" si="2"/>
        <v>0</v>
      </c>
      <c r="L13" s="11">
        <f t="shared" si="3"/>
        <v>0.05</v>
      </c>
      <c r="M13" s="12">
        <f t="shared" si="1"/>
        <v>0</v>
      </c>
      <c r="Q13" s="35" t="s">
        <v>55</v>
      </c>
      <c r="R13" s="36">
        <v>0</v>
      </c>
    </row>
    <row r="14" spans="1:37" ht="13.5" thickTop="1" thickBot="1" x14ac:dyDescent="0.3">
      <c r="A14" s="28"/>
      <c r="B14" s="28"/>
      <c r="C14" s="29"/>
      <c r="D14" s="34"/>
      <c r="E14" s="31"/>
      <c r="F14" s="31"/>
      <c r="G14" s="32"/>
      <c r="H14" s="12">
        <f t="shared" si="0"/>
        <v>0</v>
      </c>
      <c r="I14" s="28"/>
      <c r="J14" s="28"/>
      <c r="K14" s="11">
        <f t="shared" si="2"/>
        <v>0</v>
      </c>
      <c r="L14" s="11">
        <f t="shared" si="3"/>
        <v>0.05</v>
      </c>
      <c r="M14" s="12">
        <f t="shared" si="1"/>
        <v>0</v>
      </c>
      <c r="Q14" s="37" t="s">
        <v>70</v>
      </c>
      <c r="R14" s="38">
        <v>8830</v>
      </c>
    </row>
    <row r="15" spans="1:37" ht="13.5" thickTop="1" thickBot="1" x14ac:dyDescent="0.3">
      <c r="A15" s="28"/>
      <c r="B15" s="28"/>
      <c r="C15" s="29"/>
      <c r="D15" s="34"/>
      <c r="E15" s="31"/>
      <c r="F15" s="31"/>
      <c r="G15" s="32"/>
      <c r="H15" s="12">
        <f t="shared" si="0"/>
        <v>0</v>
      </c>
      <c r="I15" s="28"/>
      <c r="J15" s="28"/>
      <c r="K15" s="11">
        <f t="shared" si="2"/>
        <v>0</v>
      </c>
      <c r="L15" s="11">
        <f t="shared" si="3"/>
        <v>0.05</v>
      </c>
      <c r="M15" s="12">
        <f t="shared" si="1"/>
        <v>0</v>
      </c>
      <c r="Q15" s="37" t="s">
        <v>67</v>
      </c>
      <c r="R15" s="38">
        <v>14800</v>
      </c>
    </row>
    <row r="16" spans="1:37" ht="13.5" thickTop="1" thickBot="1" x14ac:dyDescent="0.3">
      <c r="A16" s="28"/>
      <c r="B16" s="28"/>
      <c r="C16" s="29"/>
      <c r="D16" s="34"/>
      <c r="E16" s="31"/>
      <c r="F16" s="31"/>
      <c r="G16" s="32"/>
      <c r="H16" s="12">
        <f t="shared" si="0"/>
        <v>0</v>
      </c>
      <c r="I16" s="28"/>
      <c r="J16" s="28"/>
      <c r="K16" s="11">
        <f t="shared" si="2"/>
        <v>0</v>
      </c>
      <c r="L16" s="11">
        <f t="shared" si="3"/>
        <v>0.05</v>
      </c>
      <c r="M16" s="12">
        <f t="shared" si="1"/>
        <v>0</v>
      </c>
      <c r="Q16" s="35" t="s">
        <v>61</v>
      </c>
      <c r="R16" s="36">
        <v>3</v>
      </c>
    </row>
    <row r="17" spans="1:18" ht="13.5" thickTop="1" thickBot="1" x14ac:dyDescent="0.3">
      <c r="A17" s="28"/>
      <c r="B17" s="28"/>
      <c r="C17" s="29"/>
      <c r="D17" s="34"/>
      <c r="E17" s="31"/>
      <c r="F17" s="31"/>
      <c r="G17" s="32"/>
      <c r="H17" s="12">
        <f t="shared" si="0"/>
        <v>0</v>
      </c>
      <c r="I17" s="28"/>
      <c r="J17" s="28"/>
      <c r="K17" s="11">
        <f t="shared" si="2"/>
        <v>0</v>
      </c>
      <c r="L17" s="11">
        <f t="shared" si="3"/>
        <v>0.05</v>
      </c>
      <c r="M17" s="12">
        <f t="shared" si="1"/>
        <v>0</v>
      </c>
      <c r="Q17" s="35" t="s">
        <v>50</v>
      </c>
      <c r="R17" s="36">
        <v>9</v>
      </c>
    </row>
    <row r="18" spans="1:18" ht="13.5" thickTop="1" thickBot="1" x14ac:dyDescent="0.3">
      <c r="A18" s="28"/>
      <c r="B18" s="28"/>
      <c r="C18" s="29"/>
      <c r="D18" s="34"/>
      <c r="E18" s="31"/>
      <c r="F18" s="31"/>
      <c r="G18" s="32"/>
      <c r="H18" s="12">
        <f t="shared" si="0"/>
        <v>0</v>
      </c>
      <c r="I18" s="28"/>
      <c r="J18" s="28"/>
      <c r="K18" s="11">
        <f t="shared" si="2"/>
        <v>0</v>
      </c>
      <c r="L18" s="11">
        <f t="shared" si="3"/>
        <v>0.05</v>
      </c>
      <c r="M18" s="12">
        <f t="shared" si="1"/>
        <v>0</v>
      </c>
      <c r="Q18" s="42" t="s">
        <v>73</v>
      </c>
      <c r="R18" s="38">
        <v>675</v>
      </c>
    </row>
    <row r="19" spans="1:18" ht="13.5" thickTop="1" thickBot="1" x14ac:dyDescent="0.3">
      <c r="A19" s="28"/>
      <c r="B19" s="28"/>
      <c r="C19" s="29"/>
      <c r="D19" s="34"/>
      <c r="E19" s="31"/>
      <c r="F19" s="31"/>
      <c r="G19" s="32"/>
      <c r="H19" s="12">
        <f t="shared" si="0"/>
        <v>0</v>
      </c>
      <c r="I19" s="28"/>
      <c r="J19" s="28"/>
      <c r="K19" s="11">
        <f t="shared" si="2"/>
        <v>0</v>
      </c>
      <c r="L19" s="11">
        <f t="shared" si="3"/>
        <v>0.05</v>
      </c>
      <c r="M19" s="12">
        <f t="shared" si="1"/>
        <v>0</v>
      </c>
      <c r="Q19" s="35" t="s">
        <v>57</v>
      </c>
      <c r="R19" s="36">
        <v>0</v>
      </c>
    </row>
    <row r="20" spans="1:18" ht="13.5" thickTop="1" thickBot="1" x14ac:dyDescent="0.3">
      <c r="A20" s="28"/>
      <c r="B20" s="28"/>
      <c r="C20" s="29"/>
      <c r="D20" s="34"/>
      <c r="E20" s="31"/>
      <c r="F20" s="31"/>
      <c r="G20" s="32"/>
      <c r="H20" s="12">
        <f t="shared" si="0"/>
        <v>0</v>
      </c>
      <c r="I20" s="28"/>
      <c r="J20" s="28"/>
      <c r="K20" s="11">
        <f t="shared" si="2"/>
        <v>0</v>
      </c>
      <c r="L20" s="11">
        <f t="shared" si="3"/>
        <v>0.05</v>
      </c>
      <c r="M20" s="12">
        <f t="shared" si="1"/>
        <v>0</v>
      </c>
      <c r="Q20" s="43" t="s">
        <v>19</v>
      </c>
      <c r="R20" s="44">
        <v>3922</v>
      </c>
    </row>
    <row r="21" spans="1:18" ht="13.5" thickTop="1" thickBot="1" x14ac:dyDescent="0.3">
      <c r="A21" s="28"/>
      <c r="B21" s="28"/>
      <c r="C21" s="29"/>
      <c r="D21" s="34"/>
      <c r="E21" s="31"/>
      <c r="F21" s="31"/>
      <c r="G21" s="32"/>
      <c r="H21" s="12">
        <f t="shared" si="0"/>
        <v>0</v>
      </c>
      <c r="I21" s="28"/>
      <c r="J21" s="28"/>
      <c r="K21" s="11">
        <f t="shared" si="2"/>
        <v>0</v>
      </c>
      <c r="L21" s="11">
        <f t="shared" si="3"/>
        <v>0.05</v>
      </c>
      <c r="M21" s="12">
        <f t="shared" si="1"/>
        <v>0</v>
      </c>
      <c r="Q21" s="43" t="s">
        <v>20</v>
      </c>
      <c r="R21" s="44">
        <v>2107</v>
      </c>
    </row>
    <row r="22" spans="1:18" ht="13.5" thickTop="1" thickBot="1" x14ac:dyDescent="0.3">
      <c r="A22" s="28"/>
      <c r="B22" s="28"/>
      <c r="C22" s="29"/>
      <c r="D22" s="34"/>
      <c r="E22" s="31"/>
      <c r="F22" s="31"/>
      <c r="G22" s="32"/>
      <c r="H22" s="12">
        <f t="shared" si="0"/>
        <v>0</v>
      </c>
      <c r="I22" s="28"/>
      <c r="J22" s="28"/>
      <c r="K22" s="11">
        <f t="shared" si="2"/>
        <v>0</v>
      </c>
      <c r="L22" s="11">
        <f t="shared" si="3"/>
        <v>0.05</v>
      </c>
      <c r="M22" s="12">
        <f t="shared" si="1"/>
        <v>0</v>
      </c>
      <c r="Q22" s="43" t="s">
        <v>21</v>
      </c>
      <c r="R22" s="44">
        <v>1769</v>
      </c>
    </row>
    <row r="23" spans="1:18" ht="13.5" thickTop="1" thickBot="1" x14ac:dyDescent="0.3">
      <c r="A23" s="28"/>
      <c r="B23" s="28"/>
      <c r="C23" s="29"/>
      <c r="D23" s="34"/>
      <c r="E23" s="31"/>
      <c r="F23" s="31"/>
      <c r="G23" s="32"/>
      <c r="H23" s="12">
        <f t="shared" si="0"/>
        <v>0</v>
      </c>
      <c r="I23" s="28"/>
      <c r="J23" s="28"/>
      <c r="K23" s="11">
        <f t="shared" si="2"/>
        <v>0</v>
      </c>
      <c r="L23" s="11">
        <f t="shared" si="3"/>
        <v>0.05</v>
      </c>
      <c r="M23" s="12">
        <f t="shared" si="1"/>
        <v>0</v>
      </c>
      <c r="Q23" s="43" t="s">
        <v>22</v>
      </c>
      <c r="R23" s="45">
        <v>1774</v>
      </c>
    </row>
    <row r="24" spans="1:18" ht="13" thickTop="1" x14ac:dyDescent="0.25">
      <c r="A24" s="28"/>
      <c r="B24" s="28"/>
      <c r="C24" s="29"/>
      <c r="D24" s="28"/>
      <c r="E24" s="31"/>
      <c r="F24" s="31"/>
      <c r="G24" s="32"/>
      <c r="H24" s="12">
        <f t="shared" si="0"/>
        <v>0</v>
      </c>
      <c r="I24" s="28"/>
      <c r="J24" s="28"/>
      <c r="K24" s="11">
        <f t="shared" si="2"/>
        <v>0</v>
      </c>
      <c r="L24" s="11">
        <f t="shared" si="3"/>
        <v>0.05</v>
      </c>
      <c r="M24" s="12">
        <f t="shared" si="1"/>
        <v>0</v>
      </c>
      <c r="Q24" s="43" t="s">
        <v>23</v>
      </c>
      <c r="R24" s="44">
        <v>2032</v>
      </c>
    </row>
    <row r="25" spans="1:18" ht="13" x14ac:dyDescent="0.25">
      <c r="L25" s="25" t="s">
        <v>45</v>
      </c>
      <c r="M25" s="24">
        <f>SUM(M2:M24)</f>
        <v>0</v>
      </c>
      <c r="Q25" s="43" t="s">
        <v>24</v>
      </c>
      <c r="R25" s="44">
        <v>2088</v>
      </c>
    </row>
    <row r="26" spans="1:18" x14ac:dyDescent="0.25">
      <c r="K26" s="46"/>
      <c r="L26" s="46"/>
      <c r="Q26" s="43" t="s">
        <v>25</v>
      </c>
      <c r="R26" s="45">
        <v>2229</v>
      </c>
    </row>
    <row r="27" spans="1:18" x14ac:dyDescent="0.25">
      <c r="K27" s="46"/>
      <c r="L27" s="46"/>
      <c r="Q27" s="43" t="s">
        <v>26</v>
      </c>
      <c r="R27" s="44">
        <v>1258</v>
      </c>
    </row>
    <row r="28" spans="1:18" x14ac:dyDescent="0.25">
      <c r="K28" s="46"/>
      <c r="L28" s="46"/>
      <c r="Q28" s="43" t="s">
        <v>27</v>
      </c>
      <c r="R28" s="45">
        <v>2325</v>
      </c>
    </row>
    <row r="29" spans="1:18" x14ac:dyDescent="0.25">
      <c r="K29" s="46"/>
      <c r="L29" s="46"/>
      <c r="Q29" s="43" t="s">
        <v>28</v>
      </c>
      <c r="R29" s="45">
        <v>3026</v>
      </c>
    </row>
    <row r="30" spans="1:18" hidden="1" x14ac:dyDescent="0.25">
      <c r="D30" s="47" t="s">
        <v>85</v>
      </c>
      <c r="K30" s="46"/>
      <c r="L30" s="46"/>
      <c r="Q30" s="43" t="s">
        <v>39</v>
      </c>
      <c r="R30" s="44">
        <v>3985</v>
      </c>
    </row>
    <row r="31" spans="1:18" hidden="1" x14ac:dyDescent="0.25">
      <c r="D31" s="47" t="s">
        <v>86</v>
      </c>
      <c r="Q31" s="43" t="s">
        <v>40</v>
      </c>
      <c r="R31" s="44">
        <v>13214</v>
      </c>
    </row>
    <row r="32" spans="1:18" x14ac:dyDescent="0.25">
      <c r="Q32" s="43" t="s">
        <v>29</v>
      </c>
      <c r="R32" s="45">
        <v>3143</v>
      </c>
    </row>
    <row r="33" spans="17:18" x14ac:dyDescent="0.25">
      <c r="Q33" s="43" t="s">
        <v>30</v>
      </c>
      <c r="R33" s="45">
        <v>2729</v>
      </c>
    </row>
    <row r="34" spans="17:18" x14ac:dyDescent="0.25">
      <c r="Q34" s="43" t="s">
        <v>31</v>
      </c>
      <c r="R34" s="44">
        <v>2440</v>
      </c>
    </row>
    <row r="35" spans="17:18" x14ac:dyDescent="0.25">
      <c r="Q35" s="43" t="s">
        <v>32</v>
      </c>
      <c r="R35" s="45">
        <v>1508</v>
      </c>
    </row>
    <row r="36" spans="17:18" x14ac:dyDescent="0.25">
      <c r="Q36" s="43" t="s">
        <v>33</v>
      </c>
      <c r="R36" s="45">
        <v>2138</v>
      </c>
    </row>
    <row r="37" spans="17:18" x14ac:dyDescent="0.25">
      <c r="Q37" s="43" t="s">
        <v>34</v>
      </c>
      <c r="R37" s="44">
        <v>3607</v>
      </c>
    </row>
    <row r="38" spans="17:18" x14ac:dyDescent="0.25">
      <c r="Q38" s="43" t="s">
        <v>35</v>
      </c>
      <c r="R38" s="45">
        <v>3245</v>
      </c>
    </row>
    <row r="39" spans="17:18" x14ac:dyDescent="0.25">
      <c r="Q39" s="43" t="s">
        <v>36</v>
      </c>
      <c r="R39" s="45">
        <v>1805</v>
      </c>
    </row>
    <row r="40" spans="17:18" x14ac:dyDescent="0.25">
      <c r="Q40" s="43" t="s">
        <v>37</v>
      </c>
      <c r="R40" s="45">
        <v>2264</v>
      </c>
    </row>
    <row r="41" spans="17:18" x14ac:dyDescent="0.25">
      <c r="Q41" s="43" t="s">
        <v>38</v>
      </c>
      <c r="R41" s="45">
        <v>1885</v>
      </c>
    </row>
    <row r="42" spans="17:18" x14ac:dyDescent="0.25">
      <c r="Q42" s="35" t="s">
        <v>59</v>
      </c>
      <c r="R42" s="36">
        <v>25</v>
      </c>
    </row>
    <row r="43" spans="17:18" x14ac:dyDescent="0.25">
      <c r="Q43" s="43" t="s">
        <v>41</v>
      </c>
      <c r="R43" s="44">
        <v>13396</v>
      </c>
    </row>
    <row r="44" spans="17:18" x14ac:dyDescent="0.25">
      <c r="Q44" s="35" t="s">
        <v>62</v>
      </c>
      <c r="R44" s="36">
        <v>3</v>
      </c>
    </row>
    <row r="45" spans="17:18" x14ac:dyDescent="0.25">
      <c r="Q45" s="35" t="s">
        <v>63</v>
      </c>
      <c r="R45" s="36">
        <v>3</v>
      </c>
    </row>
    <row r="46" spans="17:18" x14ac:dyDescent="0.25">
      <c r="Q46" s="35" t="s">
        <v>58</v>
      </c>
      <c r="R46" s="36">
        <v>0</v>
      </c>
    </row>
    <row r="47" spans="17:18" x14ac:dyDescent="0.25">
      <c r="Q47" s="35" t="s">
        <v>51</v>
      </c>
      <c r="R47" s="36">
        <v>0</v>
      </c>
    </row>
    <row r="48" spans="17:18" x14ac:dyDescent="0.25">
      <c r="Q48" s="40" t="s">
        <v>75</v>
      </c>
      <c r="R48" s="41">
        <v>0</v>
      </c>
    </row>
    <row r="49" spans="17:18" x14ac:dyDescent="0.25">
      <c r="Q49" s="40" t="s">
        <v>74</v>
      </c>
      <c r="R49" s="41">
        <v>1</v>
      </c>
    </row>
    <row r="50" spans="17:18" x14ac:dyDescent="0.25">
      <c r="Q50" s="35" t="s">
        <v>56</v>
      </c>
      <c r="R50" s="36">
        <v>0</v>
      </c>
    </row>
    <row r="51" spans="17:18" x14ac:dyDescent="0.25">
      <c r="Q51" s="37" t="s">
        <v>71</v>
      </c>
      <c r="R51" s="38">
        <v>10300</v>
      </c>
    </row>
    <row r="52" spans="17:18" x14ac:dyDescent="0.25">
      <c r="Q52" s="48" t="s">
        <v>66</v>
      </c>
      <c r="R52" s="36">
        <v>0</v>
      </c>
    </row>
    <row r="53" spans="17:18" x14ac:dyDescent="0.25">
      <c r="Q53" s="40"/>
      <c r="R53" s="41"/>
    </row>
  </sheetData>
  <sheetProtection algorithmName="SHA-512" hashValue="GpafkeRo9gXmo2MwzurBNb2p6Ythic2xGsudMPs1ag+woIGzUkJX0dHLRBlkItpMKxeIOMPoMLVzqqWZS+CKgw==" saltValue="3WHie+GbAxykVnXadkCp7g==" spinCount="100000" sheet="1" objects="1" scenarios="1" formatCells="0" formatColumns="0" formatRows="0" insertColumns="0" insertRows="0" insertHyperlinks="0" deleteColumns="0" deleteRows="0" sort="0" autoFilter="0" pivotTables="0"/>
  <protectedRanges>
    <protectedRange sqref="I2:J24 A2:G24" name="Rango1"/>
  </protectedRanges>
  <sortState xmlns:xlrd2="http://schemas.microsoft.com/office/spreadsheetml/2017/richdata2" ref="Q3:R52">
    <sortCondition ref="Q3:Q52"/>
  </sortState>
  <dataConsolidate/>
  <mergeCells count="2">
    <mergeCell ref="Q1:Q2"/>
    <mergeCell ref="R1:R2"/>
  </mergeCells>
  <phoneticPr fontId="0" type="noConversion"/>
  <dataValidations count="3">
    <dataValidation type="decimal" allowBlank="1" showInputMessage="1" showErrorMessage="1" errorTitle="Valor no válido" error="El porcentaje debe encontrarse entre 0-10%" sqref="K2:L24" xr:uid="{00000000-0002-0000-0200-000000000000}">
      <formula1>0</formula1>
      <formula2>0.1</formula2>
    </dataValidation>
    <dataValidation type="list" allowBlank="1" showInputMessage="1" showErrorMessage="1" sqref="G2:G24" xr:uid="{00000000-0002-0000-0200-000001000000}">
      <formula1>$Q$3:$Q$53</formula1>
    </dataValidation>
    <dataValidation type="list" allowBlank="1" showInputMessage="1" showErrorMessage="1" sqref="C2:C24" xr:uid="{00000000-0002-0000-0200-000002000000}">
      <formula1>$X$2:$X$3</formula1>
    </dataValidation>
  </dataValidations>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Q28"/>
  <sheetViews>
    <sheetView zoomScale="70" zoomScaleNormal="70" workbookViewId="0">
      <selection activeCell="J10" sqref="J10"/>
    </sheetView>
  </sheetViews>
  <sheetFormatPr baseColWidth="10" defaultColWidth="11.54296875" defaultRowHeight="12.5" x14ac:dyDescent="0.25"/>
  <cols>
    <col min="1" max="6" width="21.81640625" style="33" customWidth="1"/>
    <col min="7" max="7" width="15.1796875" style="33" customWidth="1"/>
    <col min="8" max="8" width="26.81640625" style="33" bestFit="1" customWidth="1"/>
    <col min="9" max="9" width="20.81640625" style="33" bestFit="1" customWidth="1"/>
    <col min="10" max="10" width="20.81640625" style="33" customWidth="1"/>
    <col min="11" max="11" width="22.54296875" style="33" customWidth="1"/>
    <col min="12" max="12" width="20" style="33" customWidth="1"/>
    <col min="13" max="13" width="17.1796875" style="33" customWidth="1"/>
    <col min="14" max="15" width="11.54296875" style="27"/>
    <col min="16" max="17" width="11.453125" style="60" hidden="1" customWidth="1"/>
    <col min="18" max="16384" width="11.54296875" style="27"/>
  </cols>
  <sheetData>
    <row r="1" spans="1:17" ht="47.25" customHeight="1" thickBot="1" x14ac:dyDescent="0.3">
      <c r="A1" s="25" t="s">
        <v>77</v>
      </c>
      <c r="B1" s="25" t="s">
        <v>76</v>
      </c>
      <c r="C1" s="25" t="s">
        <v>96</v>
      </c>
      <c r="D1" s="25" t="s">
        <v>79</v>
      </c>
      <c r="E1" s="25" t="s">
        <v>81</v>
      </c>
      <c r="F1" s="25" t="s">
        <v>80</v>
      </c>
      <c r="G1" s="25" t="s">
        <v>44</v>
      </c>
      <c r="H1" s="25" t="s">
        <v>42</v>
      </c>
      <c r="I1" s="25" t="s">
        <v>16</v>
      </c>
      <c r="J1" s="25" t="s">
        <v>78</v>
      </c>
      <c r="K1" s="25" t="s">
        <v>43</v>
      </c>
      <c r="L1" s="25" t="s">
        <v>17</v>
      </c>
      <c r="M1" s="26"/>
      <c r="P1" s="50" t="s">
        <v>15</v>
      </c>
      <c r="Q1" s="51" t="s">
        <v>18</v>
      </c>
    </row>
    <row r="2" spans="1:17" ht="14.25" customHeight="1" thickTop="1" x14ac:dyDescent="0.25">
      <c r="A2" s="12">
        <f>'Escenario base'!A2</f>
        <v>0</v>
      </c>
      <c r="B2" s="12">
        <f>'Escenario base'!B2</f>
        <v>0</v>
      </c>
      <c r="C2" s="12">
        <f>'Escenario base'!C2</f>
        <v>0</v>
      </c>
      <c r="D2" s="52"/>
      <c r="E2" s="53"/>
      <c r="F2" s="53"/>
      <c r="G2" s="28"/>
      <c r="H2" s="61">
        <f t="shared" ref="H2:H24" si="0">IF(ISERROR(VLOOKUP(G2,P:Q,2,FALSE)),0,VLOOKUP(G2,P:Q,2,FALSE))</f>
        <v>0</v>
      </c>
      <c r="I2" s="28"/>
      <c r="J2" s="28"/>
      <c r="K2" s="11">
        <f>IF(ISERROR(J2/I2),0,J2/I2)</f>
        <v>0</v>
      </c>
      <c r="L2" s="12">
        <f>H2*I2*K2/1000</f>
        <v>0</v>
      </c>
      <c r="P2" s="54" t="s">
        <v>52</v>
      </c>
      <c r="Q2" s="55">
        <v>0</v>
      </c>
    </row>
    <row r="3" spans="1:17" x14ac:dyDescent="0.25">
      <c r="A3" s="12">
        <f>'Escenario base'!A3</f>
        <v>0</v>
      </c>
      <c r="B3" s="12">
        <f>'Escenario base'!B3</f>
        <v>0</v>
      </c>
      <c r="C3" s="12">
        <f>'Escenario base'!C3</f>
        <v>0</v>
      </c>
      <c r="D3" s="28"/>
      <c r="E3" s="56"/>
      <c r="F3" s="56"/>
      <c r="G3" s="28"/>
      <c r="H3" s="61">
        <f t="shared" si="0"/>
        <v>0</v>
      </c>
      <c r="I3" s="28"/>
      <c r="J3" s="28"/>
      <c r="K3" s="11">
        <f t="shared" ref="K3:K24" si="1">IF(ISERROR(J3/I3),0,J3/I3)</f>
        <v>0</v>
      </c>
      <c r="L3" s="12">
        <f t="shared" ref="L3:L24" si="2">H3*I3*K3/1000</f>
        <v>0</v>
      </c>
      <c r="P3" s="35" t="s">
        <v>64</v>
      </c>
      <c r="Q3" s="36">
        <v>3</v>
      </c>
    </row>
    <row r="4" spans="1:17" x14ac:dyDescent="0.25">
      <c r="A4" s="12">
        <f>'Escenario base'!A4</f>
        <v>0</v>
      </c>
      <c r="B4" s="12">
        <f>'Escenario base'!B4</f>
        <v>0</v>
      </c>
      <c r="C4" s="12">
        <f>'Escenario base'!C4</f>
        <v>0</v>
      </c>
      <c r="D4" s="28"/>
      <c r="E4" s="56"/>
      <c r="F4" s="56"/>
      <c r="G4" s="28"/>
      <c r="H4" s="61">
        <f t="shared" si="0"/>
        <v>0</v>
      </c>
      <c r="I4" s="28"/>
      <c r="J4" s="28"/>
      <c r="K4" s="11">
        <f t="shared" si="1"/>
        <v>0</v>
      </c>
      <c r="L4" s="12">
        <f t="shared" si="2"/>
        <v>0</v>
      </c>
      <c r="P4" s="35" t="s">
        <v>49</v>
      </c>
      <c r="Q4" s="36">
        <v>90</v>
      </c>
    </row>
    <row r="5" spans="1:17" x14ac:dyDescent="0.25">
      <c r="A5" s="12">
        <f>'Escenario base'!A5</f>
        <v>0</v>
      </c>
      <c r="B5" s="12">
        <f>'Escenario base'!B5</f>
        <v>0</v>
      </c>
      <c r="C5" s="12">
        <f>'Escenario base'!C5</f>
        <v>0</v>
      </c>
      <c r="D5" s="28"/>
      <c r="E5" s="56"/>
      <c r="F5" s="56"/>
      <c r="G5" s="28"/>
      <c r="H5" s="61">
        <f t="shared" si="0"/>
        <v>0</v>
      </c>
      <c r="I5" s="28"/>
      <c r="J5" s="28"/>
      <c r="K5" s="11">
        <f t="shared" si="1"/>
        <v>0</v>
      </c>
      <c r="L5" s="12">
        <f t="shared" si="2"/>
        <v>0</v>
      </c>
      <c r="P5" s="35" t="s">
        <v>65</v>
      </c>
      <c r="Q5" s="36">
        <v>3</v>
      </c>
    </row>
    <row r="6" spans="1:17" x14ac:dyDescent="0.25">
      <c r="A6" s="12">
        <f>'Escenario base'!A6</f>
        <v>0</v>
      </c>
      <c r="B6" s="12">
        <f>'Escenario base'!B6</f>
        <v>0</v>
      </c>
      <c r="C6" s="12">
        <f>'Escenario base'!C6</f>
        <v>0</v>
      </c>
      <c r="D6" s="28"/>
      <c r="E6" s="56"/>
      <c r="F6" s="56"/>
      <c r="G6" s="28"/>
      <c r="H6" s="61">
        <f t="shared" si="0"/>
        <v>0</v>
      </c>
      <c r="I6" s="28"/>
      <c r="J6" s="28"/>
      <c r="K6" s="11">
        <f t="shared" si="1"/>
        <v>0</v>
      </c>
      <c r="L6" s="12">
        <f t="shared" si="2"/>
        <v>0</v>
      </c>
      <c r="P6" s="39" t="s">
        <v>65</v>
      </c>
      <c r="Q6" s="36">
        <v>3</v>
      </c>
    </row>
    <row r="7" spans="1:17" x14ac:dyDescent="0.25">
      <c r="A7" s="12">
        <f>'Escenario base'!A7</f>
        <v>0</v>
      </c>
      <c r="B7" s="12">
        <f>'Escenario base'!B7</f>
        <v>0</v>
      </c>
      <c r="C7" s="12">
        <f>'Escenario base'!C7</f>
        <v>0</v>
      </c>
      <c r="D7" s="28"/>
      <c r="E7" s="56"/>
      <c r="F7" s="56"/>
      <c r="G7" s="28"/>
      <c r="H7" s="61">
        <f t="shared" si="0"/>
        <v>0</v>
      </c>
      <c r="I7" s="28"/>
      <c r="J7" s="28"/>
      <c r="K7" s="11">
        <f t="shared" si="1"/>
        <v>0</v>
      </c>
      <c r="L7" s="12">
        <f t="shared" si="2"/>
        <v>0</v>
      </c>
      <c r="P7" s="57" t="s">
        <v>69</v>
      </c>
      <c r="Q7" s="58">
        <v>1430</v>
      </c>
    </row>
    <row r="8" spans="1:17" x14ac:dyDescent="0.25">
      <c r="A8" s="12">
        <f>'Escenario base'!A8</f>
        <v>0</v>
      </c>
      <c r="B8" s="12">
        <f>'Escenario base'!B8</f>
        <v>0</v>
      </c>
      <c r="C8" s="12">
        <f>'Escenario base'!C8</f>
        <v>0</v>
      </c>
      <c r="D8" s="28"/>
      <c r="E8" s="56"/>
      <c r="F8" s="56"/>
      <c r="G8" s="28"/>
      <c r="H8" s="61">
        <f t="shared" si="0"/>
        <v>0</v>
      </c>
      <c r="I8" s="28"/>
      <c r="J8" s="28"/>
      <c r="K8" s="11">
        <f t="shared" si="1"/>
        <v>0</v>
      </c>
      <c r="L8" s="12">
        <f t="shared" si="2"/>
        <v>0</v>
      </c>
      <c r="P8" s="40" t="s">
        <v>53</v>
      </c>
      <c r="Q8" s="41">
        <v>38</v>
      </c>
    </row>
    <row r="9" spans="1:17" x14ac:dyDescent="0.25">
      <c r="A9" s="12">
        <f>'Escenario base'!A9</f>
        <v>0</v>
      </c>
      <c r="B9" s="12">
        <f>'Escenario base'!B9</f>
        <v>0</v>
      </c>
      <c r="C9" s="12">
        <f>'Escenario base'!C9</f>
        <v>0</v>
      </c>
      <c r="D9" s="28"/>
      <c r="E9" s="56"/>
      <c r="F9" s="56"/>
      <c r="G9" s="28"/>
      <c r="H9" s="61">
        <f t="shared" si="0"/>
        <v>0</v>
      </c>
      <c r="I9" s="28"/>
      <c r="J9" s="28"/>
      <c r="K9" s="11">
        <f t="shared" si="1"/>
        <v>0</v>
      </c>
      <c r="L9" s="12">
        <f t="shared" si="2"/>
        <v>0</v>
      </c>
      <c r="P9" s="40" t="s">
        <v>54</v>
      </c>
      <c r="Q9" s="36">
        <v>0</v>
      </c>
    </row>
    <row r="10" spans="1:17" x14ac:dyDescent="0.25">
      <c r="A10" s="12">
        <f>'Escenario base'!A10</f>
        <v>0</v>
      </c>
      <c r="B10" s="12">
        <f>'Escenario base'!B10</f>
        <v>0</v>
      </c>
      <c r="C10" s="12">
        <f>'Escenario base'!C10</f>
        <v>0</v>
      </c>
      <c r="D10" s="28"/>
      <c r="E10" s="56"/>
      <c r="F10" s="56"/>
      <c r="G10" s="28"/>
      <c r="H10" s="61">
        <f t="shared" si="0"/>
        <v>0</v>
      </c>
      <c r="I10" s="28"/>
      <c r="J10" s="28"/>
      <c r="K10" s="11">
        <f t="shared" si="1"/>
        <v>0</v>
      </c>
      <c r="L10" s="12">
        <f t="shared" si="2"/>
        <v>0</v>
      </c>
      <c r="P10" s="35" t="s">
        <v>60</v>
      </c>
      <c r="Q10" s="36">
        <v>3</v>
      </c>
    </row>
    <row r="11" spans="1:17" x14ac:dyDescent="0.25">
      <c r="A11" s="12">
        <f>'Escenario base'!A11</f>
        <v>0</v>
      </c>
      <c r="B11" s="12">
        <f>'Escenario base'!B11</f>
        <v>0</v>
      </c>
      <c r="C11" s="12">
        <f>'Escenario base'!C11</f>
        <v>0</v>
      </c>
      <c r="D11" s="28"/>
      <c r="E11" s="56"/>
      <c r="F11" s="56"/>
      <c r="G11" s="28"/>
      <c r="H11" s="61">
        <f t="shared" si="0"/>
        <v>0</v>
      </c>
      <c r="I11" s="28"/>
      <c r="J11" s="28"/>
      <c r="K11" s="11">
        <f t="shared" si="1"/>
        <v>0</v>
      </c>
      <c r="L11" s="12">
        <f t="shared" si="2"/>
        <v>0</v>
      </c>
      <c r="P11" s="35" t="s">
        <v>55</v>
      </c>
      <c r="Q11" s="36">
        <v>0</v>
      </c>
    </row>
    <row r="12" spans="1:17" x14ac:dyDescent="0.25">
      <c r="A12" s="12">
        <f>'Escenario base'!A12</f>
        <v>0</v>
      </c>
      <c r="B12" s="12">
        <f>'Escenario base'!B12</f>
        <v>0</v>
      </c>
      <c r="C12" s="12">
        <f>'Escenario base'!C12</f>
        <v>0</v>
      </c>
      <c r="D12" s="28"/>
      <c r="E12" s="56"/>
      <c r="F12" s="56"/>
      <c r="G12" s="28"/>
      <c r="H12" s="61">
        <f t="shared" si="0"/>
        <v>0</v>
      </c>
      <c r="I12" s="28"/>
      <c r="J12" s="28"/>
      <c r="K12" s="11">
        <f t="shared" si="1"/>
        <v>0</v>
      </c>
      <c r="L12" s="12">
        <f t="shared" si="2"/>
        <v>0</v>
      </c>
      <c r="P12" s="35" t="s">
        <v>61</v>
      </c>
      <c r="Q12" s="36">
        <v>3</v>
      </c>
    </row>
    <row r="13" spans="1:17" x14ac:dyDescent="0.25">
      <c r="A13" s="12">
        <f>'Escenario base'!A13</f>
        <v>0</v>
      </c>
      <c r="B13" s="12">
        <f>'Escenario base'!B13</f>
        <v>0</v>
      </c>
      <c r="C13" s="12">
        <f>'Escenario base'!C13</f>
        <v>0</v>
      </c>
      <c r="D13" s="28"/>
      <c r="E13" s="56"/>
      <c r="F13" s="56"/>
      <c r="G13" s="28"/>
      <c r="H13" s="61">
        <f t="shared" si="0"/>
        <v>0</v>
      </c>
      <c r="I13" s="28"/>
      <c r="J13" s="28"/>
      <c r="K13" s="11">
        <f t="shared" si="1"/>
        <v>0</v>
      </c>
      <c r="L13" s="12">
        <f t="shared" si="2"/>
        <v>0</v>
      </c>
      <c r="P13" s="35" t="s">
        <v>50</v>
      </c>
      <c r="Q13" s="36">
        <v>9</v>
      </c>
    </row>
    <row r="14" spans="1:17" x14ac:dyDescent="0.25">
      <c r="A14" s="12">
        <f>'Escenario base'!A14</f>
        <v>0</v>
      </c>
      <c r="B14" s="12">
        <f>'Escenario base'!B14</f>
        <v>0</v>
      </c>
      <c r="C14" s="12">
        <f>'Escenario base'!C14</f>
        <v>0</v>
      </c>
      <c r="D14" s="28"/>
      <c r="E14" s="56"/>
      <c r="F14" s="56"/>
      <c r="G14" s="28"/>
      <c r="H14" s="61">
        <f t="shared" si="0"/>
        <v>0</v>
      </c>
      <c r="I14" s="28"/>
      <c r="J14" s="28"/>
      <c r="K14" s="11">
        <f t="shared" si="1"/>
        <v>0</v>
      </c>
      <c r="L14" s="12">
        <f t="shared" si="2"/>
        <v>0</v>
      </c>
      <c r="P14" s="42" t="s">
        <v>73</v>
      </c>
      <c r="Q14" s="38">
        <v>675</v>
      </c>
    </row>
    <row r="15" spans="1:17" x14ac:dyDescent="0.25">
      <c r="A15" s="12">
        <f>'Escenario base'!A15</f>
        <v>0</v>
      </c>
      <c r="B15" s="12">
        <f>'Escenario base'!B15</f>
        <v>0</v>
      </c>
      <c r="C15" s="12">
        <f>'Escenario base'!C15</f>
        <v>0</v>
      </c>
      <c r="D15" s="28"/>
      <c r="E15" s="56"/>
      <c r="F15" s="56"/>
      <c r="G15" s="28"/>
      <c r="H15" s="61">
        <f t="shared" si="0"/>
        <v>0</v>
      </c>
      <c r="I15" s="28"/>
      <c r="J15" s="28"/>
      <c r="K15" s="11">
        <f t="shared" si="1"/>
        <v>0</v>
      </c>
      <c r="L15" s="12">
        <f t="shared" si="2"/>
        <v>0</v>
      </c>
      <c r="P15" s="35" t="s">
        <v>57</v>
      </c>
      <c r="Q15" s="36">
        <v>0</v>
      </c>
    </row>
    <row r="16" spans="1:17" x14ac:dyDescent="0.25">
      <c r="A16" s="12">
        <f>'Escenario base'!A16</f>
        <v>0</v>
      </c>
      <c r="B16" s="12">
        <f>'Escenario base'!B16</f>
        <v>0</v>
      </c>
      <c r="C16" s="12">
        <f>'Escenario base'!C16</f>
        <v>0</v>
      </c>
      <c r="D16" s="28"/>
      <c r="E16" s="56"/>
      <c r="F16" s="56"/>
      <c r="G16" s="28"/>
      <c r="H16" s="61">
        <f t="shared" si="0"/>
        <v>0</v>
      </c>
      <c r="I16" s="28"/>
      <c r="J16" s="28"/>
      <c r="K16" s="11">
        <f t="shared" si="1"/>
        <v>0</v>
      </c>
      <c r="L16" s="12">
        <f t="shared" si="2"/>
        <v>0</v>
      </c>
      <c r="P16" s="57" t="s">
        <v>87</v>
      </c>
      <c r="Q16" s="41">
        <v>1387</v>
      </c>
    </row>
    <row r="17" spans="1:17" x14ac:dyDescent="0.25">
      <c r="A17" s="12">
        <f>'Escenario base'!A17</f>
        <v>0</v>
      </c>
      <c r="B17" s="12">
        <f>'Escenario base'!B17</f>
        <v>0</v>
      </c>
      <c r="C17" s="12">
        <f>'Escenario base'!C17</f>
        <v>0</v>
      </c>
      <c r="D17" s="28"/>
      <c r="E17" s="56"/>
      <c r="F17" s="56"/>
      <c r="G17" s="28"/>
      <c r="H17" s="61">
        <f t="shared" si="0"/>
        <v>0</v>
      </c>
      <c r="I17" s="28"/>
      <c r="J17" s="28"/>
      <c r="K17" s="11">
        <f t="shared" si="1"/>
        <v>0</v>
      </c>
      <c r="L17" s="12">
        <f t="shared" si="2"/>
        <v>0</v>
      </c>
      <c r="P17" s="57" t="s">
        <v>88</v>
      </c>
      <c r="Q17" s="59">
        <v>1397</v>
      </c>
    </row>
    <row r="18" spans="1:17" x14ac:dyDescent="0.25">
      <c r="A18" s="12">
        <f>'Escenario base'!A18</f>
        <v>0</v>
      </c>
      <c r="B18" s="12">
        <f>'Escenario base'!B18</f>
        <v>0</v>
      </c>
      <c r="C18" s="12">
        <f>'Escenario base'!C18</f>
        <v>0</v>
      </c>
      <c r="D18" s="28"/>
      <c r="E18" s="56"/>
      <c r="F18" s="56"/>
      <c r="G18" s="28"/>
      <c r="H18" s="61">
        <f t="shared" si="0"/>
        <v>0</v>
      </c>
      <c r="I18" s="28"/>
      <c r="J18" s="28"/>
      <c r="K18" s="11">
        <f t="shared" si="1"/>
        <v>0</v>
      </c>
      <c r="L18" s="12">
        <f t="shared" si="2"/>
        <v>0</v>
      </c>
      <c r="P18" s="57" t="s">
        <v>89</v>
      </c>
      <c r="Q18" s="59">
        <v>605</v>
      </c>
    </row>
    <row r="19" spans="1:17" x14ac:dyDescent="0.25">
      <c r="A19" s="12">
        <f>'Escenario base'!A19</f>
        <v>0</v>
      </c>
      <c r="B19" s="12">
        <f>'Escenario base'!B19</f>
        <v>0</v>
      </c>
      <c r="C19" s="12">
        <f>'Escenario base'!C19</f>
        <v>0</v>
      </c>
      <c r="D19" s="28"/>
      <c r="E19" s="56"/>
      <c r="F19" s="56"/>
      <c r="G19" s="28"/>
      <c r="H19" s="61">
        <f t="shared" si="0"/>
        <v>0</v>
      </c>
      <c r="I19" s="28"/>
      <c r="J19" s="28"/>
      <c r="K19" s="11">
        <f t="shared" si="1"/>
        <v>0</v>
      </c>
      <c r="L19" s="12">
        <f t="shared" si="2"/>
        <v>0</v>
      </c>
      <c r="P19" s="35" t="s">
        <v>59</v>
      </c>
      <c r="Q19" s="36">
        <v>25</v>
      </c>
    </row>
    <row r="20" spans="1:17" x14ac:dyDescent="0.25">
      <c r="A20" s="12">
        <f>'Escenario base'!A20</f>
        <v>0</v>
      </c>
      <c r="B20" s="12">
        <f>'Escenario base'!B20</f>
        <v>0</v>
      </c>
      <c r="C20" s="12">
        <f>'Escenario base'!C20</f>
        <v>0</v>
      </c>
      <c r="D20" s="28"/>
      <c r="E20" s="56"/>
      <c r="F20" s="56"/>
      <c r="G20" s="28"/>
      <c r="H20" s="61">
        <f t="shared" si="0"/>
        <v>0</v>
      </c>
      <c r="I20" s="28"/>
      <c r="J20" s="28"/>
      <c r="K20" s="11">
        <f t="shared" si="1"/>
        <v>0</v>
      </c>
      <c r="L20" s="12">
        <f t="shared" si="2"/>
        <v>0</v>
      </c>
      <c r="P20" s="57" t="s">
        <v>90</v>
      </c>
      <c r="Q20" s="59">
        <v>631</v>
      </c>
    </row>
    <row r="21" spans="1:17" x14ac:dyDescent="0.25">
      <c r="A21" s="12">
        <f>'Escenario base'!A21</f>
        <v>0</v>
      </c>
      <c r="B21" s="12">
        <f>'Escenario base'!B21</f>
        <v>0</v>
      </c>
      <c r="C21" s="12">
        <f>'Escenario base'!C21</f>
        <v>0</v>
      </c>
      <c r="D21" s="28"/>
      <c r="E21" s="56"/>
      <c r="F21" s="56"/>
      <c r="G21" s="28"/>
      <c r="H21" s="61">
        <f t="shared" si="0"/>
        <v>0</v>
      </c>
      <c r="I21" s="28"/>
      <c r="J21" s="28"/>
      <c r="K21" s="11">
        <f t="shared" si="1"/>
        <v>0</v>
      </c>
      <c r="L21" s="12">
        <f t="shared" si="2"/>
        <v>0</v>
      </c>
      <c r="P21" s="35" t="s">
        <v>62</v>
      </c>
      <c r="Q21" s="36">
        <v>3</v>
      </c>
    </row>
    <row r="22" spans="1:17" x14ac:dyDescent="0.25">
      <c r="A22" s="12">
        <f>'Escenario base'!A22</f>
        <v>0</v>
      </c>
      <c r="B22" s="12">
        <f>'Escenario base'!B22</f>
        <v>0</v>
      </c>
      <c r="C22" s="12">
        <f>'Escenario base'!C22</f>
        <v>0</v>
      </c>
      <c r="D22" s="28"/>
      <c r="E22" s="56"/>
      <c r="F22" s="56"/>
      <c r="G22" s="28"/>
      <c r="H22" s="61">
        <f t="shared" si="0"/>
        <v>0</v>
      </c>
      <c r="I22" s="28"/>
      <c r="J22" s="28"/>
      <c r="K22" s="11">
        <f t="shared" si="1"/>
        <v>0</v>
      </c>
      <c r="L22" s="12">
        <f t="shared" si="2"/>
        <v>0</v>
      </c>
      <c r="P22" s="35" t="s">
        <v>63</v>
      </c>
      <c r="Q22" s="36">
        <v>3</v>
      </c>
    </row>
    <row r="23" spans="1:17" x14ac:dyDescent="0.25">
      <c r="A23" s="12">
        <f>'Escenario base'!A23</f>
        <v>0</v>
      </c>
      <c r="B23" s="12">
        <f>'Escenario base'!B23</f>
        <v>0</v>
      </c>
      <c r="C23" s="12">
        <f>'Escenario base'!C23</f>
        <v>0</v>
      </c>
      <c r="D23" s="28"/>
      <c r="E23" s="56"/>
      <c r="F23" s="56"/>
      <c r="G23" s="28"/>
      <c r="H23" s="61">
        <f t="shared" si="0"/>
        <v>0</v>
      </c>
      <c r="I23" s="28"/>
      <c r="J23" s="28"/>
      <c r="K23" s="11">
        <f t="shared" si="1"/>
        <v>0</v>
      </c>
      <c r="L23" s="12">
        <f t="shared" si="2"/>
        <v>0</v>
      </c>
      <c r="P23" s="35" t="s">
        <v>58</v>
      </c>
      <c r="Q23" s="36">
        <v>0</v>
      </c>
    </row>
    <row r="24" spans="1:17" x14ac:dyDescent="0.25">
      <c r="A24" s="12">
        <f>'Escenario base'!A24</f>
        <v>0</v>
      </c>
      <c r="B24" s="12">
        <f>'Escenario base'!B24</f>
        <v>0</v>
      </c>
      <c r="C24" s="12">
        <f>'Escenario base'!C24</f>
        <v>0</v>
      </c>
      <c r="D24" s="28"/>
      <c r="E24" s="56"/>
      <c r="F24" s="56"/>
      <c r="G24" s="28"/>
      <c r="H24" s="61">
        <f t="shared" si="0"/>
        <v>0</v>
      </c>
      <c r="I24" s="28"/>
      <c r="J24" s="28"/>
      <c r="K24" s="11">
        <f t="shared" si="1"/>
        <v>0</v>
      </c>
      <c r="L24" s="12">
        <f t="shared" si="2"/>
        <v>0</v>
      </c>
      <c r="P24" s="35" t="s">
        <v>51</v>
      </c>
      <c r="Q24" s="36">
        <v>0</v>
      </c>
    </row>
    <row r="25" spans="1:17" ht="14.25" customHeight="1" x14ac:dyDescent="0.25">
      <c r="K25" s="25" t="s">
        <v>46</v>
      </c>
      <c r="L25" s="61">
        <f>SUM(L2:L24)</f>
        <v>0</v>
      </c>
      <c r="P25" s="40" t="s">
        <v>75</v>
      </c>
      <c r="Q25" s="41">
        <v>0</v>
      </c>
    </row>
    <row r="26" spans="1:17" x14ac:dyDescent="0.25">
      <c r="P26" s="40" t="s">
        <v>74</v>
      </c>
      <c r="Q26" s="41">
        <v>1</v>
      </c>
    </row>
    <row r="27" spans="1:17" x14ac:dyDescent="0.25">
      <c r="P27" s="35" t="s">
        <v>56</v>
      </c>
      <c r="Q27" s="36">
        <v>0</v>
      </c>
    </row>
    <row r="28" spans="1:17" x14ac:dyDescent="0.25">
      <c r="P28" s="48" t="s">
        <v>66</v>
      </c>
      <c r="Q28" s="36">
        <v>0</v>
      </c>
    </row>
  </sheetData>
  <sheetProtection algorithmName="SHA-512" hashValue="1K5+HMCZ+MhRIT7BdSec/p3hmjiIWkVVV9EZ/GKeqXO57+U2mKIvj90WG5i7Dl/Aj8YG5pCi6PHFzH08tsRZSg==" saltValue="ebfajRIVyMF10aGe4sHCoQ==" spinCount="100000" sheet="1" objects="1" scenarios="1" formatCells="0" formatColumns="0" formatRows="0" insertColumns="0" insertRows="0" insertHyperlinks="0" deleteColumns="0" deleteRows="0" sort="0" autoFilter="0" pivotTables="0"/>
  <protectedRanges>
    <protectedRange sqref="I2:J24 D2:G24" name="Rango1"/>
  </protectedRanges>
  <sortState xmlns:xlrd2="http://schemas.microsoft.com/office/spreadsheetml/2017/richdata2" ref="P2:Q29">
    <sortCondition ref="P2:P29"/>
  </sortState>
  <phoneticPr fontId="0" type="noConversion"/>
  <dataValidations count="1">
    <dataValidation type="list" allowBlank="1" showInputMessage="1" showErrorMessage="1" sqref="G2:G24" xr:uid="{00000000-0002-0000-0300-000000000000}">
      <formula1>$P$3:$P$28</formula1>
    </dataValidation>
  </dataValidations>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I21"/>
  <sheetViews>
    <sheetView workbookViewId="0">
      <selection activeCell="G6" sqref="G6"/>
    </sheetView>
  </sheetViews>
  <sheetFormatPr baseColWidth="10" defaultRowHeight="12.5" x14ac:dyDescent="0.25"/>
  <cols>
    <col min="3" max="3" width="26.54296875" customWidth="1"/>
    <col min="4" max="4" width="34.54296875" customWidth="1"/>
  </cols>
  <sheetData>
    <row r="1" spans="2:4" ht="15.5" x14ac:dyDescent="0.35">
      <c r="B1" s="16"/>
      <c r="C1" s="16"/>
      <c r="D1" s="16"/>
    </row>
    <row r="2" spans="2:4" ht="15.5" x14ac:dyDescent="0.35">
      <c r="B2" s="17" t="s">
        <v>0</v>
      </c>
      <c r="C2" s="16"/>
      <c r="D2" s="16"/>
    </row>
    <row r="3" spans="2:4" ht="15.5" x14ac:dyDescent="0.35">
      <c r="B3" s="16"/>
      <c r="C3" s="16"/>
      <c r="D3" s="18" t="s">
        <v>12</v>
      </c>
    </row>
    <row r="4" spans="2:4" ht="15.5" x14ac:dyDescent="0.35">
      <c r="B4" s="16"/>
      <c r="C4" s="18" t="s">
        <v>47</v>
      </c>
      <c r="D4" s="21">
        <f>'Escenario base'!M25</f>
        <v>0</v>
      </c>
    </row>
    <row r="5" spans="2:4" ht="15.5" x14ac:dyDescent="0.35">
      <c r="B5" s="16"/>
      <c r="C5" s="16"/>
      <c r="D5" s="19"/>
    </row>
    <row r="6" spans="2:4" ht="15.5" x14ac:dyDescent="0.35">
      <c r="B6" s="17" t="s">
        <v>1</v>
      </c>
      <c r="C6" s="16"/>
      <c r="D6" s="16"/>
    </row>
    <row r="7" spans="2:4" ht="15.5" x14ac:dyDescent="0.35">
      <c r="B7" s="16"/>
      <c r="C7" s="16"/>
      <c r="D7" s="18" t="s">
        <v>12</v>
      </c>
    </row>
    <row r="8" spans="2:4" ht="15.5" x14ac:dyDescent="0.35">
      <c r="B8" s="16"/>
      <c r="C8" s="18" t="s">
        <v>48</v>
      </c>
      <c r="D8" s="21">
        <f>'Escenario proyecto'!L25</f>
        <v>0</v>
      </c>
    </row>
    <row r="9" spans="2:4" ht="15.5" x14ac:dyDescent="0.35">
      <c r="B9" s="16"/>
      <c r="C9" s="16"/>
      <c r="D9" s="16"/>
    </row>
    <row r="10" spans="2:4" ht="15.5" x14ac:dyDescent="0.35">
      <c r="B10" s="69" t="s">
        <v>11</v>
      </c>
      <c r="C10" s="69"/>
      <c r="D10" s="16"/>
    </row>
    <row r="11" spans="2:4" ht="15.5" x14ac:dyDescent="0.35">
      <c r="B11" s="16"/>
      <c r="C11" s="16"/>
      <c r="D11" s="18" t="s">
        <v>12</v>
      </c>
    </row>
    <row r="12" spans="2:4" ht="15.5" x14ac:dyDescent="0.35">
      <c r="B12" s="16"/>
      <c r="C12" s="18" t="s">
        <v>0</v>
      </c>
      <c r="D12" s="22">
        <f>D4</f>
        <v>0</v>
      </c>
    </row>
    <row r="13" spans="2:4" ht="15.5" x14ac:dyDescent="0.35">
      <c r="B13" s="16"/>
      <c r="C13" s="18" t="s">
        <v>1</v>
      </c>
      <c r="D13" s="22">
        <f>D8</f>
        <v>0</v>
      </c>
    </row>
    <row r="14" spans="2:4" ht="28.5" customHeight="1" x14ac:dyDescent="0.35">
      <c r="B14" s="16"/>
      <c r="C14" s="20" t="s">
        <v>11</v>
      </c>
      <c r="D14" s="23">
        <f>D12-D13</f>
        <v>0</v>
      </c>
    </row>
    <row r="15" spans="2:4" ht="15.5" x14ac:dyDescent="0.35">
      <c r="B15" s="16"/>
      <c r="C15" s="16"/>
      <c r="D15" s="16"/>
    </row>
    <row r="21" spans="9:9" x14ac:dyDescent="0.25">
      <c r="I21" s="1"/>
    </row>
  </sheetData>
  <sheetProtection algorithmName="SHA-512" hashValue="QTNbaBlZLDZFmvBjO1McAjAajRlCs7xpk0ZnKqtBPSkvtxZktJWGqmeumI2Ydo1a0695jUzRdyS9IK4HvFtT6g==" saltValue="29P5IC/vkkG3X226dr76dw==" spinCount="100000" sheet="1" objects="1" scenarios="1" formatCells="0" formatColumns="0" formatRows="0" insertColumns="0" insertRows="0" insertHyperlinks="0" deleteColumns="0" deleteRows="0" sort="0" autoFilter="0" pivotTables="0"/>
  <mergeCells count="1">
    <mergeCell ref="B10:C10"/>
  </mergeCells>
  <phoneticPr fontId="0" type="noConversion"/>
  <pageMargins left="0.75" right="0.75" top="1" bottom="1" header="0" footer="0"/>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Diagrama de flujo</vt:lpstr>
      <vt:lpstr>Instrucciones</vt:lpstr>
      <vt:lpstr>Escenario base</vt:lpstr>
      <vt:lpstr>Escenario proyecto</vt:lpstr>
      <vt:lpstr>Resumen de las emisiones</vt:lpstr>
    </vt:vector>
  </TitlesOfParts>
  <Company>MARM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cau</dc:creator>
  <cp:lastModifiedBy>amoja</cp:lastModifiedBy>
  <dcterms:created xsi:type="dcterms:W3CDTF">2014-05-06T14:55:57Z</dcterms:created>
  <dcterms:modified xsi:type="dcterms:W3CDTF">2020-05-27T22:17:40Z</dcterms:modified>
</cp:coreProperties>
</file>