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485F89CC-F063-4EEE-97BA-3B60725A0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1_08_2023" sheetId="50" r:id="rId1"/>
    <sheet name="Por tipologías 31_08_2023" sheetId="49" r:id="rId2"/>
  </sheets>
  <definedNames>
    <definedName name="_xlnm.Print_Area" localSheetId="0">'Por categorías 31_08_2023'!$B$3:$J$66</definedName>
    <definedName name="_xlnm.Print_Area" localSheetId="1">'Por tipologías 31_08_2023'!$B$3:$N$66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9" i="50" l="1"/>
  <c r="J26" i="50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<sst xmlns="http://schemas.openxmlformats.org/spreadsheetml/2006/main" count="170" uniqueCount="86">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</sst>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50" fillId="0" borderId="43" xfId="2" applyFont="1" applyBorder="1" applyAlignment="1">
      <alignment horizontal="center" vertical="center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107" t="s">
        <v>69</v>
      </c>
      <c r="C3" s="108"/>
      <c r="D3" s="108"/>
      <c r="E3" s="108"/>
      <c r="F3" s="108"/>
      <c r="G3" s="108"/>
      <c r="H3" s="108"/>
      <c r="I3" s="108"/>
      <c r="J3" s="109"/>
    </row>
    <row r="4" spans="2:10" ht="15.75" thickBot="1" x14ac:dyDescent="0.25">
      <c r="B4" s="105"/>
      <c r="C4" s="105"/>
      <c r="D4" s="7"/>
      <c r="E4" s="106"/>
      <c r="F4" s="106"/>
      <c r="G4" s="106"/>
      <c r="H4" s="106"/>
      <c r="I4" s="106"/>
      <c r="J4" s="106"/>
    </row>
    <row r="5" spans="2:10" ht="15.75" customHeight="1" thickBot="1" x14ac:dyDescent="0.25">
      <c r="B5" s="107" t="s">
        <v>85</v>
      </c>
      <c r="C5" s="108"/>
      <c r="D5" s="108"/>
      <c r="E5" s="108"/>
      <c r="F5" s="108"/>
      <c r="G5" s="108"/>
      <c r="H5" s="108"/>
      <c r="I5" s="108"/>
      <c r="J5" s="109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54" t="s">
        <v>74</v>
      </c>
      <c r="C7" s="57" t="s">
        <v>75</v>
      </c>
      <c r="D7" s="58"/>
      <c r="E7" s="63" t="s">
        <v>76</v>
      </c>
      <c r="F7" s="64"/>
      <c r="G7" s="64"/>
      <c r="H7" s="64"/>
      <c r="I7" s="64"/>
      <c r="J7" s="65"/>
    </row>
    <row r="8" spans="2:10" x14ac:dyDescent="0.2">
      <c r="B8" s="55"/>
      <c r="C8" s="59"/>
      <c r="D8" s="60"/>
      <c r="E8" s="66"/>
      <c r="F8" s="67"/>
      <c r="G8" s="67"/>
      <c r="H8" s="67"/>
      <c r="I8" s="67"/>
      <c r="J8" s="68"/>
    </row>
    <row r="9" spans="2:10" ht="13.5" thickBot="1" x14ac:dyDescent="0.25">
      <c r="B9" s="55"/>
      <c r="C9" s="59"/>
      <c r="D9" s="60"/>
      <c r="E9" s="69"/>
      <c r="F9" s="70"/>
      <c r="G9" s="70"/>
      <c r="H9" s="70"/>
      <c r="I9" s="70"/>
      <c r="J9" s="71"/>
    </row>
    <row r="10" spans="2:10" x14ac:dyDescent="0.2">
      <c r="B10" s="55"/>
      <c r="C10" s="59"/>
      <c r="D10" s="60"/>
      <c r="E10" s="72" t="s">
        <v>77</v>
      </c>
      <c r="F10" s="75" t="s">
        <v>78</v>
      </c>
      <c r="G10" s="75" t="s">
        <v>79</v>
      </c>
      <c r="H10" s="75" t="s">
        <v>84</v>
      </c>
      <c r="I10" s="78" t="s">
        <v>72</v>
      </c>
      <c r="J10" s="81" t="s">
        <v>71</v>
      </c>
    </row>
    <row r="11" spans="2:10" x14ac:dyDescent="0.2">
      <c r="B11" s="55"/>
      <c r="C11" s="59"/>
      <c r="D11" s="60"/>
      <c r="E11" s="73"/>
      <c r="F11" s="76"/>
      <c r="G11" s="76"/>
      <c r="H11" s="76"/>
      <c r="I11" s="79"/>
      <c r="J11" s="82"/>
    </row>
    <row r="12" spans="2:10" ht="13.5" thickBot="1" x14ac:dyDescent="0.25">
      <c r="B12" s="56"/>
      <c r="C12" s="61"/>
      <c r="D12" s="62"/>
      <c r="E12" s="74"/>
      <c r="F12" s="77"/>
      <c r="G12" s="77"/>
      <c r="H12" s="77"/>
      <c r="I12" s="80"/>
      <c r="J12" s="83"/>
    </row>
    <row r="13" spans="2:10" ht="13.5" thickBot="1" x14ac:dyDescent="0.25">
      <c r="B13" s="84" t="s">
        <v>2</v>
      </c>
      <c r="C13" s="87" t="s">
        <v>3</v>
      </c>
      <c r="D13" s="88"/>
      <c r="E13" s="27">
        <v>8711</v>
      </c>
      <c r="F13" s="27">
        <v>12132</v>
      </c>
      <c r="G13" s="27">
        <v>2</v>
      </c>
      <c r="H13" s="27">
        <v>329</v>
      </c>
      <c r="I13" s="28">
        <f>SUM(E13:H13)</f>
        <v>21174</v>
      </c>
      <c r="J13" s="89">
        <f>SUM(I13:I20)</f>
        <v>300644</v>
      </c>
    </row>
    <row r="14" spans="2:10" ht="13.5" thickBot="1" x14ac:dyDescent="0.25">
      <c r="B14" s="85"/>
      <c r="C14" s="87" t="s">
        <v>4</v>
      </c>
      <c r="D14" s="88"/>
      <c r="E14" s="27">
        <v>18741</v>
      </c>
      <c r="F14" s="27">
        <v>22806</v>
      </c>
      <c r="G14" s="27">
        <v>21</v>
      </c>
      <c r="H14" s="27">
        <v>804</v>
      </c>
      <c r="I14" s="28">
        <f t="shared" ref="I14:I64" si="0">SUM(E14:H14)</f>
        <v>42372</v>
      </c>
      <c r="J14" s="90"/>
    </row>
    <row r="15" spans="2:10" ht="13.5" thickBot="1" x14ac:dyDescent="0.25">
      <c r="B15" s="85"/>
      <c r="C15" s="87" t="s">
        <v>5</v>
      </c>
      <c r="D15" s="88"/>
      <c r="E15" s="27">
        <v>13501</v>
      </c>
      <c r="F15" s="27">
        <v>17487</v>
      </c>
      <c r="G15" s="27">
        <v>4</v>
      </c>
      <c r="H15" s="27">
        <v>647</v>
      </c>
      <c r="I15" s="28">
        <f t="shared" si="0"/>
        <v>31639</v>
      </c>
      <c r="J15" s="90"/>
    </row>
    <row r="16" spans="2:10" ht="13.5" thickBot="1" x14ac:dyDescent="0.25">
      <c r="B16" s="85"/>
      <c r="C16" s="87" t="s">
        <v>6</v>
      </c>
      <c r="D16" s="88"/>
      <c r="E16" s="27">
        <v>15003</v>
      </c>
      <c r="F16" s="27">
        <v>21089</v>
      </c>
      <c r="G16" s="27">
        <v>5</v>
      </c>
      <c r="H16" s="27">
        <v>733</v>
      </c>
      <c r="I16" s="28">
        <f t="shared" si="0"/>
        <v>36830</v>
      </c>
      <c r="J16" s="90"/>
    </row>
    <row r="17" spans="2:10" ht="13.5" thickBot="1" x14ac:dyDescent="0.25">
      <c r="B17" s="85"/>
      <c r="C17" s="87" t="s">
        <v>7</v>
      </c>
      <c r="D17" s="88"/>
      <c r="E17" s="27">
        <v>7664</v>
      </c>
      <c r="F17" s="27">
        <v>9374</v>
      </c>
      <c r="G17" s="27">
        <v>0</v>
      </c>
      <c r="H17" s="27">
        <v>348</v>
      </c>
      <c r="I17" s="28">
        <f t="shared" si="0"/>
        <v>17386</v>
      </c>
      <c r="J17" s="90"/>
    </row>
    <row r="18" spans="2:10" ht="13.5" thickBot="1" x14ac:dyDescent="0.25">
      <c r="B18" s="85"/>
      <c r="C18" s="87" t="s">
        <v>8</v>
      </c>
      <c r="D18" s="88"/>
      <c r="E18" s="27">
        <v>13730</v>
      </c>
      <c r="F18" s="27">
        <v>21674</v>
      </c>
      <c r="G18" s="27">
        <v>0</v>
      </c>
      <c r="H18" s="27">
        <v>755</v>
      </c>
      <c r="I18" s="28">
        <f t="shared" si="0"/>
        <v>36159</v>
      </c>
      <c r="J18" s="90"/>
    </row>
    <row r="19" spans="2:10" ht="13.5" thickBot="1" x14ac:dyDescent="0.25">
      <c r="B19" s="85"/>
      <c r="C19" s="87" t="s">
        <v>9</v>
      </c>
      <c r="D19" s="88"/>
      <c r="E19" s="27">
        <v>18100</v>
      </c>
      <c r="F19" s="27">
        <v>25310</v>
      </c>
      <c r="G19" s="27">
        <v>331</v>
      </c>
      <c r="H19" s="27">
        <v>699</v>
      </c>
      <c r="I19" s="28">
        <f t="shared" si="0"/>
        <v>44440</v>
      </c>
      <c r="J19" s="90"/>
    </row>
    <row r="20" spans="2:10" ht="13.5" thickBot="1" x14ac:dyDescent="0.25">
      <c r="B20" s="86"/>
      <c r="C20" s="87" t="s">
        <v>10</v>
      </c>
      <c r="D20" s="88"/>
      <c r="E20" s="27">
        <v>32333</v>
      </c>
      <c r="F20" s="27">
        <v>36984</v>
      </c>
      <c r="G20" s="27">
        <v>16</v>
      </c>
      <c r="H20" s="27">
        <v>1311</v>
      </c>
      <c r="I20" s="28">
        <f t="shared" si="0"/>
        <v>70644</v>
      </c>
      <c r="J20" s="90"/>
    </row>
    <row r="21" spans="2:10" ht="13.5" thickBot="1" x14ac:dyDescent="0.25">
      <c r="B21" s="95" t="s">
        <v>11</v>
      </c>
      <c r="C21" s="93" t="s">
        <v>12</v>
      </c>
      <c r="D21" s="94"/>
      <c r="E21" s="29">
        <v>2720</v>
      </c>
      <c r="F21" s="29">
        <v>3346</v>
      </c>
      <c r="G21" s="29">
        <v>0</v>
      </c>
      <c r="H21" s="29">
        <v>133</v>
      </c>
      <c r="I21" s="30">
        <f t="shared" si="0"/>
        <v>6199</v>
      </c>
      <c r="J21" s="98">
        <f>SUM(I21:I23)</f>
        <v>40352</v>
      </c>
    </row>
    <row r="22" spans="2:10" ht="13.5" thickBot="1" x14ac:dyDescent="0.25">
      <c r="B22" s="96"/>
      <c r="C22" s="93" t="s">
        <v>13</v>
      </c>
      <c r="D22" s="94"/>
      <c r="E22" s="29">
        <v>1868</v>
      </c>
      <c r="F22" s="29">
        <v>2456</v>
      </c>
      <c r="G22" s="29">
        <v>1</v>
      </c>
      <c r="H22" s="29">
        <v>102</v>
      </c>
      <c r="I22" s="30">
        <f t="shared" si="0"/>
        <v>4427</v>
      </c>
      <c r="J22" s="99"/>
    </row>
    <row r="23" spans="2:10" ht="13.5" thickBot="1" x14ac:dyDescent="0.25">
      <c r="B23" s="97"/>
      <c r="C23" s="93" t="s">
        <v>14</v>
      </c>
      <c r="D23" s="94"/>
      <c r="E23" s="29">
        <v>12295</v>
      </c>
      <c r="F23" s="29">
        <v>16702</v>
      </c>
      <c r="G23" s="29">
        <v>5</v>
      </c>
      <c r="H23" s="29">
        <v>724</v>
      </c>
      <c r="I23" s="30">
        <f t="shared" si="0"/>
        <v>29726</v>
      </c>
      <c r="J23" s="99"/>
    </row>
    <row r="24" spans="2:10" ht="27.75" thickBot="1" x14ac:dyDescent="0.25">
      <c r="B24" s="31" t="s">
        <v>15</v>
      </c>
      <c r="C24" s="87" t="s">
        <v>16</v>
      </c>
      <c r="D24" s="88"/>
      <c r="E24" s="27">
        <v>14574</v>
      </c>
      <c r="F24" s="27">
        <v>24507</v>
      </c>
      <c r="G24" s="27">
        <v>29</v>
      </c>
      <c r="H24" s="27">
        <v>887</v>
      </c>
      <c r="I24" s="28">
        <f t="shared" si="0"/>
        <v>39997</v>
      </c>
      <c r="J24" s="32">
        <f>I24</f>
        <v>39997</v>
      </c>
    </row>
    <row r="25" spans="2:10" ht="18.75" thickBot="1" x14ac:dyDescent="0.25">
      <c r="B25" s="33" t="s">
        <v>17</v>
      </c>
      <c r="C25" s="93" t="s">
        <v>17</v>
      </c>
      <c r="D25" s="94"/>
      <c r="E25" s="29">
        <v>7848</v>
      </c>
      <c r="F25" s="29">
        <v>8980</v>
      </c>
      <c r="G25" s="29">
        <v>1</v>
      </c>
      <c r="H25" s="29">
        <v>243</v>
      </c>
      <c r="I25" s="30">
        <f t="shared" si="0"/>
        <v>17072</v>
      </c>
      <c r="J25" s="34">
        <f>I25</f>
        <v>17072</v>
      </c>
    </row>
    <row r="26" spans="2:10" ht="13.5" thickBot="1" x14ac:dyDescent="0.25">
      <c r="B26" s="84" t="s">
        <v>18</v>
      </c>
      <c r="C26" s="87" t="s">
        <v>19</v>
      </c>
      <c r="D26" s="88"/>
      <c r="E26" s="27">
        <v>8902</v>
      </c>
      <c r="F26" s="27">
        <v>13095</v>
      </c>
      <c r="G26" s="27">
        <v>0</v>
      </c>
      <c r="H26" s="27">
        <v>325</v>
      </c>
      <c r="I26" s="28">
        <f t="shared" si="0"/>
        <v>22322</v>
      </c>
      <c r="J26" s="91">
        <f>SUM(I26:I27)</f>
        <v>41865</v>
      </c>
    </row>
    <row r="27" spans="2:10" ht="13.5" thickBot="1" x14ac:dyDescent="0.25">
      <c r="B27" s="86"/>
      <c r="C27" s="87" t="s">
        <v>20</v>
      </c>
      <c r="D27" s="88"/>
      <c r="E27" s="27">
        <v>7637</v>
      </c>
      <c r="F27" s="27">
        <v>11690</v>
      </c>
      <c r="G27" s="27">
        <v>1</v>
      </c>
      <c r="H27" s="27">
        <v>215</v>
      </c>
      <c r="I27" s="28">
        <f t="shared" si="0"/>
        <v>19543</v>
      </c>
      <c r="J27" s="92"/>
    </row>
    <row r="28" spans="2:10" ht="13.5" thickBot="1" x14ac:dyDescent="0.25">
      <c r="B28" s="35" t="s">
        <v>21</v>
      </c>
      <c r="C28" s="93" t="s">
        <v>21</v>
      </c>
      <c r="D28" s="94"/>
      <c r="E28" s="29">
        <v>7253</v>
      </c>
      <c r="F28" s="29">
        <v>8732</v>
      </c>
      <c r="G28" s="29">
        <v>0</v>
      </c>
      <c r="H28" s="29">
        <v>319</v>
      </c>
      <c r="I28" s="30">
        <f t="shared" si="0"/>
        <v>16304</v>
      </c>
      <c r="J28" s="34">
        <f>I28</f>
        <v>16304</v>
      </c>
    </row>
    <row r="29" spans="2:10" ht="13.5" thickBot="1" x14ac:dyDescent="0.25">
      <c r="B29" s="84" t="s">
        <v>22</v>
      </c>
      <c r="C29" s="87" t="s">
        <v>23</v>
      </c>
      <c r="D29" s="88"/>
      <c r="E29" s="27">
        <v>4581</v>
      </c>
      <c r="F29" s="27">
        <v>5668</v>
      </c>
      <c r="G29" s="27">
        <v>0</v>
      </c>
      <c r="H29" s="27">
        <v>181</v>
      </c>
      <c r="I29" s="28">
        <f t="shared" si="0"/>
        <v>10430</v>
      </c>
      <c r="J29" s="89">
        <f>SUM(I29:I37)</f>
        <v>109096</v>
      </c>
    </row>
    <row r="30" spans="2:10" ht="13.5" thickBot="1" x14ac:dyDescent="0.25">
      <c r="B30" s="85"/>
      <c r="C30" s="87" t="s">
        <v>24</v>
      </c>
      <c r="D30" s="88"/>
      <c r="E30" s="27">
        <v>6067</v>
      </c>
      <c r="F30" s="27">
        <v>7028</v>
      </c>
      <c r="G30" s="27">
        <v>0</v>
      </c>
      <c r="H30" s="27">
        <v>214</v>
      </c>
      <c r="I30" s="28">
        <f t="shared" si="0"/>
        <v>13309</v>
      </c>
      <c r="J30" s="89"/>
    </row>
    <row r="31" spans="2:10" ht="13.5" thickBot="1" x14ac:dyDescent="0.25">
      <c r="B31" s="85"/>
      <c r="C31" s="87" t="s">
        <v>25</v>
      </c>
      <c r="D31" s="88"/>
      <c r="E31" s="27">
        <v>6965</v>
      </c>
      <c r="F31" s="27">
        <v>9864</v>
      </c>
      <c r="G31" s="27">
        <v>1</v>
      </c>
      <c r="H31" s="27">
        <v>344</v>
      </c>
      <c r="I31" s="28">
        <f t="shared" si="0"/>
        <v>17174</v>
      </c>
      <c r="J31" s="89"/>
    </row>
    <row r="32" spans="2:10" ht="13.5" thickBot="1" x14ac:dyDescent="0.25">
      <c r="B32" s="85"/>
      <c r="C32" s="87" t="s">
        <v>26</v>
      </c>
      <c r="D32" s="88"/>
      <c r="E32" s="27">
        <v>3367</v>
      </c>
      <c r="F32" s="27">
        <v>4172</v>
      </c>
      <c r="G32" s="27">
        <v>0</v>
      </c>
      <c r="H32" s="27">
        <v>168</v>
      </c>
      <c r="I32" s="28">
        <f t="shared" si="0"/>
        <v>7707</v>
      </c>
      <c r="J32" s="89"/>
    </row>
    <row r="33" spans="2:10" ht="13.5" thickBot="1" x14ac:dyDescent="0.25">
      <c r="B33" s="85"/>
      <c r="C33" s="87" t="s">
        <v>27</v>
      </c>
      <c r="D33" s="88"/>
      <c r="E33" s="27">
        <v>9372</v>
      </c>
      <c r="F33" s="27">
        <v>10638</v>
      </c>
      <c r="G33" s="27">
        <v>0</v>
      </c>
      <c r="H33" s="27">
        <v>485</v>
      </c>
      <c r="I33" s="28">
        <f t="shared" si="0"/>
        <v>20495</v>
      </c>
      <c r="J33" s="89"/>
    </row>
    <row r="34" spans="2:10" ht="13.5" thickBot="1" x14ac:dyDescent="0.25">
      <c r="B34" s="85"/>
      <c r="C34" s="87" t="s">
        <v>28</v>
      </c>
      <c r="D34" s="88"/>
      <c r="E34" s="27">
        <v>2290</v>
      </c>
      <c r="F34" s="27">
        <v>2540</v>
      </c>
      <c r="G34" s="27">
        <v>0</v>
      </c>
      <c r="H34" s="27">
        <v>85</v>
      </c>
      <c r="I34" s="28">
        <f t="shared" si="0"/>
        <v>4915</v>
      </c>
      <c r="J34" s="89"/>
    </row>
    <row r="35" spans="2:10" ht="13.5" thickBot="1" x14ac:dyDescent="0.25">
      <c r="B35" s="85"/>
      <c r="C35" s="87" t="s">
        <v>29</v>
      </c>
      <c r="D35" s="88"/>
      <c r="E35" s="27">
        <v>1398</v>
      </c>
      <c r="F35" s="27">
        <v>1812</v>
      </c>
      <c r="G35" s="27">
        <v>1</v>
      </c>
      <c r="H35" s="27">
        <v>43</v>
      </c>
      <c r="I35" s="28">
        <f t="shared" si="0"/>
        <v>3254</v>
      </c>
      <c r="J35" s="89"/>
    </row>
    <row r="36" spans="2:10" ht="13.5" thickBot="1" x14ac:dyDescent="0.25">
      <c r="B36" s="85"/>
      <c r="C36" s="87" t="s">
        <v>30</v>
      </c>
      <c r="D36" s="88"/>
      <c r="E36" s="27">
        <v>9355</v>
      </c>
      <c r="F36" s="27">
        <v>10952</v>
      </c>
      <c r="G36" s="27">
        <v>0</v>
      </c>
      <c r="H36" s="27">
        <v>403</v>
      </c>
      <c r="I36" s="28">
        <f t="shared" si="0"/>
        <v>20710</v>
      </c>
      <c r="J36" s="89"/>
    </row>
    <row r="37" spans="2:10" ht="13.5" thickBot="1" x14ac:dyDescent="0.25">
      <c r="B37" s="86"/>
      <c r="C37" s="87" t="s">
        <v>31</v>
      </c>
      <c r="D37" s="88"/>
      <c r="E37" s="27">
        <v>4959</v>
      </c>
      <c r="F37" s="27">
        <v>5941</v>
      </c>
      <c r="G37" s="27">
        <v>0</v>
      </c>
      <c r="H37" s="27">
        <v>202</v>
      </c>
      <c r="I37" s="28">
        <f t="shared" si="0"/>
        <v>11102</v>
      </c>
      <c r="J37" s="89"/>
    </row>
    <row r="38" spans="2:10" ht="13.5" thickBot="1" x14ac:dyDescent="0.25">
      <c r="B38" s="100" t="s">
        <v>32</v>
      </c>
      <c r="C38" s="93" t="s">
        <v>33</v>
      </c>
      <c r="D38" s="94"/>
      <c r="E38" s="29">
        <v>11688</v>
      </c>
      <c r="F38" s="29">
        <v>13816</v>
      </c>
      <c r="G38" s="29">
        <v>0</v>
      </c>
      <c r="H38" s="29">
        <v>464</v>
      </c>
      <c r="I38" s="30">
        <f t="shared" si="0"/>
        <v>25968</v>
      </c>
      <c r="J38" s="98">
        <f>SUM(I38:I42)</f>
        <v>104295</v>
      </c>
    </row>
    <row r="39" spans="2:10" ht="13.5" thickBot="1" x14ac:dyDescent="0.25">
      <c r="B39" s="101"/>
      <c r="C39" s="93" t="s">
        <v>34</v>
      </c>
      <c r="D39" s="94"/>
      <c r="E39" s="29">
        <v>11053</v>
      </c>
      <c r="F39" s="29">
        <v>12782</v>
      </c>
      <c r="G39" s="29">
        <v>0</v>
      </c>
      <c r="H39" s="29">
        <v>413</v>
      </c>
      <c r="I39" s="30">
        <f t="shared" si="0"/>
        <v>24248</v>
      </c>
      <c r="J39" s="98"/>
    </row>
    <row r="40" spans="2:10" ht="13.5" thickBot="1" x14ac:dyDescent="0.25">
      <c r="B40" s="101"/>
      <c r="C40" s="93" t="s">
        <v>35</v>
      </c>
      <c r="D40" s="94"/>
      <c r="E40" s="29">
        <v>6381</v>
      </c>
      <c r="F40" s="29">
        <v>7122</v>
      </c>
      <c r="G40" s="29">
        <v>1</v>
      </c>
      <c r="H40" s="29">
        <v>234</v>
      </c>
      <c r="I40" s="30">
        <f t="shared" si="0"/>
        <v>13738</v>
      </c>
      <c r="J40" s="98"/>
    </row>
    <row r="41" spans="2:10" ht="13.5" thickBot="1" x14ac:dyDescent="0.25">
      <c r="B41" s="101"/>
      <c r="C41" s="93" t="s">
        <v>36</v>
      </c>
      <c r="D41" s="94"/>
      <c r="E41" s="29">
        <v>3895</v>
      </c>
      <c r="F41" s="29">
        <v>3591</v>
      </c>
      <c r="G41" s="29">
        <v>1</v>
      </c>
      <c r="H41" s="29">
        <v>106</v>
      </c>
      <c r="I41" s="30">
        <f t="shared" si="0"/>
        <v>7593</v>
      </c>
      <c r="J41" s="98"/>
    </row>
    <row r="42" spans="2:10" ht="13.5" thickBot="1" x14ac:dyDescent="0.25">
      <c r="B42" s="102"/>
      <c r="C42" s="93" t="s">
        <v>37</v>
      </c>
      <c r="D42" s="94"/>
      <c r="E42" s="29">
        <v>15463</v>
      </c>
      <c r="F42" s="29">
        <v>16667</v>
      </c>
      <c r="G42" s="29">
        <v>3</v>
      </c>
      <c r="H42" s="29">
        <v>615</v>
      </c>
      <c r="I42" s="30">
        <f t="shared" si="0"/>
        <v>32748</v>
      </c>
      <c r="J42" s="98"/>
    </row>
    <row r="43" spans="2:10" ht="13.5" thickBot="1" x14ac:dyDescent="0.25">
      <c r="B43" s="103" t="s">
        <v>38</v>
      </c>
      <c r="C43" s="87" t="s">
        <v>39</v>
      </c>
      <c r="D43" s="88"/>
      <c r="E43" s="27">
        <v>49447</v>
      </c>
      <c r="F43" s="27">
        <v>54603</v>
      </c>
      <c r="G43" s="27">
        <v>10</v>
      </c>
      <c r="H43" s="27">
        <v>2359</v>
      </c>
      <c r="I43" s="28">
        <f t="shared" si="0"/>
        <v>106419</v>
      </c>
      <c r="J43" s="91">
        <f>SUM(I43:I46)</f>
        <v>151753</v>
      </c>
    </row>
    <row r="44" spans="2:10" ht="13.5" thickBot="1" x14ac:dyDescent="0.25">
      <c r="B44" s="85"/>
      <c r="C44" s="87" t="s">
        <v>40</v>
      </c>
      <c r="D44" s="88"/>
      <c r="E44" s="27">
        <v>5932</v>
      </c>
      <c r="F44" s="27">
        <v>7523</v>
      </c>
      <c r="G44" s="27">
        <v>0</v>
      </c>
      <c r="H44" s="27">
        <v>277</v>
      </c>
      <c r="I44" s="28">
        <f t="shared" si="0"/>
        <v>13732</v>
      </c>
      <c r="J44" s="91"/>
    </row>
    <row r="45" spans="2:10" ht="13.5" thickBot="1" x14ac:dyDescent="0.25">
      <c r="B45" s="85"/>
      <c r="C45" s="87" t="s">
        <v>41</v>
      </c>
      <c r="D45" s="88"/>
      <c r="E45" s="27">
        <v>3805</v>
      </c>
      <c r="F45" s="27">
        <v>5221</v>
      </c>
      <c r="G45" s="27">
        <v>0</v>
      </c>
      <c r="H45" s="27">
        <v>183</v>
      </c>
      <c r="I45" s="28">
        <f t="shared" si="0"/>
        <v>9209</v>
      </c>
      <c r="J45" s="91"/>
    </row>
    <row r="46" spans="2:10" ht="13.5" thickBot="1" x14ac:dyDescent="0.25">
      <c r="B46" s="86"/>
      <c r="C46" s="87" t="s">
        <v>42</v>
      </c>
      <c r="D46" s="88"/>
      <c r="E46" s="27">
        <v>9394</v>
      </c>
      <c r="F46" s="27">
        <v>12588</v>
      </c>
      <c r="G46" s="27">
        <v>1</v>
      </c>
      <c r="H46" s="27">
        <v>410</v>
      </c>
      <c r="I46" s="28">
        <f t="shared" si="0"/>
        <v>22393</v>
      </c>
      <c r="J46" s="91"/>
    </row>
    <row r="47" spans="2:10" ht="13.5" thickBot="1" x14ac:dyDescent="0.25">
      <c r="B47" s="100" t="s">
        <v>43</v>
      </c>
      <c r="C47" s="93" t="s">
        <v>44</v>
      </c>
      <c r="D47" s="94"/>
      <c r="E47" s="29">
        <v>34537</v>
      </c>
      <c r="F47" s="29">
        <v>44857</v>
      </c>
      <c r="G47" s="29">
        <v>72</v>
      </c>
      <c r="H47" s="29">
        <v>1464</v>
      </c>
      <c r="I47" s="30">
        <f t="shared" si="0"/>
        <v>80930</v>
      </c>
      <c r="J47" s="98">
        <f>SUM(I47:I49)</f>
        <v>206850</v>
      </c>
    </row>
    <row r="48" spans="2:10" ht="13.5" thickBot="1" x14ac:dyDescent="0.25">
      <c r="B48" s="101"/>
      <c r="C48" s="93" t="s">
        <v>45</v>
      </c>
      <c r="D48" s="94"/>
      <c r="E48" s="29">
        <v>8867</v>
      </c>
      <c r="F48" s="29">
        <v>11438</v>
      </c>
      <c r="G48" s="29">
        <v>12</v>
      </c>
      <c r="H48" s="29">
        <v>302</v>
      </c>
      <c r="I48" s="30">
        <f t="shared" si="0"/>
        <v>20619</v>
      </c>
      <c r="J48" s="99"/>
    </row>
    <row r="49" spans="2:10" ht="13.5" thickBot="1" x14ac:dyDescent="0.25">
      <c r="B49" s="102"/>
      <c r="C49" s="93" t="s">
        <v>46</v>
      </c>
      <c r="D49" s="94"/>
      <c r="E49" s="29">
        <v>46047</v>
      </c>
      <c r="F49" s="29">
        <v>57656</v>
      </c>
      <c r="G49" s="29">
        <v>27</v>
      </c>
      <c r="H49" s="29">
        <v>1571</v>
      </c>
      <c r="I49" s="30">
        <f t="shared" si="0"/>
        <v>105301</v>
      </c>
      <c r="J49" s="99"/>
    </row>
    <row r="50" spans="2:10" ht="13.5" thickBot="1" x14ac:dyDescent="0.25">
      <c r="B50" s="103" t="s">
        <v>47</v>
      </c>
      <c r="C50" s="87" t="s">
        <v>48</v>
      </c>
      <c r="D50" s="88"/>
      <c r="E50" s="27">
        <v>21202</v>
      </c>
      <c r="F50" s="27">
        <v>24217</v>
      </c>
      <c r="G50" s="27">
        <v>4100</v>
      </c>
      <c r="H50" s="27">
        <v>984</v>
      </c>
      <c r="I50" s="28">
        <f t="shared" si="0"/>
        <v>50503</v>
      </c>
      <c r="J50" s="91">
        <f>SUM(I50:I51)</f>
        <v>78534</v>
      </c>
    </row>
    <row r="51" spans="2:10" ht="13.5" thickBot="1" x14ac:dyDescent="0.25">
      <c r="B51" s="86"/>
      <c r="C51" s="87" t="s">
        <v>49</v>
      </c>
      <c r="D51" s="88"/>
      <c r="E51" s="27">
        <v>12525</v>
      </c>
      <c r="F51" s="27">
        <v>13649</v>
      </c>
      <c r="G51" s="27">
        <v>1270</v>
      </c>
      <c r="H51" s="27">
        <v>587</v>
      </c>
      <c r="I51" s="28">
        <f t="shared" si="0"/>
        <v>28031</v>
      </c>
      <c r="J51" s="92"/>
    </row>
    <row r="52" spans="2:10" ht="13.5" thickBot="1" x14ac:dyDescent="0.25">
      <c r="B52" s="100" t="s">
        <v>50</v>
      </c>
      <c r="C52" s="93" t="s">
        <v>51</v>
      </c>
      <c r="D52" s="94"/>
      <c r="E52" s="29">
        <v>15143</v>
      </c>
      <c r="F52" s="29">
        <v>19785</v>
      </c>
      <c r="G52" s="29">
        <v>412</v>
      </c>
      <c r="H52" s="29">
        <v>467</v>
      </c>
      <c r="I52" s="30">
        <f t="shared" si="0"/>
        <v>35807</v>
      </c>
      <c r="J52" s="98">
        <f>SUM(I52:I55)</f>
        <v>91201</v>
      </c>
    </row>
    <row r="53" spans="2:10" ht="13.5" thickBot="1" x14ac:dyDescent="0.25">
      <c r="B53" s="101"/>
      <c r="C53" s="93" t="s">
        <v>52</v>
      </c>
      <c r="D53" s="94"/>
      <c r="E53" s="29">
        <v>4871</v>
      </c>
      <c r="F53" s="29">
        <v>6743</v>
      </c>
      <c r="G53" s="29">
        <v>210</v>
      </c>
      <c r="H53" s="29">
        <v>159</v>
      </c>
      <c r="I53" s="30">
        <f t="shared" si="0"/>
        <v>11983</v>
      </c>
      <c r="J53" s="98"/>
    </row>
    <row r="54" spans="2:10" ht="13.5" thickBot="1" x14ac:dyDescent="0.25">
      <c r="B54" s="101"/>
      <c r="C54" s="93" t="s">
        <v>53</v>
      </c>
      <c r="D54" s="94"/>
      <c r="E54" s="29">
        <v>5489</v>
      </c>
      <c r="F54" s="29">
        <v>7820</v>
      </c>
      <c r="G54" s="29">
        <v>75</v>
      </c>
      <c r="H54" s="29">
        <v>170</v>
      </c>
      <c r="I54" s="30">
        <f t="shared" si="0"/>
        <v>13554</v>
      </c>
      <c r="J54" s="98"/>
    </row>
    <row r="55" spans="2:10" ht="13.5" thickBot="1" x14ac:dyDescent="0.25">
      <c r="B55" s="102"/>
      <c r="C55" s="93" t="s">
        <v>54</v>
      </c>
      <c r="D55" s="94"/>
      <c r="E55" s="29">
        <v>12195</v>
      </c>
      <c r="F55" s="29">
        <v>16790</v>
      </c>
      <c r="G55" s="29">
        <v>452</v>
      </c>
      <c r="H55" s="29">
        <v>420</v>
      </c>
      <c r="I55" s="30">
        <f t="shared" si="0"/>
        <v>29857</v>
      </c>
      <c r="J55" s="98"/>
    </row>
    <row r="56" spans="2:10" ht="27.75" thickBot="1" x14ac:dyDescent="0.25">
      <c r="B56" s="31" t="s">
        <v>55</v>
      </c>
      <c r="C56" s="87" t="s">
        <v>56</v>
      </c>
      <c r="D56" s="88"/>
      <c r="E56" s="27">
        <v>91514</v>
      </c>
      <c r="F56" s="27">
        <v>75255</v>
      </c>
      <c r="G56" s="27">
        <v>46</v>
      </c>
      <c r="H56" s="27">
        <v>2940</v>
      </c>
      <c r="I56" s="28">
        <f t="shared" si="0"/>
        <v>169755</v>
      </c>
      <c r="J56" s="36">
        <f>I56</f>
        <v>169755</v>
      </c>
    </row>
    <row r="57" spans="2:10" ht="18.75" thickBot="1" x14ac:dyDescent="0.25">
      <c r="B57" s="35" t="s">
        <v>57</v>
      </c>
      <c r="C57" s="93" t="s">
        <v>58</v>
      </c>
      <c r="D57" s="94"/>
      <c r="E57" s="29">
        <v>30446</v>
      </c>
      <c r="F57" s="29">
        <v>31879</v>
      </c>
      <c r="G57" s="29">
        <v>37</v>
      </c>
      <c r="H57" s="29">
        <v>729</v>
      </c>
      <c r="I57" s="30">
        <f t="shared" si="0"/>
        <v>63091</v>
      </c>
      <c r="J57" s="34">
        <f>I57</f>
        <v>63091</v>
      </c>
    </row>
    <row r="58" spans="2:10" ht="27.75" thickBot="1" x14ac:dyDescent="0.25">
      <c r="B58" s="31" t="s">
        <v>59</v>
      </c>
      <c r="C58" s="87" t="s">
        <v>60</v>
      </c>
      <c r="D58" s="88"/>
      <c r="E58" s="27">
        <v>10810</v>
      </c>
      <c r="F58" s="27">
        <v>9970</v>
      </c>
      <c r="G58" s="27">
        <v>3</v>
      </c>
      <c r="H58" s="27">
        <v>326</v>
      </c>
      <c r="I58" s="28">
        <f t="shared" si="0"/>
        <v>21109</v>
      </c>
      <c r="J58" s="36">
        <f>I58</f>
        <v>21109</v>
      </c>
    </row>
    <row r="59" spans="2:10" ht="13.5" thickBot="1" x14ac:dyDescent="0.25">
      <c r="B59" s="104" t="s">
        <v>61</v>
      </c>
      <c r="C59" s="93" t="s">
        <v>62</v>
      </c>
      <c r="D59" s="94"/>
      <c r="E59" s="29">
        <v>5207</v>
      </c>
      <c r="F59" s="29">
        <v>4294</v>
      </c>
      <c r="G59" s="29">
        <v>0</v>
      </c>
      <c r="H59" s="29">
        <v>212</v>
      </c>
      <c r="I59" s="30">
        <f t="shared" si="0"/>
        <v>9713</v>
      </c>
      <c r="J59" s="98">
        <f>SUM(I59:I61)</f>
        <v>60843</v>
      </c>
    </row>
    <row r="60" spans="2:10" ht="13.5" thickBot="1" x14ac:dyDescent="0.25">
      <c r="B60" s="101"/>
      <c r="C60" s="93" t="s">
        <v>63</v>
      </c>
      <c r="D60" s="94"/>
      <c r="E60" s="29">
        <v>14129</v>
      </c>
      <c r="F60" s="29">
        <v>19205</v>
      </c>
      <c r="G60" s="29">
        <v>2</v>
      </c>
      <c r="H60" s="29">
        <v>570</v>
      </c>
      <c r="I60" s="30">
        <f t="shared" si="0"/>
        <v>33906</v>
      </c>
      <c r="J60" s="99"/>
    </row>
    <row r="61" spans="2:10" ht="13.5" thickBot="1" x14ac:dyDescent="0.25">
      <c r="B61" s="102"/>
      <c r="C61" s="93" t="s">
        <v>64</v>
      </c>
      <c r="D61" s="94"/>
      <c r="E61" s="29">
        <v>10965</v>
      </c>
      <c r="F61" s="29">
        <v>5893</v>
      </c>
      <c r="G61" s="29">
        <v>2</v>
      </c>
      <c r="H61" s="29">
        <v>364</v>
      </c>
      <c r="I61" s="30">
        <f t="shared" si="0"/>
        <v>17224</v>
      </c>
      <c r="J61" s="99"/>
    </row>
    <row r="62" spans="2:10" ht="13.5" thickBot="1" x14ac:dyDescent="0.25">
      <c r="B62" s="31" t="s">
        <v>65</v>
      </c>
      <c r="C62" s="87" t="s">
        <v>65</v>
      </c>
      <c r="D62" s="88"/>
      <c r="E62" s="27">
        <v>5737</v>
      </c>
      <c r="F62" s="27">
        <v>7121</v>
      </c>
      <c r="G62" s="27">
        <v>2</v>
      </c>
      <c r="H62" s="27">
        <v>264</v>
      </c>
      <c r="I62" s="28">
        <f t="shared" si="0"/>
        <v>13124</v>
      </c>
      <c r="J62" s="36">
        <f>I62</f>
        <v>13124</v>
      </c>
    </row>
    <row r="63" spans="2:10" ht="13.5" thickBot="1" x14ac:dyDescent="0.25">
      <c r="B63" s="35" t="s">
        <v>66</v>
      </c>
      <c r="C63" s="93" t="s">
        <v>66</v>
      </c>
      <c r="D63" s="94"/>
      <c r="E63" s="29">
        <v>277</v>
      </c>
      <c r="F63" s="29">
        <v>161</v>
      </c>
      <c r="G63" s="29">
        <v>0</v>
      </c>
      <c r="H63" s="29">
        <v>2</v>
      </c>
      <c r="I63" s="30">
        <f t="shared" si="0"/>
        <v>440</v>
      </c>
      <c r="J63" s="34">
        <f>I63</f>
        <v>440</v>
      </c>
    </row>
    <row r="64" spans="2:10" ht="13.5" thickBot="1" x14ac:dyDescent="0.25">
      <c r="B64" s="37" t="s">
        <v>67</v>
      </c>
      <c r="C64" s="110" t="s">
        <v>67</v>
      </c>
      <c r="D64" s="111"/>
      <c r="E64" s="38">
        <v>1175</v>
      </c>
      <c r="F64" s="38">
        <v>580</v>
      </c>
      <c r="G64" s="38">
        <v>0</v>
      </c>
      <c r="H64" s="38">
        <v>12</v>
      </c>
      <c r="I64" s="39">
        <f t="shared" si="0"/>
        <v>1767</v>
      </c>
      <c r="J64" s="40">
        <f>I64</f>
        <v>1767</v>
      </c>
    </row>
    <row r="65" spans="2:10" ht="14.25" thickTop="1" thickBot="1" x14ac:dyDescent="0.25">
      <c r="B65" s="112" t="s">
        <v>68</v>
      </c>
      <c r="C65" s="113">
        <f>SUM(E65:J65)</f>
        <v>4584276</v>
      </c>
      <c r="D65" s="114"/>
      <c r="E65" s="41">
        <f t="shared" ref="E65:J65" si="1">SUM(E13:E64)</f>
        <v>687428</v>
      </c>
      <c r="F65" s="42">
        <f t="shared" si="1"/>
        <v>806205</v>
      </c>
      <c r="G65" s="42">
        <f t="shared" si="1"/>
        <v>7156</v>
      </c>
      <c r="H65" s="42">
        <f t="shared" si="1"/>
        <v>27303</v>
      </c>
      <c r="I65" s="43">
        <f t="shared" si="1"/>
        <v>1528092</v>
      </c>
      <c r="J65" s="44">
        <f t="shared" si="1"/>
        <v>1528092</v>
      </c>
    </row>
    <row r="66" spans="2:10" ht="14.25" thickTop="1" thickBot="1" x14ac:dyDescent="0.25">
      <c r="B66" s="112" t="s">
        <v>73</v>
      </c>
      <c r="C66" s="113"/>
      <c r="D66" s="114"/>
      <c r="E66" s="45">
        <f t="shared" ref="E66:J66" si="2">E65/$I$65</f>
        <v>0.44986034872245911</v>
      </c>
      <c r="F66" s="45">
        <f t="shared" si="2"/>
        <v>0.52758930745007504</v>
      </c>
      <c r="G66" s="45">
        <f t="shared" si="2"/>
        <v>4.6829641147260771E-3</v>
      </c>
      <c r="H66" s="45">
        <f t="shared" si="2"/>
        <v>1.7867379712739807E-2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7">
    <mergeCell ref="C62:D62"/>
    <mergeCell ref="C63:D63"/>
    <mergeCell ref="C64:D64"/>
    <mergeCell ref="B65:D65"/>
    <mergeCell ref="B66:D66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51"/>
      <c r="C2" s="51"/>
      <c r="D2" s="1"/>
      <c r="E2" s="53"/>
      <c r="F2" s="53"/>
      <c r="G2" s="53"/>
      <c r="H2" s="53"/>
      <c r="I2" s="53"/>
      <c r="J2" s="53"/>
      <c r="K2" s="52"/>
      <c r="L2" s="52"/>
      <c r="M2" s="52"/>
      <c r="N2" s="52"/>
    </row>
    <row r="3" spans="2:14" ht="15.75" thickBot="1" x14ac:dyDescent="0.3">
      <c r="B3" s="133" t="s">
        <v>69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ht="15.75" thickBot="1" x14ac:dyDescent="0.3">
      <c r="B4" s="49"/>
      <c r="C4" s="49"/>
      <c r="D4" s="7"/>
      <c r="E4" s="50"/>
      <c r="F4" s="50"/>
      <c r="G4" s="50"/>
      <c r="H4" s="50"/>
      <c r="I4" s="50"/>
      <c r="J4" s="50"/>
      <c r="K4" s="49"/>
      <c r="L4" s="49"/>
      <c r="M4" s="49"/>
      <c r="N4" s="49"/>
    </row>
    <row r="5" spans="2:14" ht="15.75" customHeight="1" thickBot="1" x14ac:dyDescent="0.3">
      <c r="B5" s="107" t="str">
        <f>'Por categorías 31_08_2023'!B5:J5</f>
        <v>ÚLTIMO DÍA DEL MES DEL QUE CORRESPONDEN LOS DATOS: 31.08.2023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15.75" thickBot="1" x14ac:dyDescent="0.3"/>
    <row r="7" spans="2:14" ht="15.75" customHeight="1" thickTop="1" x14ac:dyDescent="0.25">
      <c r="B7" s="136"/>
      <c r="C7" s="139"/>
      <c r="D7" s="140"/>
      <c r="E7" s="124" t="s">
        <v>70</v>
      </c>
      <c r="F7" s="125"/>
      <c r="G7" s="125"/>
      <c r="H7" s="125"/>
      <c r="I7" s="125"/>
      <c r="J7" s="125"/>
      <c r="K7" s="125"/>
      <c r="L7" s="125"/>
      <c r="M7" s="125"/>
      <c r="N7" s="126"/>
    </row>
    <row r="8" spans="2:14" x14ac:dyDescent="0.25">
      <c r="B8" s="137"/>
      <c r="C8" s="141"/>
      <c r="D8" s="142"/>
      <c r="E8" s="127"/>
      <c r="F8" s="128"/>
      <c r="G8" s="128"/>
      <c r="H8" s="128"/>
      <c r="I8" s="128"/>
      <c r="J8" s="128"/>
      <c r="K8" s="128"/>
      <c r="L8" s="128"/>
      <c r="M8" s="128"/>
      <c r="N8" s="129"/>
    </row>
    <row r="9" spans="2:14" x14ac:dyDescent="0.25">
      <c r="B9" s="137"/>
      <c r="C9" s="141"/>
      <c r="D9" s="142"/>
      <c r="E9" s="127"/>
      <c r="F9" s="128"/>
      <c r="G9" s="128"/>
      <c r="H9" s="128"/>
      <c r="I9" s="128"/>
      <c r="J9" s="128"/>
      <c r="K9" s="128"/>
      <c r="L9" s="128"/>
      <c r="M9" s="128"/>
      <c r="N9" s="129"/>
    </row>
    <row r="10" spans="2:14" ht="15.75" thickBot="1" x14ac:dyDescent="0.3">
      <c r="B10" s="137"/>
      <c r="C10" s="141"/>
      <c r="D10" s="142"/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2:14" ht="25.5" customHeight="1" x14ac:dyDescent="0.25">
      <c r="B11" s="137"/>
      <c r="C11" s="141"/>
      <c r="D11" s="142"/>
      <c r="E11" s="145" t="s">
        <v>80</v>
      </c>
      <c r="F11" s="120"/>
      <c r="G11" s="120" t="s">
        <v>81</v>
      </c>
      <c r="H11" s="120"/>
      <c r="I11" s="120" t="s">
        <v>82</v>
      </c>
      <c r="J11" s="120"/>
      <c r="K11" s="120" t="s">
        <v>83</v>
      </c>
      <c r="L11" s="120" t="s">
        <v>84</v>
      </c>
      <c r="M11" s="120" t="s">
        <v>72</v>
      </c>
      <c r="N11" s="122" t="s">
        <v>71</v>
      </c>
    </row>
    <row r="12" spans="2:14" ht="15.75" thickBot="1" x14ac:dyDescent="0.3">
      <c r="B12" s="138"/>
      <c r="C12" s="143"/>
      <c r="D12" s="144"/>
      <c r="E12" s="146"/>
      <c r="F12" s="121"/>
      <c r="G12" s="121" t="s">
        <v>0</v>
      </c>
      <c r="H12" s="121" t="s">
        <v>1</v>
      </c>
      <c r="I12" s="121" t="s">
        <v>0</v>
      </c>
      <c r="J12" s="121" t="s">
        <v>1</v>
      </c>
      <c r="K12" s="121"/>
      <c r="L12" s="121"/>
      <c r="M12" s="121"/>
      <c r="N12" s="123"/>
    </row>
    <row r="13" spans="2:14" ht="15.6" customHeight="1" thickBot="1" x14ac:dyDescent="0.3">
      <c r="B13" s="147" t="s">
        <v>2</v>
      </c>
      <c r="C13" s="150" t="s">
        <v>3</v>
      </c>
      <c r="D13" s="151"/>
      <c r="E13" s="152">
        <v>13329</v>
      </c>
      <c r="F13" s="153"/>
      <c r="G13" s="153">
        <v>6043</v>
      </c>
      <c r="H13" s="153"/>
      <c r="I13" s="153">
        <v>1274</v>
      </c>
      <c r="J13" s="153"/>
      <c r="K13" s="8">
        <v>199</v>
      </c>
      <c r="L13" s="8">
        <v>329</v>
      </c>
      <c r="M13" s="20">
        <f t="shared" ref="M13:M44" si="0">SUM(E13:L13)</f>
        <v>21174</v>
      </c>
      <c r="N13" s="119">
        <f>SUM(M13:M20)</f>
        <v>300644</v>
      </c>
    </row>
    <row r="14" spans="2:14" ht="15.75" thickBot="1" x14ac:dyDescent="0.3">
      <c r="B14" s="148"/>
      <c r="C14" s="150" t="s">
        <v>4</v>
      </c>
      <c r="D14" s="151"/>
      <c r="E14" s="152">
        <v>30466</v>
      </c>
      <c r="F14" s="153"/>
      <c r="G14" s="153">
        <v>8747</v>
      </c>
      <c r="H14" s="153"/>
      <c r="I14" s="153">
        <v>1717</v>
      </c>
      <c r="J14" s="153"/>
      <c r="K14" s="8">
        <v>638</v>
      </c>
      <c r="L14" s="8">
        <v>804</v>
      </c>
      <c r="M14" s="20">
        <f t="shared" si="0"/>
        <v>42372</v>
      </c>
      <c r="N14" s="158"/>
    </row>
    <row r="15" spans="2:14" ht="15.75" thickBot="1" x14ac:dyDescent="0.3">
      <c r="B15" s="148"/>
      <c r="C15" s="150" t="s">
        <v>5</v>
      </c>
      <c r="D15" s="151"/>
      <c r="E15" s="152">
        <v>21893</v>
      </c>
      <c r="F15" s="153"/>
      <c r="G15" s="153">
        <v>6494</v>
      </c>
      <c r="H15" s="153"/>
      <c r="I15" s="153">
        <v>2248</v>
      </c>
      <c r="J15" s="153"/>
      <c r="K15" s="8">
        <v>357</v>
      </c>
      <c r="L15" s="8">
        <v>647</v>
      </c>
      <c r="M15" s="20">
        <f t="shared" si="0"/>
        <v>31639</v>
      </c>
      <c r="N15" s="158"/>
    </row>
    <row r="16" spans="2:14" ht="15.75" thickBot="1" x14ac:dyDescent="0.3">
      <c r="B16" s="148"/>
      <c r="C16" s="150" t="s">
        <v>6</v>
      </c>
      <c r="D16" s="151"/>
      <c r="E16" s="152">
        <v>25183</v>
      </c>
      <c r="F16" s="153"/>
      <c r="G16" s="153">
        <v>7548</v>
      </c>
      <c r="H16" s="153"/>
      <c r="I16" s="153">
        <v>3002</v>
      </c>
      <c r="J16" s="153"/>
      <c r="K16" s="8">
        <v>364</v>
      </c>
      <c r="L16" s="8">
        <v>733</v>
      </c>
      <c r="M16" s="20">
        <f t="shared" si="0"/>
        <v>36830</v>
      </c>
      <c r="N16" s="158"/>
    </row>
    <row r="17" spans="2:14" ht="15.75" thickBot="1" x14ac:dyDescent="0.3">
      <c r="B17" s="148"/>
      <c r="C17" s="150" t="s">
        <v>7</v>
      </c>
      <c r="D17" s="151"/>
      <c r="E17" s="152">
        <v>12559</v>
      </c>
      <c r="F17" s="153"/>
      <c r="G17" s="153">
        <v>3381</v>
      </c>
      <c r="H17" s="153"/>
      <c r="I17" s="153">
        <v>956</v>
      </c>
      <c r="J17" s="153"/>
      <c r="K17" s="8">
        <v>142</v>
      </c>
      <c r="L17" s="8">
        <v>348</v>
      </c>
      <c r="M17" s="20">
        <f t="shared" si="0"/>
        <v>17386</v>
      </c>
      <c r="N17" s="158"/>
    </row>
    <row r="18" spans="2:14" ht="15.75" thickBot="1" x14ac:dyDescent="0.3">
      <c r="B18" s="148"/>
      <c r="C18" s="150" t="s">
        <v>8</v>
      </c>
      <c r="D18" s="151"/>
      <c r="E18" s="152">
        <v>26736</v>
      </c>
      <c r="F18" s="153"/>
      <c r="G18" s="153">
        <v>5800</v>
      </c>
      <c r="H18" s="153"/>
      <c r="I18" s="153">
        <v>2612</v>
      </c>
      <c r="J18" s="153"/>
      <c r="K18" s="8">
        <v>256</v>
      </c>
      <c r="L18" s="8">
        <v>755</v>
      </c>
      <c r="M18" s="20">
        <f t="shared" si="0"/>
        <v>36159</v>
      </c>
      <c r="N18" s="158"/>
    </row>
    <row r="19" spans="2:14" ht="15.75" thickBot="1" x14ac:dyDescent="0.3">
      <c r="B19" s="148"/>
      <c r="C19" s="150" t="s">
        <v>9</v>
      </c>
      <c r="D19" s="151"/>
      <c r="E19" s="152">
        <v>31055</v>
      </c>
      <c r="F19" s="153"/>
      <c r="G19" s="153">
        <v>10361</v>
      </c>
      <c r="H19" s="153"/>
      <c r="I19" s="153">
        <v>1787</v>
      </c>
      <c r="J19" s="153"/>
      <c r="K19" s="8">
        <v>538</v>
      </c>
      <c r="L19" s="8">
        <v>699</v>
      </c>
      <c r="M19" s="20">
        <f t="shared" si="0"/>
        <v>44440</v>
      </c>
      <c r="N19" s="158"/>
    </row>
    <row r="20" spans="2:14" ht="15.75" thickBot="1" x14ac:dyDescent="0.3">
      <c r="B20" s="149"/>
      <c r="C20" s="150" t="s">
        <v>10</v>
      </c>
      <c r="D20" s="151"/>
      <c r="E20" s="152">
        <v>47581</v>
      </c>
      <c r="F20" s="153"/>
      <c r="G20" s="153">
        <v>17089</v>
      </c>
      <c r="H20" s="153"/>
      <c r="I20" s="153">
        <v>3727</v>
      </c>
      <c r="J20" s="153"/>
      <c r="K20" s="8">
        <v>936</v>
      </c>
      <c r="L20" s="8">
        <v>1311</v>
      </c>
      <c r="M20" s="20">
        <f t="shared" si="0"/>
        <v>70644</v>
      </c>
      <c r="N20" s="158"/>
    </row>
    <row r="21" spans="2:14" ht="15.75" thickBot="1" x14ac:dyDescent="0.3">
      <c r="B21" s="159" t="s">
        <v>11</v>
      </c>
      <c r="C21" s="155" t="s">
        <v>12</v>
      </c>
      <c r="D21" s="156"/>
      <c r="E21" s="157">
        <v>3957</v>
      </c>
      <c r="F21" s="154"/>
      <c r="G21" s="154">
        <v>1783</v>
      </c>
      <c r="H21" s="154"/>
      <c r="I21" s="154">
        <v>302</v>
      </c>
      <c r="J21" s="154"/>
      <c r="K21" s="9">
        <v>24</v>
      </c>
      <c r="L21" s="9">
        <v>133</v>
      </c>
      <c r="M21" s="21">
        <f t="shared" si="0"/>
        <v>6199</v>
      </c>
      <c r="N21" s="115">
        <f>SUM(M21:M23)</f>
        <v>40352</v>
      </c>
    </row>
    <row r="22" spans="2:14" ht="15.75" thickBot="1" x14ac:dyDescent="0.3">
      <c r="B22" s="160"/>
      <c r="C22" s="155" t="s">
        <v>13</v>
      </c>
      <c r="D22" s="156"/>
      <c r="E22" s="157">
        <v>2779</v>
      </c>
      <c r="F22" s="154"/>
      <c r="G22" s="154">
        <v>1134</v>
      </c>
      <c r="H22" s="154"/>
      <c r="I22" s="154">
        <v>382</v>
      </c>
      <c r="J22" s="154"/>
      <c r="K22" s="9">
        <v>30</v>
      </c>
      <c r="L22" s="9">
        <v>102</v>
      </c>
      <c r="M22" s="21">
        <f t="shared" si="0"/>
        <v>4427</v>
      </c>
      <c r="N22" s="116"/>
    </row>
    <row r="23" spans="2:14" ht="15.75" thickBot="1" x14ac:dyDescent="0.3">
      <c r="B23" s="161"/>
      <c r="C23" s="155" t="s">
        <v>14</v>
      </c>
      <c r="D23" s="156"/>
      <c r="E23" s="157">
        <v>18917</v>
      </c>
      <c r="F23" s="154"/>
      <c r="G23" s="154">
        <v>8180</v>
      </c>
      <c r="H23" s="154"/>
      <c r="I23" s="154">
        <v>1506</v>
      </c>
      <c r="J23" s="154"/>
      <c r="K23" s="9">
        <v>399</v>
      </c>
      <c r="L23" s="9">
        <v>724</v>
      </c>
      <c r="M23" s="21">
        <f t="shared" si="0"/>
        <v>29726</v>
      </c>
      <c r="N23" s="116"/>
    </row>
    <row r="24" spans="2:14" ht="18.75" thickBot="1" x14ac:dyDescent="0.3">
      <c r="B24" s="3" t="s">
        <v>15</v>
      </c>
      <c r="C24" s="150" t="s">
        <v>16</v>
      </c>
      <c r="D24" s="151"/>
      <c r="E24" s="152">
        <v>30549</v>
      </c>
      <c r="F24" s="153"/>
      <c r="G24" s="153">
        <v>5291</v>
      </c>
      <c r="H24" s="153"/>
      <c r="I24" s="153">
        <v>2393</v>
      </c>
      <c r="J24" s="153"/>
      <c r="K24" s="8">
        <v>877</v>
      </c>
      <c r="L24" s="8">
        <v>887</v>
      </c>
      <c r="M24" s="20">
        <f t="shared" si="0"/>
        <v>39997</v>
      </c>
      <c r="N24" s="13">
        <f>M24</f>
        <v>39997</v>
      </c>
    </row>
    <row r="25" spans="2:14" ht="15.75" customHeight="1" thickBot="1" x14ac:dyDescent="0.3">
      <c r="B25" s="4" t="s">
        <v>17</v>
      </c>
      <c r="C25" s="155" t="s">
        <v>17</v>
      </c>
      <c r="D25" s="156"/>
      <c r="E25" s="157">
        <v>8954</v>
      </c>
      <c r="F25" s="154"/>
      <c r="G25" s="154">
        <v>7002</v>
      </c>
      <c r="H25" s="154"/>
      <c r="I25" s="154">
        <v>794</v>
      </c>
      <c r="J25" s="154"/>
      <c r="K25" s="9">
        <v>79</v>
      </c>
      <c r="L25" s="9">
        <v>243</v>
      </c>
      <c r="M25" s="21">
        <f t="shared" si="0"/>
        <v>17072</v>
      </c>
      <c r="N25" s="18">
        <f>M25</f>
        <v>17072</v>
      </c>
    </row>
    <row r="26" spans="2:14" ht="15.75" customHeight="1" thickBot="1" x14ac:dyDescent="0.3">
      <c r="B26" s="147" t="s">
        <v>18</v>
      </c>
      <c r="C26" s="150" t="s">
        <v>19</v>
      </c>
      <c r="D26" s="151"/>
      <c r="E26" s="152">
        <v>16219</v>
      </c>
      <c r="F26" s="153"/>
      <c r="G26" s="153">
        <v>4633</v>
      </c>
      <c r="H26" s="153"/>
      <c r="I26" s="153">
        <v>954</v>
      </c>
      <c r="J26" s="153"/>
      <c r="K26" s="8">
        <v>191</v>
      </c>
      <c r="L26" s="8">
        <v>325</v>
      </c>
      <c r="M26" s="20">
        <f t="shared" si="0"/>
        <v>22322</v>
      </c>
      <c r="N26" s="117">
        <f>SUM(M26:M27)</f>
        <v>41865</v>
      </c>
    </row>
    <row r="27" spans="2:14" ht="15.75" customHeight="1" thickBot="1" x14ac:dyDescent="0.3">
      <c r="B27" s="149"/>
      <c r="C27" s="150" t="s">
        <v>20</v>
      </c>
      <c r="D27" s="151"/>
      <c r="E27" s="152">
        <v>14518</v>
      </c>
      <c r="F27" s="153"/>
      <c r="G27" s="153">
        <v>3659</v>
      </c>
      <c r="H27" s="153"/>
      <c r="I27" s="153">
        <v>958</v>
      </c>
      <c r="J27" s="153"/>
      <c r="K27" s="8">
        <v>193</v>
      </c>
      <c r="L27" s="8">
        <v>215</v>
      </c>
      <c r="M27" s="20">
        <f t="shared" si="0"/>
        <v>19543</v>
      </c>
      <c r="N27" s="118"/>
    </row>
    <row r="28" spans="2:14" ht="15.75" thickBot="1" x14ac:dyDescent="0.3">
      <c r="B28" s="5" t="s">
        <v>21</v>
      </c>
      <c r="C28" s="155" t="s">
        <v>21</v>
      </c>
      <c r="D28" s="156"/>
      <c r="E28" s="157">
        <v>11452</v>
      </c>
      <c r="F28" s="154"/>
      <c r="G28" s="154">
        <v>3549</v>
      </c>
      <c r="H28" s="154"/>
      <c r="I28" s="154">
        <v>786</v>
      </c>
      <c r="J28" s="154"/>
      <c r="K28" s="9">
        <v>198</v>
      </c>
      <c r="L28" s="9">
        <v>319</v>
      </c>
      <c r="M28" s="21">
        <f t="shared" si="0"/>
        <v>16304</v>
      </c>
      <c r="N28" s="18">
        <f>M28</f>
        <v>16304</v>
      </c>
    </row>
    <row r="29" spans="2:14" ht="15.75" thickBot="1" x14ac:dyDescent="0.3">
      <c r="B29" s="147" t="s">
        <v>22</v>
      </c>
      <c r="C29" s="150" t="s">
        <v>23</v>
      </c>
      <c r="D29" s="151"/>
      <c r="E29" s="152">
        <v>7391</v>
      </c>
      <c r="F29" s="153"/>
      <c r="G29" s="153">
        <v>1487</v>
      </c>
      <c r="H29" s="153"/>
      <c r="I29" s="153">
        <v>1331</v>
      </c>
      <c r="J29" s="153"/>
      <c r="K29" s="8">
        <v>40</v>
      </c>
      <c r="L29" s="8">
        <v>181</v>
      </c>
      <c r="M29" s="20">
        <f t="shared" si="0"/>
        <v>10430</v>
      </c>
      <c r="N29" s="119">
        <f>SUM(M29:M37)</f>
        <v>109096</v>
      </c>
    </row>
    <row r="30" spans="2:14" ht="15.75" thickBot="1" x14ac:dyDescent="0.3">
      <c r="B30" s="148"/>
      <c r="C30" s="150" t="s">
        <v>24</v>
      </c>
      <c r="D30" s="151"/>
      <c r="E30" s="152">
        <v>8915</v>
      </c>
      <c r="F30" s="153"/>
      <c r="G30" s="153">
        <v>3126</v>
      </c>
      <c r="H30" s="153"/>
      <c r="I30" s="153">
        <v>1038</v>
      </c>
      <c r="J30" s="153"/>
      <c r="K30" s="8">
        <v>16</v>
      </c>
      <c r="L30" s="8">
        <v>214</v>
      </c>
      <c r="M30" s="20">
        <f t="shared" si="0"/>
        <v>13309</v>
      </c>
      <c r="N30" s="119"/>
    </row>
    <row r="31" spans="2:14" ht="15.75" thickBot="1" x14ac:dyDescent="0.3">
      <c r="B31" s="148"/>
      <c r="C31" s="150" t="s">
        <v>25</v>
      </c>
      <c r="D31" s="151"/>
      <c r="E31" s="152">
        <v>13219</v>
      </c>
      <c r="F31" s="153"/>
      <c r="G31" s="153">
        <v>2122</v>
      </c>
      <c r="H31" s="153"/>
      <c r="I31" s="153">
        <v>1342</v>
      </c>
      <c r="J31" s="153"/>
      <c r="K31" s="8">
        <v>147</v>
      </c>
      <c r="L31" s="8">
        <v>344</v>
      </c>
      <c r="M31" s="20">
        <f t="shared" si="0"/>
        <v>17174</v>
      </c>
      <c r="N31" s="119"/>
    </row>
    <row r="32" spans="2:14" ht="15.75" thickBot="1" x14ac:dyDescent="0.3">
      <c r="B32" s="148"/>
      <c r="C32" s="150" t="s">
        <v>26</v>
      </c>
      <c r="D32" s="151"/>
      <c r="E32" s="152">
        <v>5585</v>
      </c>
      <c r="F32" s="153"/>
      <c r="G32" s="153">
        <v>1233</v>
      </c>
      <c r="H32" s="153"/>
      <c r="I32" s="153">
        <v>694</v>
      </c>
      <c r="J32" s="153"/>
      <c r="K32" s="8">
        <v>27</v>
      </c>
      <c r="L32" s="8">
        <v>168</v>
      </c>
      <c r="M32" s="20">
        <f t="shared" si="0"/>
        <v>7707</v>
      </c>
      <c r="N32" s="119"/>
    </row>
    <row r="33" spans="2:14" ht="15.75" thickBot="1" x14ac:dyDescent="0.3">
      <c r="B33" s="148"/>
      <c r="C33" s="150" t="s">
        <v>27</v>
      </c>
      <c r="D33" s="151"/>
      <c r="E33" s="152">
        <v>15318</v>
      </c>
      <c r="F33" s="153"/>
      <c r="G33" s="153">
        <v>1899</v>
      </c>
      <c r="H33" s="153"/>
      <c r="I33" s="153">
        <v>2725</v>
      </c>
      <c r="J33" s="153"/>
      <c r="K33" s="8">
        <v>68</v>
      </c>
      <c r="L33" s="8">
        <v>485</v>
      </c>
      <c r="M33" s="20">
        <f t="shared" si="0"/>
        <v>20495</v>
      </c>
      <c r="N33" s="119"/>
    </row>
    <row r="34" spans="2:14" ht="15.75" thickBot="1" x14ac:dyDescent="0.3">
      <c r="B34" s="148"/>
      <c r="C34" s="150" t="s">
        <v>28</v>
      </c>
      <c r="D34" s="151"/>
      <c r="E34" s="152">
        <v>3211</v>
      </c>
      <c r="F34" s="153"/>
      <c r="G34" s="153">
        <v>1201</v>
      </c>
      <c r="H34" s="153"/>
      <c r="I34" s="153">
        <v>390</v>
      </c>
      <c r="J34" s="153"/>
      <c r="K34" s="8">
        <v>28</v>
      </c>
      <c r="L34" s="8">
        <v>85</v>
      </c>
      <c r="M34" s="20">
        <f t="shared" si="0"/>
        <v>4915</v>
      </c>
      <c r="N34" s="119"/>
    </row>
    <row r="35" spans="2:14" ht="15.75" thickBot="1" x14ac:dyDescent="0.3">
      <c r="B35" s="148"/>
      <c r="C35" s="150" t="s">
        <v>29</v>
      </c>
      <c r="D35" s="151"/>
      <c r="E35" s="152">
        <v>2203</v>
      </c>
      <c r="F35" s="153"/>
      <c r="G35" s="153">
        <v>711</v>
      </c>
      <c r="H35" s="153"/>
      <c r="I35" s="153">
        <v>288</v>
      </c>
      <c r="J35" s="153"/>
      <c r="K35" s="8">
        <v>9</v>
      </c>
      <c r="L35" s="8">
        <v>43</v>
      </c>
      <c r="M35" s="20">
        <f t="shared" si="0"/>
        <v>3254</v>
      </c>
      <c r="N35" s="119"/>
    </row>
    <row r="36" spans="2:14" ht="15.75" thickBot="1" x14ac:dyDescent="0.3">
      <c r="B36" s="148"/>
      <c r="C36" s="150" t="s">
        <v>30</v>
      </c>
      <c r="D36" s="151"/>
      <c r="E36" s="152">
        <v>14598</v>
      </c>
      <c r="F36" s="153"/>
      <c r="G36" s="153">
        <v>3933</v>
      </c>
      <c r="H36" s="153"/>
      <c r="I36" s="153">
        <v>1683</v>
      </c>
      <c r="J36" s="153"/>
      <c r="K36" s="8">
        <v>93</v>
      </c>
      <c r="L36" s="8">
        <v>403</v>
      </c>
      <c r="M36" s="20">
        <f t="shared" si="0"/>
        <v>20710</v>
      </c>
      <c r="N36" s="119"/>
    </row>
    <row r="37" spans="2:14" ht="15.75" thickBot="1" x14ac:dyDescent="0.3">
      <c r="B37" s="149"/>
      <c r="C37" s="150" t="s">
        <v>31</v>
      </c>
      <c r="D37" s="151"/>
      <c r="E37" s="152">
        <v>8271</v>
      </c>
      <c r="F37" s="153"/>
      <c r="G37" s="153">
        <v>703</v>
      </c>
      <c r="H37" s="153"/>
      <c r="I37" s="153">
        <v>1887</v>
      </c>
      <c r="J37" s="153"/>
      <c r="K37" s="8">
        <v>39</v>
      </c>
      <c r="L37" s="8">
        <v>202</v>
      </c>
      <c r="M37" s="20">
        <f t="shared" si="0"/>
        <v>11102</v>
      </c>
      <c r="N37" s="119"/>
    </row>
    <row r="38" spans="2:14" ht="15.75" customHeight="1" thickBot="1" x14ac:dyDescent="0.3">
      <c r="B38" s="162" t="s">
        <v>32</v>
      </c>
      <c r="C38" s="155" t="s">
        <v>33</v>
      </c>
      <c r="D38" s="156"/>
      <c r="E38" s="157">
        <v>17726</v>
      </c>
      <c r="F38" s="154"/>
      <c r="G38" s="154">
        <v>4514</v>
      </c>
      <c r="H38" s="154"/>
      <c r="I38" s="154">
        <v>3201</v>
      </c>
      <c r="J38" s="154"/>
      <c r="K38" s="9">
        <v>63</v>
      </c>
      <c r="L38" s="9">
        <v>464</v>
      </c>
      <c r="M38" s="21">
        <f t="shared" si="0"/>
        <v>25968</v>
      </c>
      <c r="N38" s="115">
        <f>SUM(M38:M42)</f>
        <v>104295</v>
      </c>
    </row>
    <row r="39" spans="2:14" ht="15.75" customHeight="1" thickBot="1" x14ac:dyDescent="0.3">
      <c r="B39" s="163"/>
      <c r="C39" s="155" t="s">
        <v>34</v>
      </c>
      <c r="D39" s="156"/>
      <c r="E39" s="157">
        <v>18132</v>
      </c>
      <c r="F39" s="154"/>
      <c r="G39" s="154">
        <v>4017</v>
      </c>
      <c r="H39" s="154"/>
      <c r="I39" s="154">
        <v>1583</v>
      </c>
      <c r="J39" s="154"/>
      <c r="K39" s="9">
        <v>103</v>
      </c>
      <c r="L39" s="9">
        <v>413</v>
      </c>
      <c r="M39" s="21">
        <f t="shared" si="0"/>
        <v>24248</v>
      </c>
      <c r="N39" s="115"/>
    </row>
    <row r="40" spans="2:14" ht="15.75" thickBot="1" x14ac:dyDescent="0.3">
      <c r="B40" s="163"/>
      <c r="C40" s="155" t="s">
        <v>35</v>
      </c>
      <c r="D40" s="156"/>
      <c r="E40" s="157">
        <v>9666</v>
      </c>
      <c r="F40" s="154"/>
      <c r="G40" s="154">
        <v>1772</v>
      </c>
      <c r="H40" s="154"/>
      <c r="I40" s="154">
        <v>2044</v>
      </c>
      <c r="J40" s="154"/>
      <c r="K40" s="9">
        <v>22</v>
      </c>
      <c r="L40" s="9">
        <v>234</v>
      </c>
      <c r="M40" s="21">
        <f t="shared" si="0"/>
        <v>13738</v>
      </c>
      <c r="N40" s="115"/>
    </row>
    <row r="41" spans="2:14" ht="15.75" customHeight="1" thickBot="1" x14ac:dyDescent="0.3">
      <c r="B41" s="163"/>
      <c r="C41" s="155" t="s">
        <v>36</v>
      </c>
      <c r="D41" s="156"/>
      <c r="E41" s="157">
        <v>4148</v>
      </c>
      <c r="F41" s="154"/>
      <c r="G41" s="154">
        <v>2957</v>
      </c>
      <c r="H41" s="154"/>
      <c r="I41" s="154">
        <v>350</v>
      </c>
      <c r="J41" s="154"/>
      <c r="K41" s="9">
        <v>32</v>
      </c>
      <c r="L41" s="9">
        <v>106</v>
      </c>
      <c r="M41" s="21">
        <f t="shared" si="0"/>
        <v>7593</v>
      </c>
      <c r="N41" s="115"/>
    </row>
    <row r="42" spans="2:14" ht="15.75" thickBot="1" x14ac:dyDescent="0.3">
      <c r="B42" s="164"/>
      <c r="C42" s="155" t="s">
        <v>37</v>
      </c>
      <c r="D42" s="156"/>
      <c r="E42" s="157">
        <v>21420</v>
      </c>
      <c r="F42" s="154"/>
      <c r="G42" s="154">
        <v>7441</v>
      </c>
      <c r="H42" s="154"/>
      <c r="I42" s="154">
        <v>3146</v>
      </c>
      <c r="J42" s="154"/>
      <c r="K42" s="9">
        <v>126</v>
      </c>
      <c r="L42" s="9">
        <v>615</v>
      </c>
      <c r="M42" s="21">
        <f t="shared" si="0"/>
        <v>32748</v>
      </c>
      <c r="N42" s="115"/>
    </row>
    <row r="43" spans="2:14" ht="15.75" thickBot="1" x14ac:dyDescent="0.3">
      <c r="B43" s="165" t="s">
        <v>38</v>
      </c>
      <c r="C43" s="150" t="s">
        <v>39</v>
      </c>
      <c r="D43" s="151"/>
      <c r="E43" s="152">
        <v>61677</v>
      </c>
      <c r="F43" s="153"/>
      <c r="G43" s="153">
        <v>37873</v>
      </c>
      <c r="H43" s="153"/>
      <c r="I43" s="153">
        <v>3892</v>
      </c>
      <c r="J43" s="153"/>
      <c r="K43" s="8">
        <v>618</v>
      </c>
      <c r="L43" s="8">
        <v>2359</v>
      </c>
      <c r="M43" s="20">
        <f t="shared" si="0"/>
        <v>106419</v>
      </c>
      <c r="N43" s="117">
        <f>SUM(M43:M46)</f>
        <v>151753</v>
      </c>
    </row>
    <row r="44" spans="2:14" ht="15.75" thickBot="1" x14ac:dyDescent="0.3">
      <c r="B44" s="148"/>
      <c r="C44" s="150" t="s">
        <v>40</v>
      </c>
      <c r="D44" s="151"/>
      <c r="E44" s="152">
        <v>7009</v>
      </c>
      <c r="F44" s="153"/>
      <c r="G44" s="153">
        <v>5829</v>
      </c>
      <c r="H44" s="153"/>
      <c r="I44" s="153">
        <v>481</v>
      </c>
      <c r="J44" s="153"/>
      <c r="K44" s="8">
        <v>136</v>
      </c>
      <c r="L44" s="8">
        <v>277</v>
      </c>
      <c r="M44" s="20">
        <f t="shared" si="0"/>
        <v>13732</v>
      </c>
      <c r="N44" s="117"/>
    </row>
    <row r="45" spans="2:14" ht="15.75" thickBot="1" x14ac:dyDescent="0.3">
      <c r="B45" s="148"/>
      <c r="C45" s="150" t="s">
        <v>41</v>
      </c>
      <c r="D45" s="151"/>
      <c r="E45" s="152">
        <v>5131</v>
      </c>
      <c r="F45" s="153"/>
      <c r="G45" s="153">
        <v>3441</v>
      </c>
      <c r="H45" s="153"/>
      <c r="I45" s="153">
        <v>377</v>
      </c>
      <c r="J45" s="153"/>
      <c r="K45" s="8">
        <v>77</v>
      </c>
      <c r="L45" s="8">
        <v>183</v>
      </c>
      <c r="M45" s="20">
        <f t="shared" ref="M45:M64" si="1">SUM(E45:L45)</f>
        <v>9209</v>
      </c>
      <c r="N45" s="117"/>
    </row>
    <row r="46" spans="2:14" ht="15.75" thickBot="1" x14ac:dyDescent="0.3">
      <c r="B46" s="149"/>
      <c r="C46" s="150" t="s">
        <v>42</v>
      </c>
      <c r="D46" s="151"/>
      <c r="E46" s="152">
        <v>12669</v>
      </c>
      <c r="F46" s="153"/>
      <c r="G46" s="153">
        <v>8426</v>
      </c>
      <c r="H46" s="153"/>
      <c r="I46" s="153">
        <v>727</v>
      </c>
      <c r="J46" s="153"/>
      <c r="K46" s="8">
        <v>161</v>
      </c>
      <c r="L46" s="8">
        <v>410</v>
      </c>
      <c r="M46" s="20">
        <f t="shared" si="1"/>
        <v>22393</v>
      </c>
      <c r="N46" s="117"/>
    </row>
    <row r="47" spans="2:14" ht="15.75" customHeight="1" thickBot="1" x14ac:dyDescent="0.3">
      <c r="B47" s="162" t="s">
        <v>43</v>
      </c>
      <c r="C47" s="155" t="s">
        <v>44</v>
      </c>
      <c r="D47" s="156"/>
      <c r="E47" s="157">
        <v>55971</v>
      </c>
      <c r="F47" s="154"/>
      <c r="G47" s="154">
        <v>14513</v>
      </c>
      <c r="H47" s="154"/>
      <c r="I47" s="154">
        <v>8611</v>
      </c>
      <c r="J47" s="154"/>
      <c r="K47" s="9">
        <v>371</v>
      </c>
      <c r="L47" s="9">
        <v>1464</v>
      </c>
      <c r="M47" s="21">
        <f t="shared" si="1"/>
        <v>80930</v>
      </c>
      <c r="N47" s="115">
        <f>SUM(M47:M49)</f>
        <v>206850</v>
      </c>
    </row>
    <row r="48" spans="2:14" ht="15.75" customHeight="1" thickBot="1" x14ac:dyDescent="0.3">
      <c r="B48" s="163"/>
      <c r="C48" s="155" t="s">
        <v>45</v>
      </c>
      <c r="D48" s="156"/>
      <c r="E48" s="157">
        <v>13065</v>
      </c>
      <c r="F48" s="154"/>
      <c r="G48" s="154">
        <v>5303</v>
      </c>
      <c r="H48" s="154"/>
      <c r="I48" s="154">
        <v>1868</v>
      </c>
      <c r="J48" s="154"/>
      <c r="K48" s="9">
        <v>81</v>
      </c>
      <c r="L48" s="9">
        <v>302</v>
      </c>
      <c r="M48" s="21">
        <f t="shared" si="1"/>
        <v>20619</v>
      </c>
      <c r="N48" s="116"/>
    </row>
    <row r="49" spans="2:14" ht="15.75" customHeight="1" thickBot="1" x14ac:dyDescent="0.3">
      <c r="B49" s="164"/>
      <c r="C49" s="155" t="s">
        <v>46</v>
      </c>
      <c r="D49" s="156"/>
      <c r="E49" s="157">
        <v>73770</v>
      </c>
      <c r="F49" s="154"/>
      <c r="G49" s="154">
        <v>20253</v>
      </c>
      <c r="H49" s="154"/>
      <c r="I49" s="154">
        <v>9189</v>
      </c>
      <c r="J49" s="154"/>
      <c r="K49" s="9">
        <v>518</v>
      </c>
      <c r="L49" s="9">
        <v>1571</v>
      </c>
      <c r="M49" s="21">
        <f t="shared" si="1"/>
        <v>105301</v>
      </c>
      <c r="N49" s="116"/>
    </row>
    <row r="50" spans="2:14" ht="15.75" thickBot="1" x14ac:dyDescent="0.3">
      <c r="B50" s="165" t="s">
        <v>47</v>
      </c>
      <c r="C50" s="150" t="s">
        <v>48</v>
      </c>
      <c r="D50" s="151"/>
      <c r="E50" s="152">
        <v>38224</v>
      </c>
      <c r="F50" s="153"/>
      <c r="G50" s="153">
        <v>6598</v>
      </c>
      <c r="H50" s="153"/>
      <c r="I50" s="153">
        <v>4425</v>
      </c>
      <c r="J50" s="153"/>
      <c r="K50" s="8">
        <v>272</v>
      </c>
      <c r="L50" s="8">
        <v>984</v>
      </c>
      <c r="M50" s="20">
        <f t="shared" si="1"/>
        <v>50503</v>
      </c>
      <c r="N50" s="117">
        <f>SUM(M50:M51)</f>
        <v>78534</v>
      </c>
    </row>
    <row r="51" spans="2:14" ht="15.75" thickBot="1" x14ac:dyDescent="0.3">
      <c r="B51" s="149"/>
      <c r="C51" s="150" t="s">
        <v>49</v>
      </c>
      <c r="D51" s="151"/>
      <c r="E51" s="152">
        <v>20484</v>
      </c>
      <c r="F51" s="153"/>
      <c r="G51" s="153">
        <v>3196</v>
      </c>
      <c r="H51" s="153"/>
      <c r="I51" s="153">
        <v>3668</v>
      </c>
      <c r="J51" s="153"/>
      <c r="K51" s="8">
        <v>96</v>
      </c>
      <c r="L51" s="8">
        <v>587</v>
      </c>
      <c r="M51" s="20">
        <f t="shared" si="1"/>
        <v>28031</v>
      </c>
      <c r="N51" s="118"/>
    </row>
    <row r="52" spans="2:14" ht="15.75" thickBot="1" x14ac:dyDescent="0.3">
      <c r="B52" s="162" t="s">
        <v>50</v>
      </c>
      <c r="C52" s="155" t="s">
        <v>51</v>
      </c>
      <c r="D52" s="156"/>
      <c r="E52" s="157">
        <v>27938</v>
      </c>
      <c r="F52" s="154"/>
      <c r="G52" s="154">
        <v>5146</v>
      </c>
      <c r="H52" s="154"/>
      <c r="I52" s="154">
        <v>1963</v>
      </c>
      <c r="J52" s="154"/>
      <c r="K52" s="9">
        <v>293</v>
      </c>
      <c r="L52" s="9">
        <v>467</v>
      </c>
      <c r="M52" s="21">
        <f t="shared" si="1"/>
        <v>35807</v>
      </c>
      <c r="N52" s="115">
        <f>SUM(M52:M55)</f>
        <v>91201</v>
      </c>
    </row>
    <row r="53" spans="2:14" ht="15.75" thickBot="1" x14ac:dyDescent="0.3">
      <c r="B53" s="163"/>
      <c r="C53" s="155" t="s">
        <v>52</v>
      </c>
      <c r="D53" s="156"/>
      <c r="E53" s="157">
        <v>9460</v>
      </c>
      <c r="F53" s="154"/>
      <c r="G53" s="154">
        <v>1114</v>
      </c>
      <c r="H53" s="154"/>
      <c r="I53" s="154">
        <v>1174</v>
      </c>
      <c r="J53" s="154"/>
      <c r="K53" s="9">
        <v>76</v>
      </c>
      <c r="L53" s="9">
        <v>159</v>
      </c>
      <c r="M53" s="21">
        <f t="shared" si="1"/>
        <v>11983</v>
      </c>
      <c r="N53" s="115"/>
    </row>
    <row r="54" spans="2:14" ht="15.75" thickBot="1" x14ac:dyDescent="0.3">
      <c r="B54" s="163"/>
      <c r="C54" s="155" t="s">
        <v>53</v>
      </c>
      <c r="D54" s="156"/>
      <c r="E54" s="157">
        <v>11168</v>
      </c>
      <c r="F54" s="154"/>
      <c r="G54" s="154">
        <v>1124</v>
      </c>
      <c r="H54" s="154"/>
      <c r="I54" s="154">
        <v>1019</v>
      </c>
      <c r="J54" s="154"/>
      <c r="K54" s="9">
        <v>73</v>
      </c>
      <c r="L54" s="9">
        <v>170</v>
      </c>
      <c r="M54" s="21">
        <f t="shared" si="1"/>
        <v>13554</v>
      </c>
      <c r="N54" s="115"/>
    </row>
    <row r="55" spans="2:14" ht="15.75" customHeight="1" thickBot="1" x14ac:dyDescent="0.3">
      <c r="B55" s="164"/>
      <c r="C55" s="155" t="s">
        <v>54</v>
      </c>
      <c r="D55" s="156"/>
      <c r="E55" s="157">
        <v>23321</v>
      </c>
      <c r="F55" s="154"/>
      <c r="G55" s="154">
        <v>4838</v>
      </c>
      <c r="H55" s="154"/>
      <c r="I55" s="154">
        <v>1097</v>
      </c>
      <c r="J55" s="154"/>
      <c r="K55" s="9">
        <v>181</v>
      </c>
      <c r="L55" s="9">
        <v>420</v>
      </c>
      <c r="M55" s="21">
        <f t="shared" si="1"/>
        <v>29857</v>
      </c>
      <c r="N55" s="115"/>
    </row>
    <row r="56" spans="2:14" ht="18.75" thickBot="1" x14ac:dyDescent="0.3">
      <c r="B56" s="3" t="s">
        <v>55</v>
      </c>
      <c r="C56" s="150" t="s">
        <v>56</v>
      </c>
      <c r="D56" s="151"/>
      <c r="E56" s="152">
        <v>87427</v>
      </c>
      <c r="F56" s="153"/>
      <c r="G56" s="153">
        <v>70192</v>
      </c>
      <c r="H56" s="153"/>
      <c r="I56" s="153">
        <v>8016</v>
      </c>
      <c r="J56" s="153"/>
      <c r="K56" s="8">
        <v>1180</v>
      </c>
      <c r="L56" s="8">
        <v>2940</v>
      </c>
      <c r="M56" s="20">
        <f t="shared" si="1"/>
        <v>169755</v>
      </c>
      <c r="N56" s="14">
        <f>M56</f>
        <v>169755</v>
      </c>
    </row>
    <row r="57" spans="2:14" ht="15.75" thickBot="1" x14ac:dyDescent="0.3">
      <c r="B57" s="5" t="s">
        <v>57</v>
      </c>
      <c r="C57" s="155" t="s">
        <v>58</v>
      </c>
      <c r="D57" s="156"/>
      <c r="E57" s="157">
        <v>36531</v>
      </c>
      <c r="F57" s="154"/>
      <c r="G57" s="154">
        <v>20486</v>
      </c>
      <c r="H57" s="154"/>
      <c r="I57" s="154">
        <v>5120</v>
      </c>
      <c r="J57" s="154"/>
      <c r="K57" s="9">
        <v>225</v>
      </c>
      <c r="L57" s="9">
        <v>729</v>
      </c>
      <c r="M57" s="21">
        <f t="shared" si="1"/>
        <v>63091</v>
      </c>
      <c r="N57" s="18">
        <f>M57</f>
        <v>63091</v>
      </c>
    </row>
    <row r="58" spans="2:14" ht="27.75" thickBot="1" x14ac:dyDescent="0.3">
      <c r="B58" s="3" t="s">
        <v>59</v>
      </c>
      <c r="C58" s="150" t="s">
        <v>60</v>
      </c>
      <c r="D58" s="151"/>
      <c r="E58" s="152">
        <v>10915</v>
      </c>
      <c r="F58" s="153"/>
      <c r="G58" s="153">
        <v>8681</v>
      </c>
      <c r="H58" s="153"/>
      <c r="I58" s="153">
        <v>1026</v>
      </c>
      <c r="J58" s="153"/>
      <c r="K58" s="8">
        <v>161</v>
      </c>
      <c r="L58" s="8">
        <v>326</v>
      </c>
      <c r="M58" s="20">
        <f t="shared" si="1"/>
        <v>21109</v>
      </c>
      <c r="N58" s="14">
        <f>M58</f>
        <v>21109</v>
      </c>
    </row>
    <row r="59" spans="2:14" ht="15.75" customHeight="1" thickBot="1" x14ac:dyDescent="0.3">
      <c r="B59" s="166" t="s">
        <v>61</v>
      </c>
      <c r="C59" s="155" t="s">
        <v>62</v>
      </c>
      <c r="D59" s="156"/>
      <c r="E59" s="157">
        <v>5491</v>
      </c>
      <c r="F59" s="154"/>
      <c r="G59" s="154">
        <v>3423</v>
      </c>
      <c r="H59" s="154"/>
      <c r="I59" s="154">
        <v>430</v>
      </c>
      <c r="J59" s="154"/>
      <c r="K59" s="9">
        <v>157</v>
      </c>
      <c r="L59" s="9">
        <v>212</v>
      </c>
      <c r="M59" s="21">
        <f t="shared" si="1"/>
        <v>9713</v>
      </c>
      <c r="N59" s="115">
        <f>SUM(M59:M61)</f>
        <v>60843</v>
      </c>
    </row>
    <row r="60" spans="2:14" ht="15.75" thickBot="1" x14ac:dyDescent="0.3">
      <c r="B60" s="163"/>
      <c r="C60" s="155" t="s">
        <v>63</v>
      </c>
      <c r="D60" s="156"/>
      <c r="E60" s="157">
        <v>23522</v>
      </c>
      <c r="F60" s="154"/>
      <c r="G60" s="154">
        <v>8095</v>
      </c>
      <c r="H60" s="154"/>
      <c r="I60" s="154">
        <v>1338</v>
      </c>
      <c r="J60" s="154"/>
      <c r="K60" s="9">
        <v>381</v>
      </c>
      <c r="L60" s="9">
        <v>570</v>
      </c>
      <c r="M60" s="21">
        <f t="shared" si="1"/>
        <v>33906</v>
      </c>
      <c r="N60" s="116"/>
    </row>
    <row r="61" spans="2:14" ht="15.75" thickBot="1" x14ac:dyDescent="0.3">
      <c r="B61" s="164"/>
      <c r="C61" s="155" t="s">
        <v>64</v>
      </c>
      <c r="D61" s="156"/>
      <c r="E61" s="157">
        <v>8678</v>
      </c>
      <c r="F61" s="154"/>
      <c r="G61" s="154">
        <v>7012</v>
      </c>
      <c r="H61" s="154"/>
      <c r="I61" s="154">
        <v>972</v>
      </c>
      <c r="J61" s="154"/>
      <c r="K61" s="9">
        <v>198</v>
      </c>
      <c r="L61" s="9">
        <v>364</v>
      </c>
      <c r="M61" s="21">
        <f t="shared" si="1"/>
        <v>17224</v>
      </c>
      <c r="N61" s="116"/>
    </row>
    <row r="62" spans="2:14" ht="15.75" thickBot="1" x14ac:dyDescent="0.3">
      <c r="B62" s="3" t="s">
        <v>65</v>
      </c>
      <c r="C62" s="150" t="s">
        <v>65</v>
      </c>
      <c r="D62" s="151"/>
      <c r="E62" s="152">
        <v>8663</v>
      </c>
      <c r="F62" s="153"/>
      <c r="G62" s="153">
        <v>2891</v>
      </c>
      <c r="H62" s="153"/>
      <c r="I62" s="153">
        <v>1248</v>
      </c>
      <c r="J62" s="153"/>
      <c r="K62" s="8">
        <v>58</v>
      </c>
      <c r="L62" s="8">
        <v>264</v>
      </c>
      <c r="M62" s="20">
        <f t="shared" si="1"/>
        <v>13124</v>
      </c>
      <c r="N62" s="14">
        <f>M62</f>
        <v>13124</v>
      </c>
    </row>
    <row r="63" spans="2:14" ht="15.75" thickBot="1" x14ac:dyDescent="0.3">
      <c r="B63" s="5" t="s">
        <v>66</v>
      </c>
      <c r="C63" s="155" t="s">
        <v>66</v>
      </c>
      <c r="D63" s="156"/>
      <c r="E63" s="157">
        <v>97</v>
      </c>
      <c r="F63" s="154"/>
      <c r="G63" s="154">
        <v>326</v>
      </c>
      <c r="H63" s="154"/>
      <c r="I63" s="154">
        <v>7</v>
      </c>
      <c r="J63" s="154"/>
      <c r="K63" s="9">
        <v>8</v>
      </c>
      <c r="L63" s="9">
        <v>2</v>
      </c>
      <c r="M63" s="21">
        <f t="shared" si="1"/>
        <v>440</v>
      </c>
      <c r="N63" s="18">
        <f>M63</f>
        <v>440</v>
      </c>
    </row>
    <row r="64" spans="2:14" ht="15.75" thickBot="1" x14ac:dyDescent="0.3">
      <c r="B64" s="6" t="s">
        <v>67</v>
      </c>
      <c r="C64" s="173" t="s">
        <v>67</v>
      </c>
      <c r="D64" s="174"/>
      <c r="E64" s="175">
        <v>316</v>
      </c>
      <c r="F64" s="176"/>
      <c r="G64" s="176">
        <v>1414</v>
      </c>
      <c r="H64" s="176"/>
      <c r="I64" s="176">
        <v>17</v>
      </c>
      <c r="J64" s="176"/>
      <c r="K64" s="10">
        <v>8</v>
      </c>
      <c r="L64" s="10">
        <v>12</v>
      </c>
      <c r="M64" s="22">
        <f t="shared" si="1"/>
        <v>1767</v>
      </c>
      <c r="N64" s="19">
        <f>M64</f>
        <v>1767</v>
      </c>
    </row>
    <row r="65" spans="2:14" ht="16.5" thickTop="1" thickBot="1" x14ac:dyDescent="0.3">
      <c r="B65" s="23" t="s">
        <v>68</v>
      </c>
      <c r="C65" s="167"/>
      <c r="D65" s="168"/>
      <c r="E65" s="169">
        <f>SUM(E13:E64)</f>
        <v>1007477</v>
      </c>
      <c r="F65" s="170"/>
      <c r="G65" s="170">
        <f t="shared" ref="G65:L65" si="2">SUM(G13:G64)</f>
        <v>377984</v>
      </c>
      <c r="H65" s="170">
        <f t="shared" si="2"/>
        <v>0</v>
      </c>
      <c r="I65" s="170">
        <f t="shared" si="2"/>
        <v>103765</v>
      </c>
      <c r="J65" s="170">
        <f t="shared" si="2"/>
        <v>0</v>
      </c>
      <c r="K65" s="11">
        <f t="shared" si="2"/>
        <v>11563</v>
      </c>
      <c r="L65" s="11">
        <f t="shared" si="2"/>
        <v>27303</v>
      </c>
      <c r="M65" s="11">
        <f>SUM(M13:M64)</f>
        <v>1528092</v>
      </c>
      <c r="N65" s="12">
        <f>SUM(N13:N64)</f>
        <v>1528092</v>
      </c>
    </row>
    <row r="66" spans="2:14" ht="16.5" thickTop="1" thickBot="1" x14ac:dyDescent="0.3">
      <c r="B66" s="24" t="s">
        <v>73</v>
      </c>
      <c r="C66" s="15"/>
      <c r="D66" s="16"/>
      <c r="E66" s="171">
        <f>E65/$M$65</f>
        <v>0.65930389007991663</v>
      </c>
      <c r="F66" s="172"/>
      <c r="G66" s="172">
        <f>G65/$M$65</f>
        <v>0.24735683453614049</v>
      </c>
      <c r="H66" s="172"/>
      <c r="I66" s="172">
        <f>I65/$M$65</f>
        <v>6.790494289610835E-2</v>
      </c>
      <c r="J66" s="172"/>
      <c r="K66" s="17">
        <f>K65/$M$65</f>
        <v>7.5669527750946933E-3</v>
      </c>
      <c r="L66" s="17">
        <f>L65/$M$65</f>
        <v>1.7867379712739807E-2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8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E81922EC-BF7C-425C-A1F0-77E974942082}"/>
</file>

<file path=customXml/itemProps2.xml><?xml version="1.0" encoding="utf-8"?>
<ds:datastoreItem xmlns:ds="http://schemas.openxmlformats.org/officeDocument/2006/customXml" ds:itemID="{AD7DA02C-3486-4C03-8BA1-564B5A9AFB0D}"/>
</file>

<file path=customXml/itemProps3.xml><?xml version="1.0" encoding="utf-8"?>
<ds:datastoreItem xmlns:ds="http://schemas.openxmlformats.org/officeDocument/2006/customXml" ds:itemID="{CC7D2E04-F8D4-4A6B-80DD-95EFDA12B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categorías 31_08_2023</vt:lpstr>
      <vt:lpstr>Por tipologías 31_08_2023</vt:lpstr>
      <vt:lpstr>'Por categorías 31_08_2023'!Área_de_impresión</vt:lpstr>
      <vt:lpstr>'Por tipologías 31_08_2023'!Área_de_impresión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agosto 2023 tipos y categorías</dc:title>
  <dc:creator/>
  <cp:lastModifiedBy/>
  <dcterms:created xsi:type="dcterms:W3CDTF">2015-06-05T18:19:34Z</dcterms:created>
  <dcterms:modified xsi:type="dcterms:W3CDTF">2023-10-20T13:17:55Z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