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265" windowHeight="9585"/>
  </bookViews>
  <sheets>
    <sheet name="Por categorías 30_06_2023" sheetId="50" r:id="rId1"/>
    <sheet name="Por tipologías 30_06_2023" sheetId="49" r:id="rId2"/>
  </sheets>
  <definedNames>
    <definedName name="_xlnm.Print_Area" localSheetId="1">'Por tipologías 30_06_2023'!$B$3:$N$5</definedName>
  </definedNames>
  <calcPr calcId="162913"/>
  <fileRecoveryPr repairLoad="1"/>
</workbook>
</file>

<file path=xl/calcChain.xml><?xml version="1.0" encoding="utf-8"?>
<calcChain xmlns="http://schemas.openxmlformats.org/spreadsheetml/2006/main"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J50" i="50" s="1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J29" i="50" s="1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6" i="50" l="1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<sst xmlns="http://schemas.openxmlformats.org/spreadsheetml/2006/main" count="170" uniqueCount="86">
  <si>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</si>
  <si>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</si>
  <si>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</si>
  <si>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</si>
  <si>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</si>
  <si>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</si>
  <si>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</si>
  <si>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</si>
  <si>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</si>
  <si>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</si>
  <si>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</si>
  <si>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</si>
  <si>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</si>
  <si>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</si>
  <si>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</si>
  <si>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</si>
  <si>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</si>
  <si>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</si>
  <si>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</si>
  <si>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</si>
  <si>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</si>
  <si>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</si>
  <si>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</si>
  <si>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</si>
  <si>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</si>
  <si>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</si>
  <si>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</si>
  <si>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</si>
  <si>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</si>
  <si>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</si>
  <si>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</si>
  <si>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</si>
  <si>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</si>
  <si>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</si>
  <si>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</si>
  <si>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</si>
  <si>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</si>
  <si>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</si>
  <si>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</si>
  <si>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</si>
  <si>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</si>
  <si>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</si>
  <si>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</si>
  <si>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</si>
  <si>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</si>
  <si>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</si>
  <si>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</si>
  <si>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</si>
  <si>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</si>
  <si>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</si>
  <si>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</si>
  <si>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</si>
  <si>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</si>
  <si>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</si>
  <si>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</si>
  <si>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</si>
  <si>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</si>
  <si>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</si>
  <si>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</si>
  <si>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</si>
  <si>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</si>
  <si>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</si>
  <si>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</si>
  <si>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</si>
  <si>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</si>
  <si>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</si>
  <si>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</si>
  <si>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</si>
  <si>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</si>
  <si>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</si>
  <si>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</si>
  <si>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</si>
  <si>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</si>
  <si>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</si>
  <si>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</si>
  <si>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</si>
  <si>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</si>
  <si>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</si>
  <si>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</si>
  <si>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</si>
  <si>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CRITERIO DE RENTA</t>
  </si>
  <si>
    <t>FAMILIAS NUMEROSAS</t>
  </si>
  <si>
    <t>PENSIONISTAS CON PENSIÓN MÍNIMA</t>
  </si>
  <si>
    <t>INGRESO MÍNIMO VITAL</t>
  </si>
  <si>
    <t>CRISIS ENERGÉTICA</t>
  </si>
  <si>
    <t>ÚLTIMO DÍA DEL MES DEL QUE CORRESPONDEN LOS DATOS: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</si>
</sst>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0" fontId="50" fillId="0" borderId="43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</cellXfs>
  <cellStyles count="96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 2" xfId="39"/>
    <cellStyle name="Cálculo 2" xfId="41"/>
    <cellStyle name="Cálculo 3" xfId="40"/>
    <cellStyle name="Celda de comprobación 2" xfId="43"/>
    <cellStyle name="Celda de comprobación 3" xfId="42"/>
    <cellStyle name="Celda vinculada 2" xfId="45"/>
    <cellStyle name="Celda vinculada 3" xfId="44"/>
    <cellStyle name="Encabezado 4 2" xfId="47"/>
    <cellStyle name="Encabezado 4 3" xfId="46"/>
    <cellStyle name="Énfasis1 2" xfId="49"/>
    <cellStyle name="Énfasis1 3" xfId="48"/>
    <cellStyle name="Énfasis2 2" xfId="51"/>
    <cellStyle name="Énfasis2 3" xfId="50"/>
    <cellStyle name="Énfasis3 2" xfId="53"/>
    <cellStyle name="Énfasis3 3" xfId="52"/>
    <cellStyle name="Énfasis4 2" xfId="55"/>
    <cellStyle name="Énfasis4 3" xfId="54"/>
    <cellStyle name="Énfasis5 2" xfId="57"/>
    <cellStyle name="Énfasis5 3" xfId="56"/>
    <cellStyle name="Énfasis6 2" xfId="59"/>
    <cellStyle name="Énfasis6 3" xfId="58"/>
    <cellStyle name="Entrada 2" xfId="61"/>
    <cellStyle name="Entrada 3" xfId="60"/>
    <cellStyle name="Incorrecto 2" xfId="63"/>
    <cellStyle name="Incorrecto 3" xfId="62"/>
    <cellStyle name="Neutral 2" xfId="65"/>
    <cellStyle name="Neutral 3" xfId="64"/>
    <cellStyle name="Normal" xfId="0" builtinId="0"/>
    <cellStyle name="Normal 2" xfId="66"/>
    <cellStyle name="Normal 2 2" xfId="67"/>
    <cellStyle name="Normal 2 3" xfId="68"/>
    <cellStyle name="Normal 2 4" xfId="69"/>
    <cellStyle name="Normal 3" xfId="70"/>
    <cellStyle name="Normal 3 2" xfId="71"/>
    <cellStyle name="Normal 4" xfId="72"/>
    <cellStyle name="Normal 5" xfId="73"/>
    <cellStyle name="Normal 6" xfId="74"/>
    <cellStyle name="Normal 7" xfId="75"/>
    <cellStyle name="Normal 8" xfId="2"/>
    <cellStyle name="Notas 2" xfId="77"/>
    <cellStyle name="Notas 3" xfId="78"/>
    <cellStyle name="Notas 4" xfId="76"/>
    <cellStyle name="Porcentaje 2" xfId="79"/>
    <cellStyle name="Porcentaje 2 2" xfId="80"/>
    <cellStyle name="Porcentaje 3" xfId="81"/>
    <cellStyle name="Porcentaje 4" xfId="82"/>
    <cellStyle name="Salida 2" xfId="84"/>
    <cellStyle name="Salida 3" xfId="83"/>
    <cellStyle name="Texto de advertencia 2" xfId="86"/>
    <cellStyle name="Texto de advertencia 3" xfId="85"/>
    <cellStyle name="Texto explicativo 2" xfId="88"/>
    <cellStyle name="Texto explicativo 3" xfId="87"/>
    <cellStyle name="Título" xfId="1" builtinId="15" customBuiltin="1"/>
    <cellStyle name="Título 1 2" xfId="89"/>
    <cellStyle name="Título 2 2" xfId="91"/>
    <cellStyle name="Título 2 3" xfId="90"/>
    <cellStyle name="Título 3 2" xfId="93"/>
    <cellStyle name="Título 3 3" xfId="92"/>
    <cellStyle name="Total 2" xfId="95"/>
    <cellStyle name="Total 3" xfId="94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abSelected="1" workbookViewId="0">
      <selection activeCell="M29" sqref="M29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65" t="s">
        <v>69</v>
      </c>
      <c r="C3" s="66"/>
      <c r="D3" s="66"/>
      <c r="E3" s="66"/>
      <c r="F3" s="66"/>
      <c r="G3" s="66"/>
      <c r="H3" s="66"/>
      <c r="I3" s="66"/>
      <c r="J3" s="67"/>
    </row>
    <row r="4" spans="2:10" ht="15.75" thickBot="1" x14ac:dyDescent="0.25">
      <c r="B4" s="63"/>
      <c r="C4" s="63"/>
      <c r="D4" s="7"/>
      <c r="E4" s="64"/>
      <c r="F4" s="64"/>
      <c r="G4" s="64"/>
      <c r="H4" s="64"/>
      <c r="I4" s="64"/>
      <c r="J4" s="64"/>
    </row>
    <row r="5" spans="2:10" ht="15.75" customHeight="1" thickBot="1" x14ac:dyDescent="0.25">
      <c r="B5" s="65" t="s">
        <v>85</v>
      </c>
      <c r="C5" s="66"/>
      <c r="D5" s="66"/>
      <c r="E5" s="66"/>
      <c r="F5" s="66"/>
      <c r="G5" s="66"/>
      <c r="H5" s="66"/>
      <c r="I5" s="66"/>
      <c r="J5" s="67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85" t="s">
        <v>74</v>
      </c>
      <c r="C7" s="88" t="s">
        <v>75</v>
      </c>
      <c r="D7" s="89"/>
      <c r="E7" s="94" t="s">
        <v>76</v>
      </c>
      <c r="F7" s="95"/>
      <c r="G7" s="95"/>
      <c r="H7" s="95"/>
      <c r="I7" s="95"/>
      <c r="J7" s="96"/>
    </row>
    <row r="8" spans="2:10" x14ac:dyDescent="0.2">
      <c r="B8" s="86"/>
      <c r="C8" s="90"/>
      <c r="D8" s="91"/>
      <c r="E8" s="97"/>
      <c r="F8" s="98"/>
      <c r="G8" s="98"/>
      <c r="H8" s="98"/>
      <c r="I8" s="98"/>
      <c r="J8" s="99"/>
    </row>
    <row r="9" spans="2:10" ht="13.5" thickBot="1" x14ac:dyDescent="0.25">
      <c r="B9" s="86"/>
      <c r="C9" s="90"/>
      <c r="D9" s="91"/>
      <c r="E9" s="100"/>
      <c r="F9" s="101"/>
      <c r="G9" s="101"/>
      <c r="H9" s="101"/>
      <c r="I9" s="101"/>
      <c r="J9" s="102"/>
    </row>
    <row r="10" spans="2:10" x14ac:dyDescent="0.2">
      <c r="B10" s="86"/>
      <c r="C10" s="90"/>
      <c r="D10" s="91"/>
      <c r="E10" s="103" t="s">
        <v>77</v>
      </c>
      <c r="F10" s="106" t="s">
        <v>78</v>
      </c>
      <c r="G10" s="106" t="s">
        <v>79</v>
      </c>
      <c r="H10" s="106" t="s">
        <v>84</v>
      </c>
      <c r="I10" s="109" t="s">
        <v>72</v>
      </c>
      <c r="J10" s="112" t="s">
        <v>71</v>
      </c>
    </row>
    <row r="11" spans="2:10" x14ac:dyDescent="0.2">
      <c r="B11" s="86"/>
      <c r="C11" s="90"/>
      <c r="D11" s="91"/>
      <c r="E11" s="104"/>
      <c r="F11" s="107"/>
      <c r="G11" s="107"/>
      <c r="H11" s="107"/>
      <c r="I11" s="110"/>
      <c r="J11" s="113"/>
    </row>
    <row r="12" spans="2:10" ht="13.5" thickBot="1" x14ac:dyDescent="0.25">
      <c r="B12" s="87"/>
      <c r="C12" s="92"/>
      <c r="D12" s="93"/>
      <c r="E12" s="105"/>
      <c r="F12" s="108"/>
      <c r="G12" s="108"/>
      <c r="H12" s="108"/>
      <c r="I12" s="111"/>
      <c r="J12" s="114"/>
    </row>
    <row r="13" spans="2:10" ht="13.5" thickBot="1" x14ac:dyDescent="0.25">
      <c r="B13" s="79" t="s">
        <v>2</v>
      </c>
      <c r="C13" s="54" t="s">
        <v>3</v>
      </c>
      <c r="D13" s="55"/>
      <c r="E13" s="27">
        <v>8618</v>
      </c>
      <c r="F13" s="27">
        <v>11811</v>
      </c>
      <c r="G13" s="27">
        <v>2</v>
      </c>
      <c r="H13" s="27">
        <v>279</v>
      </c>
      <c r="I13" s="28">
        <f>SUM(E13:H13)</f>
        <v>20710</v>
      </c>
      <c r="J13" s="80">
        <f>SUM(I13:I20)</f>
        <v>296001</v>
      </c>
    </row>
    <row r="14" spans="2:10" ht="13.5" thickBot="1" x14ac:dyDescent="0.25">
      <c r="B14" s="78"/>
      <c r="C14" s="54" t="s">
        <v>4</v>
      </c>
      <c r="D14" s="55"/>
      <c r="E14" s="27">
        <v>18408</v>
      </c>
      <c r="F14" s="27">
        <v>22416</v>
      </c>
      <c r="G14" s="27">
        <v>21</v>
      </c>
      <c r="H14" s="27">
        <v>691</v>
      </c>
      <c r="I14" s="28">
        <f t="shared" ref="I14:I64" si="0">SUM(E14:H14)</f>
        <v>41536</v>
      </c>
      <c r="J14" s="84"/>
    </row>
    <row r="15" spans="2:10" ht="13.5" thickBot="1" x14ac:dyDescent="0.25">
      <c r="B15" s="78"/>
      <c r="C15" s="54" t="s">
        <v>5</v>
      </c>
      <c r="D15" s="55"/>
      <c r="E15" s="27">
        <v>13351</v>
      </c>
      <c r="F15" s="27">
        <v>17108</v>
      </c>
      <c r="G15" s="27">
        <v>5</v>
      </c>
      <c r="H15" s="27">
        <v>553</v>
      </c>
      <c r="I15" s="28">
        <f t="shared" si="0"/>
        <v>31017</v>
      </c>
      <c r="J15" s="84"/>
    </row>
    <row r="16" spans="2:10" ht="13.5" thickBot="1" x14ac:dyDescent="0.25">
      <c r="B16" s="78"/>
      <c r="C16" s="54" t="s">
        <v>6</v>
      </c>
      <c r="D16" s="55"/>
      <c r="E16" s="27">
        <v>14902</v>
      </c>
      <c r="F16" s="27">
        <v>20746</v>
      </c>
      <c r="G16" s="27">
        <v>5</v>
      </c>
      <c r="H16" s="27">
        <v>634</v>
      </c>
      <c r="I16" s="28">
        <f t="shared" si="0"/>
        <v>36287</v>
      </c>
      <c r="J16" s="84"/>
    </row>
    <row r="17" spans="2:10" ht="13.5" thickBot="1" x14ac:dyDescent="0.25">
      <c r="B17" s="78"/>
      <c r="C17" s="54" t="s">
        <v>7</v>
      </c>
      <c r="D17" s="55"/>
      <c r="E17" s="27">
        <v>8093</v>
      </c>
      <c r="F17" s="27">
        <v>9263</v>
      </c>
      <c r="G17" s="27">
        <v>0</v>
      </c>
      <c r="H17" s="27">
        <v>303</v>
      </c>
      <c r="I17" s="28">
        <f t="shared" si="0"/>
        <v>17659</v>
      </c>
      <c r="J17" s="84"/>
    </row>
    <row r="18" spans="2:10" ht="13.5" thickBot="1" x14ac:dyDescent="0.25">
      <c r="B18" s="78"/>
      <c r="C18" s="54" t="s">
        <v>8</v>
      </c>
      <c r="D18" s="55"/>
      <c r="E18" s="27">
        <v>13505</v>
      </c>
      <c r="F18" s="27">
        <v>21274</v>
      </c>
      <c r="G18" s="27">
        <v>0</v>
      </c>
      <c r="H18" s="27">
        <v>658</v>
      </c>
      <c r="I18" s="28">
        <f t="shared" si="0"/>
        <v>35437</v>
      </c>
      <c r="J18" s="84"/>
    </row>
    <row r="19" spans="2:10" ht="13.5" thickBot="1" x14ac:dyDescent="0.25">
      <c r="B19" s="78"/>
      <c r="C19" s="54" t="s">
        <v>9</v>
      </c>
      <c r="D19" s="55"/>
      <c r="E19" s="27">
        <v>17936</v>
      </c>
      <c r="F19" s="27">
        <v>24967</v>
      </c>
      <c r="G19" s="27">
        <v>331</v>
      </c>
      <c r="H19" s="27">
        <v>591</v>
      </c>
      <c r="I19" s="28">
        <f t="shared" si="0"/>
        <v>43825</v>
      </c>
      <c r="J19" s="84"/>
    </row>
    <row r="20" spans="2:10" ht="13.5" thickBot="1" x14ac:dyDescent="0.25">
      <c r="B20" s="75"/>
      <c r="C20" s="54" t="s">
        <v>10</v>
      </c>
      <c r="D20" s="55"/>
      <c r="E20" s="27">
        <v>31956</v>
      </c>
      <c r="F20" s="27">
        <v>36419</v>
      </c>
      <c r="G20" s="27">
        <v>16</v>
      </c>
      <c r="H20" s="27">
        <v>1139</v>
      </c>
      <c r="I20" s="28">
        <f t="shared" si="0"/>
        <v>69530</v>
      </c>
      <c r="J20" s="84"/>
    </row>
    <row r="21" spans="2:10" ht="13.5" thickBot="1" x14ac:dyDescent="0.25">
      <c r="B21" s="81" t="s">
        <v>11</v>
      </c>
      <c r="C21" s="56" t="s">
        <v>12</v>
      </c>
      <c r="D21" s="57"/>
      <c r="E21" s="29">
        <v>2868</v>
      </c>
      <c r="F21" s="29">
        <v>3308</v>
      </c>
      <c r="G21" s="29">
        <v>0</v>
      </c>
      <c r="H21" s="29">
        <v>114</v>
      </c>
      <c r="I21" s="30">
        <f t="shared" si="0"/>
        <v>6290</v>
      </c>
      <c r="J21" s="68">
        <f>SUM(I21:I23)</f>
        <v>40036</v>
      </c>
    </row>
    <row r="22" spans="2:10" ht="13.5" thickBot="1" x14ac:dyDescent="0.25">
      <c r="B22" s="82"/>
      <c r="C22" s="56" t="s">
        <v>13</v>
      </c>
      <c r="D22" s="57"/>
      <c r="E22" s="29">
        <v>1908</v>
      </c>
      <c r="F22" s="29">
        <v>2505</v>
      </c>
      <c r="G22" s="29">
        <v>1</v>
      </c>
      <c r="H22" s="29">
        <v>95</v>
      </c>
      <c r="I22" s="30">
        <f t="shared" si="0"/>
        <v>4509</v>
      </c>
      <c r="J22" s="69"/>
    </row>
    <row r="23" spans="2:10" ht="13.5" thickBot="1" x14ac:dyDescent="0.25">
      <c r="B23" s="83"/>
      <c r="C23" s="56" t="s">
        <v>14</v>
      </c>
      <c r="D23" s="57"/>
      <c r="E23" s="29">
        <v>12164</v>
      </c>
      <c r="F23" s="29">
        <v>16416</v>
      </c>
      <c r="G23" s="29">
        <v>5</v>
      </c>
      <c r="H23" s="29">
        <v>652</v>
      </c>
      <c r="I23" s="30">
        <f t="shared" si="0"/>
        <v>29237</v>
      </c>
      <c r="J23" s="69"/>
    </row>
    <row r="24" spans="2:10" ht="27.75" thickBot="1" x14ac:dyDescent="0.25">
      <c r="B24" s="31" t="s">
        <v>15</v>
      </c>
      <c r="C24" s="54" t="s">
        <v>16</v>
      </c>
      <c r="D24" s="55"/>
      <c r="E24" s="27">
        <v>13831</v>
      </c>
      <c r="F24" s="27">
        <v>24083</v>
      </c>
      <c r="G24" s="27">
        <v>54</v>
      </c>
      <c r="H24" s="27">
        <v>782</v>
      </c>
      <c r="I24" s="28">
        <f t="shared" si="0"/>
        <v>38750</v>
      </c>
      <c r="J24" s="32">
        <f>I24</f>
        <v>38750</v>
      </c>
    </row>
    <row r="25" spans="2:10" ht="18.75" thickBot="1" x14ac:dyDescent="0.25">
      <c r="B25" s="33" t="s">
        <v>17</v>
      </c>
      <c r="C25" s="56" t="s">
        <v>17</v>
      </c>
      <c r="D25" s="57"/>
      <c r="E25" s="29">
        <v>8089</v>
      </c>
      <c r="F25" s="29">
        <v>8880</v>
      </c>
      <c r="G25" s="29">
        <v>1</v>
      </c>
      <c r="H25" s="29">
        <v>192</v>
      </c>
      <c r="I25" s="30">
        <f t="shared" si="0"/>
        <v>17162</v>
      </c>
      <c r="J25" s="34">
        <f>I25</f>
        <v>17162</v>
      </c>
    </row>
    <row r="26" spans="2:10" ht="13.5" thickBot="1" x14ac:dyDescent="0.25">
      <c r="B26" s="79" t="s">
        <v>18</v>
      </c>
      <c r="C26" s="54" t="s">
        <v>19</v>
      </c>
      <c r="D26" s="55"/>
      <c r="E26" s="27">
        <v>12111</v>
      </c>
      <c r="F26" s="27">
        <v>12899</v>
      </c>
      <c r="G26" s="27">
        <v>0</v>
      </c>
      <c r="H26" s="27">
        <v>266</v>
      </c>
      <c r="I26" s="28">
        <f t="shared" si="0"/>
        <v>25276</v>
      </c>
      <c r="J26" s="76">
        <f>SUM(I26:I27)</f>
        <v>44615</v>
      </c>
    </row>
    <row r="27" spans="2:10" ht="13.5" thickBot="1" x14ac:dyDescent="0.25">
      <c r="B27" s="75"/>
      <c r="C27" s="54" t="s">
        <v>20</v>
      </c>
      <c r="D27" s="55"/>
      <c r="E27" s="27">
        <v>7585</v>
      </c>
      <c r="F27" s="27">
        <v>11580</v>
      </c>
      <c r="G27" s="27">
        <v>1</v>
      </c>
      <c r="H27" s="27">
        <v>173</v>
      </c>
      <c r="I27" s="28">
        <f t="shared" si="0"/>
        <v>19339</v>
      </c>
      <c r="J27" s="77"/>
    </row>
    <row r="28" spans="2:10" ht="13.5" thickBot="1" x14ac:dyDescent="0.25">
      <c r="B28" s="35" t="s">
        <v>21</v>
      </c>
      <c r="C28" s="56" t="s">
        <v>21</v>
      </c>
      <c r="D28" s="57"/>
      <c r="E28" s="29">
        <v>3755</v>
      </c>
      <c r="F28" s="29">
        <v>8699</v>
      </c>
      <c r="G28" s="29">
        <v>0</v>
      </c>
      <c r="H28" s="29">
        <v>288</v>
      </c>
      <c r="I28" s="30">
        <f t="shared" si="0"/>
        <v>12742</v>
      </c>
      <c r="J28" s="34">
        <f>I28</f>
        <v>12742</v>
      </c>
    </row>
    <row r="29" spans="2:10" ht="13.5" thickBot="1" x14ac:dyDescent="0.25">
      <c r="B29" s="79" t="s">
        <v>22</v>
      </c>
      <c r="C29" s="54" t="s">
        <v>23</v>
      </c>
      <c r="D29" s="55"/>
      <c r="E29" s="27">
        <v>4606</v>
      </c>
      <c r="F29" s="27">
        <v>5599</v>
      </c>
      <c r="G29" s="27">
        <v>0</v>
      </c>
      <c r="H29" s="27">
        <v>172</v>
      </c>
      <c r="I29" s="28">
        <f t="shared" si="0"/>
        <v>10377</v>
      </c>
      <c r="J29" s="80">
        <f>SUM(I29:I37)</f>
        <v>108081</v>
      </c>
    </row>
    <row r="30" spans="2:10" ht="13.5" thickBot="1" x14ac:dyDescent="0.25">
      <c r="B30" s="78"/>
      <c r="C30" s="54" t="s">
        <v>24</v>
      </c>
      <c r="D30" s="55"/>
      <c r="E30" s="27">
        <v>6079</v>
      </c>
      <c r="F30" s="27">
        <v>7007</v>
      </c>
      <c r="G30" s="27">
        <v>0</v>
      </c>
      <c r="H30" s="27">
        <v>198</v>
      </c>
      <c r="I30" s="28">
        <f t="shared" si="0"/>
        <v>13284</v>
      </c>
      <c r="J30" s="80"/>
    </row>
    <row r="31" spans="2:10" ht="13.5" thickBot="1" x14ac:dyDescent="0.25">
      <c r="B31" s="78"/>
      <c r="C31" s="54" t="s">
        <v>25</v>
      </c>
      <c r="D31" s="55"/>
      <c r="E31" s="27">
        <v>6882</v>
      </c>
      <c r="F31" s="27">
        <v>9758</v>
      </c>
      <c r="G31" s="27">
        <v>1</v>
      </c>
      <c r="H31" s="27">
        <v>309</v>
      </c>
      <c r="I31" s="28">
        <f t="shared" si="0"/>
        <v>16950</v>
      </c>
      <c r="J31" s="80"/>
    </row>
    <row r="32" spans="2:10" ht="13.5" thickBot="1" x14ac:dyDescent="0.25">
      <c r="B32" s="78"/>
      <c r="C32" s="54" t="s">
        <v>26</v>
      </c>
      <c r="D32" s="55"/>
      <c r="E32" s="27">
        <v>3212</v>
      </c>
      <c r="F32" s="27">
        <v>4116</v>
      </c>
      <c r="G32" s="27">
        <v>0</v>
      </c>
      <c r="H32" s="27">
        <v>147</v>
      </c>
      <c r="I32" s="28">
        <f t="shared" si="0"/>
        <v>7475</v>
      </c>
      <c r="J32" s="80"/>
    </row>
    <row r="33" spans="2:10" ht="13.5" thickBot="1" x14ac:dyDescent="0.25">
      <c r="B33" s="78"/>
      <c r="C33" s="54" t="s">
        <v>27</v>
      </c>
      <c r="D33" s="55"/>
      <c r="E33" s="27">
        <v>9340</v>
      </c>
      <c r="F33" s="27">
        <v>10517</v>
      </c>
      <c r="G33" s="27">
        <v>0</v>
      </c>
      <c r="H33" s="27">
        <v>436</v>
      </c>
      <c r="I33" s="28">
        <f t="shared" si="0"/>
        <v>20293</v>
      </c>
      <c r="J33" s="80"/>
    </row>
    <row r="34" spans="2:10" ht="13.5" thickBot="1" x14ac:dyDescent="0.25">
      <c r="B34" s="78"/>
      <c r="C34" s="54" t="s">
        <v>28</v>
      </c>
      <c r="D34" s="55"/>
      <c r="E34" s="27">
        <v>2320</v>
      </c>
      <c r="F34" s="27">
        <v>2515</v>
      </c>
      <c r="G34" s="27">
        <v>0</v>
      </c>
      <c r="H34" s="27">
        <v>73</v>
      </c>
      <c r="I34" s="28">
        <f t="shared" si="0"/>
        <v>4908</v>
      </c>
      <c r="J34" s="80"/>
    </row>
    <row r="35" spans="2:10" ht="13.5" thickBot="1" x14ac:dyDescent="0.25">
      <c r="B35" s="78"/>
      <c r="C35" s="54" t="s">
        <v>29</v>
      </c>
      <c r="D35" s="55"/>
      <c r="E35" s="27">
        <v>1427</v>
      </c>
      <c r="F35" s="27">
        <v>1812</v>
      </c>
      <c r="G35" s="27">
        <v>1</v>
      </c>
      <c r="H35" s="27">
        <v>39</v>
      </c>
      <c r="I35" s="28">
        <f t="shared" si="0"/>
        <v>3279</v>
      </c>
      <c r="J35" s="80"/>
    </row>
    <row r="36" spans="2:10" ht="13.5" thickBot="1" x14ac:dyDescent="0.25">
      <c r="B36" s="78"/>
      <c r="C36" s="54" t="s">
        <v>30</v>
      </c>
      <c r="D36" s="55"/>
      <c r="E36" s="27">
        <v>9340</v>
      </c>
      <c r="F36" s="27">
        <v>10826</v>
      </c>
      <c r="G36" s="27">
        <v>0</v>
      </c>
      <c r="H36" s="27">
        <v>376</v>
      </c>
      <c r="I36" s="28">
        <f t="shared" si="0"/>
        <v>20542</v>
      </c>
      <c r="J36" s="80"/>
    </row>
    <row r="37" spans="2:10" ht="13.5" thickBot="1" x14ac:dyDescent="0.25">
      <c r="B37" s="75"/>
      <c r="C37" s="54" t="s">
        <v>31</v>
      </c>
      <c r="D37" s="55"/>
      <c r="E37" s="27">
        <v>4909</v>
      </c>
      <c r="F37" s="27">
        <v>5884</v>
      </c>
      <c r="G37" s="27">
        <v>0</v>
      </c>
      <c r="H37" s="27">
        <v>180</v>
      </c>
      <c r="I37" s="28">
        <f t="shared" si="0"/>
        <v>10973</v>
      </c>
      <c r="J37" s="80"/>
    </row>
    <row r="38" spans="2:10" ht="13.5" thickBot="1" x14ac:dyDescent="0.25">
      <c r="B38" s="70" t="s">
        <v>32</v>
      </c>
      <c r="C38" s="56" t="s">
        <v>33</v>
      </c>
      <c r="D38" s="57"/>
      <c r="E38" s="29">
        <v>11608</v>
      </c>
      <c r="F38" s="29">
        <v>13655</v>
      </c>
      <c r="G38" s="29">
        <v>0</v>
      </c>
      <c r="H38" s="29">
        <v>397</v>
      </c>
      <c r="I38" s="30">
        <f t="shared" si="0"/>
        <v>25660</v>
      </c>
      <c r="J38" s="68">
        <f>SUM(I38:I42)</f>
        <v>104920</v>
      </c>
    </row>
    <row r="39" spans="2:10" ht="13.5" thickBot="1" x14ac:dyDescent="0.25">
      <c r="B39" s="71"/>
      <c r="C39" s="56" t="s">
        <v>34</v>
      </c>
      <c r="D39" s="57"/>
      <c r="E39" s="29">
        <v>11044</v>
      </c>
      <c r="F39" s="29">
        <v>12572</v>
      </c>
      <c r="G39" s="29">
        <v>0</v>
      </c>
      <c r="H39" s="29">
        <v>357</v>
      </c>
      <c r="I39" s="30">
        <f t="shared" si="0"/>
        <v>23973</v>
      </c>
      <c r="J39" s="68"/>
    </row>
    <row r="40" spans="2:10" ht="13.5" thickBot="1" x14ac:dyDescent="0.25">
      <c r="B40" s="71"/>
      <c r="C40" s="56" t="s">
        <v>35</v>
      </c>
      <c r="D40" s="57"/>
      <c r="E40" s="29">
        <v>6320</v>
      </c>
      <c r="F40" s="29">
        <v>7047</v>
      </c>
      <c r="G40" s="29">
        <v>1</v>
      </c>
      <c r="H40" s="29">
        <v>202</v>
      </c>
      <c r="I40" s="30">
        <f t="shared" si="0"/>
        <v>13570</v>
      </c>
      <c r="J40" s="68"/>
    </row>
    <row r="41" spans="2:10" ht="13.5" thickBot="1" x14ac:dyDescent="0.25">
      <c r="B41" s="71"/>
      <c r="C41" s="56" t="s">
        <v>36</v>
      </c>
      <c r="D41" s="57"/>
      <c r="E41" s="29">
        <v>4928</v>
      </c>
      <c r="F41" s="29">
        <v>3580</v>
      </c>
      <c r="G41" s="29">
        <v>1</v>
      </c>
      <c r="H41" s="29">
        <v>94</v>
      </c>
      <c r="I41" s="30">
        <f t="shared" si="0"/>
        <v>8603</v>
      </c>
      <c r="J41" s="68"/>
    </row>
    <row r="42" spans="2:10" ht="13.5" thickBot="1" x14ac:dyDescent="0.25">
      <c r="B42" s="72"/>
      <c r="C42" s="56" t="s">
        <v>37</v>
      </c>
      <c r="D42" s="57"/>
      <c r="E42" s="29">
        <v>16066</v>
      </c>
      <c r="F42" s="29">
        <v>16519</v>
      </c>
      <c r="G42" s="29">
        <v>2</v>
      </c>
      <c r="H42" s="29">
        <v>527</v>
      </c>
      <c r="I42" s="30">
        <f t="shared" si="0"/>
        <v>33114</v>
      </c>
      <c r="J42" s="68"/>
    </row>
    <row r="43" spans="2:10" ht="13.5" thickBot="1" x14ac:dyDescent="0.25">
      <c r="B43" s="74" t="s">
        <v>38</v>
      </c>
      <c r="C43" s="54" t="s">
        <v>39</v>
      </c>
      <c r="D43" s="55"/>
      <c r="E43" s="27">
        <v>48964</v>
      </c>
      <c r="F43" s="27">
        <v>53544</v>
      </c>
      <c r="G43" s="27">
        <v>10</v>
      </c>
      <c r="H43" s="27">
        <v>2028</v>
      </c>
      <c r="I43" s="28">
        <f t="shared" si="0"/>
        <v>104546</v>
      </c>
      <c r="J43" s="76">
        <f>SUM(I43:I46)</f>
        <v>149112</v>
      </c>
    </row>
    <row r="44" spans="2:10" ht="13.5" thickBot="1" x14ac:dyDescent="0.25">
      <c r="B44" s="78"/>
      <c r="C44" s="54" t="s">
        <v>40</v>
      </c>
      <c r="D44" s="55"/>
      <c r="E44" s="27">
        <v>5907</v>
      </c>
      <c r="F44" s="27">
        <v>7418</v>
      </c>
      <c r="G44" s="27">
        <v>0</v>
      </c>
      <c r="H44" s="27">
        <v>232</v>
      </c>
      <c r="I44" s="28">
        <f t="shared" si="0"/>
        <v>13557</v>
      </c>
      <c r="J44" s="76"/>
    </row>
    <row r="45" spans="2:10" ht="13.5" thickBot="1" x14ac:dyDescent="0.25">
      <c r="B45" s="78"/>
      <c r="C45" s="54" t="s">
        <v>41</v>
      </c>
      <c r="D45" s="55"/>
      <c r="E45" s="27">
        <v>3813</v>
      </c>
      <c r="F45" s="27">
        <v>5129</v>
      </c>
      <c r="G45" s="27">
        <v>0</v>
      </c>
      <c r="H45" s="27">
        <v>158</v>
      </c>
      <c r="I45" s="28">
        <f t="shared" si="0"/>
        <v>9100</v>
      </c>
      <c r="J45" s="76"/>
    </row>
    <row r="46" spans="2:10" ht="13.5" thickBot="1" x14ac:dyDescent="0.25">
      <c r="B46" s="75"/>
      <c r="C46" s="54" t="s">
        <v>42</v>
      </c>
      <c r="D46" s="55"/>
      <c r="E46" s="27">
        <v>9209</v>
      </c>
      <c r="F46" s="27">
        <v>12356</v>
      </c>
      <c r="G46" s="27">
        <v>1</v>
      </c>
      <c r="H46" s="27">
        <v>343</v>
      </c>
      <c r="I46" s="28">
        <f t="shared" si="0"/>
        <v>21909</v>
      </c>
      <c r="J46" s="76"/>
    </row>
    <row r="47" spans="2:10" ht="13.5" thickBot="1" x14ac:dyDescent="0.25">
      <c r="B47" s="70" t="s">
        <v>43</v>
      </c>
      <c r="C47" s="56" t="s">
        <v>44</v>
      </c>
      <c r="D47" s="57"/>
      <c r="E47" s="29">
        <v>34280</v>
      </c>
      <c r="F47" s="29">
        <v>44077</v>
      </c>
      <c r="G47" s="29">
        <v>71</v>
      </c>
      <c r="H47" s="29">
        <v>1245</v>
      </c>
      <c r="I47" s="30">
        <f t="shared" si="0"/>
        <v>79673</v>
      </c>
      <c r="J47" s="68">
        <f>SUM(I47:I49)</f>
        <v>203437</v>
      </c>
    </row>
    <row r="48" spans="2:10" ht="13.5" thickBot="1" x14ac:dyDescent="0.25">
      <c r="B48" s="71"/>
      <c r="C48" s="56" t="s">
        <v>45</v>
      </c>
      <c r="D48" s="57"/>
      <c r="E48" s="29">
        <v>8840</v>
      </c>
      <c r="F48" s="29">
        <v>11285</v>
      </c>
      <c r="G48" s="29">
        <v>8</v>
      </c>
      <c r="H48" s="29">
        <v>266</v>
      </c>
      <c r="I48" s="30">
        <f t="shared" si="0"/>
        <v>20399</v>
      </c>
      <c r="J48" s="69"/>
    </row>
    <row r="49" spans="2:10" ht="13.5" thickBot="1" x14ac:dyDescent="0.25">
      <c r="B49" s="72"/>
      <c r="C49" s="56" t="s">
        <v>46</v>
      </c>
      <c r="D49" s="57"/>
      <c r="E49" s="29">
        <v>45417</v>
      </c>
      <c r="F49" s="29">
        <v>56658</v>
      </c>
      <c r="G49" s="29">
        <v>26</v>
      </c>
      <c r="H49" s="29">
        <v>1264</v>
      </c>
      <c r="I49" s="30">
        <f t="shared" si="0"/>
        <v>103365</v>
      </c>
      <c r="J49" s="69"/>
    </row>
    <row r="50" spans="2:10" ht="13.5" thickBot="1" x14ac:dyDescent="0.25">
      <c r="B50" s="74" t="s">
        <v>47</v>
      </c>
      <c r="C50" s="54" t="s">
        <v>48</v>
      </c>
      <c r="D50" s="55"/>
      <c r="E50" s="27">
        <v>20888</v>
      </c>
      <c r="F50" s="27">
        <v>23747</v>
      </c>
      <c r="G50" s="27">
        <v>4053</v>
      </c>
      <c r="H50" s="27">
        <v>849</v>
      </c>
      <c r="I50" s="28">
        <f t="shared" si="0"/>
        <v>49537</v>
      </c>
      <c r="J50" s="76">
        <f>SUM(I50:I51)</f>
        <v>77146</v>
      </c>
    </row>
    <row r="51" spans="2:10" ht="13.5" thickBot="1" x14ac:dyDescent="0.25">
      <c r="B51" s="75"/>
      <c r="C51" s="54" t="s">
        <v>49</v>
      </c>
      <c r="D51" s="55"/>
      <c r="E51" s="27">
        <v>12358</v>
      </c>
      <c r="F51" s="27">
        <v>13455</v>
      </c>
      <c r="G51" s="27">
        <v>1273</v>
      </c>
      <c r="H51" s="27">
        <v>523</v>
      </c>
      <c r="I51" s="28">
        <f t="shared" si="0"/>
        <v>27609</v>
      </c>
      <c r="J51" s="77"/>
    </row>
    <row r="52" spans="2:10" ht="13.5" thickBot="1" x14ac:dyDescent="0.25">
      <c r="B52" s="70" t="s">
        <v>50</v>
      </c>
      <c r="C52" s="56" t="s">
        <v>51</v>
      </c>
      <c r="D52" s="57"/>
      <c r="E52" s="29">
        <v>15089</v>
      </c>
      <c r="F52" s="29">
        <v>19594</v>
      </c>
      <c r="G52" s="29">
        <v>416</v>
      </c>
      <c r="H52" s="29">
        <v>415</v>
      </c>
      <c r="I52" s="30">
        <f t="shared" si="0"/>
        <v>35514</v>
      </c>
      <c r="J52" s="68">
        <f>SUM(I52:I55)</f>
        <v>89328</v>
      </c>
    </row>
    <row r="53" spans="2:10" ht="13.5" thickBot="1" x14ac:dyDescent="0.25">
      <c r="B53" s="71"/>
      <c r="C53" s="56" t="s">
        <v>52</v>
      </c>
      <c r="D53" s="57"/>
      <c r="E53" s="29">
        <v>3738</v>
      </c>
      <c r="F53" s="29">
        <v>6648</v>
      </c>
      <c r="G53" s="29">
        <v>210</v>
      </c>
      <c r="H53" s="29">
        <v>147</v>
      </c>
      <c r="I53" s="30">
        <f t="shared" si="0"/>
        <v>10743</v>
      </c>
      <c r="J53" s="68"/>
    </row>
    <row r="54" spans="2:10" ht="13.5" thickBot="1" x14ac:dyDescent="0.25">
      <c r="B54" s="71"/>
      <c r="C54" s="56" t="s">
        <v>53</v>
      </c>
      <c r="D54" s="57"/>
      <c r="E54" s="29">
        <v>5573</v>
      </c>
      <c r="F54" s="29">
        <v>7708</v>
      </c>
      <c r="G54" s="29">
        <v>76</v>
      </c>
      <c r="H54" s="29">
        <v>152</v>
      </c>
      <c r="I54" s="30">
        <f t="shared" si="0"/>
        <v>13509</v>
      </c>
      <c r="J54" s="68"/>
    </row>
    <row r="55" spans="2:10" ht="13.5" thickBot="1" x14ac:dyDescent="0.25">
      <c r="B55" s="72"/>
      <c r="C55" s="56" t="s">
        <v>54</v>
      </c>
      <c r="D55" s="57"/>
      <c r="E55" s="29">
        <v>12161</v>
      </c>
      <c r="F55" s="29">
        <v>16581</v>
      </c>
      <c r="G55" s="29">
        <v>456</v>
      </c>
      <c r="H55" s="29">
        <v>364</v>
      </c>
      <c r="I55" s="30">
        <f t="shared" si="0"/>
        <v>29562</v>
      </c>
      <c r="J55" s="68"/>
    </row>
    <row r="56" spans="2:10" ht="27.75" thickBot="1" x14ac:dyDescent="0.25">
      <c r="B56" s="31" t="s">
        <v>55</v>
      </c>
      <c r="C56" s="54" t="s">
        <v>56</v>
      </c>
      <c r="D56" s="55"/>
      <c r="E56" s="27">
        <v>90363</v>
      </c>
      <c r="F56" s="27">
        <v>73979</v>
      </c>
      <c r="G56" s="27">
        <v>46</v>
      </c>
      <c r="H56" s="27">
        <v>2619</v>
      </c>
      <c r="I56" s="28">
        <f t="shared" si="0"/>
        <v>167007</v>
      </c>
      <c r="J56" s="36">
        <f>I56</f>
        <v>167007</v>
      </c>
    </row>
    <row r="57" spans="2:10" ht="18.75" thickBot="1" x14ac:dyDescent="0.25">
      <c r="B57" s="35" t="s">
        <v>57</v>
      </c>
      <c r="C57" s="56" t="s">
        <v>58</v>
      </c>
      <c r="D57" s="57"/>
      <c r="E57" s="29">
        <v>29802</v>
      </c>
      <c r="F57" s="29">
        <v>31033</v>
      </c>
      <c r="G57" s="29">
        <v>37</v>
      </c>
      <c r="H57" s="29">
        <v>612</v>
      </c>
      <c r="I57" s="30">
        <f t="shared" si="0"/>
        <v>61484</v>
      </c>
      <c r="J57" s="34">
        <f>I57</f>
        <v>61484</v>
      </c>
    </row>
    <row r="58" spans="2:10" ht="27.75" thickBot="1" x14ac:dyDescent="0.25">
      <c r="B58" s="31" t="s">
        <v>59</v>
      </c>
      <c r="C58" s="54" t="s">
        <v>60</v>
      </c>
      <c r="D58" s="55"/>
      <c r="E58" s="27">
        <v>10969</v>
      </c>
      <c r="F58" s="27">
        <v>9889</v>
      </c>
      <c r="G58" s="27">
        <v>3</v>
      </c>
      <c r="H58" s="27">
        <v>305</v>
      </c>
      <c r="I58" s="28">
        <f t="shared" si="0"/>
        <v>21166</v>
      </c>
      <c r="J58" s="36">
        <f>I58</f>
        <v>21166</v>
      </c>
    </row>
    <row r="59" spans="2:10" ht="13.5" thickBot="1" x14ac:dyDescent="0.25">
      <c r="B59" s="73" t="s">
        <v>61</v>
      </c>
      <c r="C59" s="56" t="s">
        <v>62</v>
      </c>
      <c r="D59" s="57"/>
      <c r="E59" s="29">
        <v>5289</v>
      </c>
      <c r="F59" s="29">
        <v>4276</v>
      </c>
      <c r="G59" s="29">
        <v>0</v>
      </c>
      <c r="H59" s="29">
        <v>194</v>
      </c>
      <c r="I59" s="30">
        <f t="shared" si="0"/>
        <v>9759</v>
      </c>
      <c r="J59" s="68">
        <f>SUM(I59:I61)</f>
        <v>60629</v>
      </c>
    </row>
    <row r="60" spans="2:10" ht="13.5" thickBot="1" x14ac:dyDescent="0.25">
      <c r="B60" s="71"/>
      <c r="C60" s="56" t="s">
        <v>63</v>
      </c>
      <c r="D60" s="57"/>
      <c r="E60" s="29">
        <v>14151</v>
      </c>
      <c r="F60" s="29">
        <v>19049</v>
      </c>
      <c r="G60" s="29">
        <v>2</v>
      </c>
      <c r="H60" s="29">
        <v>511</v>
      </c>
      <c r="I60" s="30">
        <f t="shared" si="0"/>
        <v>33713</v>
      </c>
      <c r="J60" s="69"/>
    </row>
    <row r="61" spans="2:10" ht="13.5" thickBot="1" x14ac:dyDescent="0.25">
      <c r="B61" s="72"/>
      <c r="C61" s="56" t="s">
        <v>64</v>
      </c>
      <c r="D61" s="57"/>
      <c r="E61" s="29">
        <v>10971</v>
      </c>
      <c r="F61" s="29">
        <v>5861</v>
      </c>
      <c r="G61" s="29">
        <v>1</v>
      </c>
      <c r="H61" s="29">
        <v>324</v>
      </c>
      <c r="I61" s="30">
        <f t="shared" si="0"/>
        <v>17157</v>
      </c>
      <c r="J61" s="69"/>
    </row>
    <row r="62" spans="2:10" ht="13.5" thickBot="1" x14ac:dyDescent="0.25">
      <c r="B62" s="31" t="s">
        <v>65</v>
      </c>
      <c r="C62" s="54" t="s">
        <v>65</v>
      </c>
      <c r="D62" s="55"/>
      <c r="E62" s="27">
        <v>5790</v>
      </c>
      <c r="F62" s="27">
        <v>7100</v>
      </c>
      <c r="G62" s="27">
        <v>2</v>
      </c>
      <c r="H62" s="27">
        <v>239</v>
      </c>
      <c r="I62" s="28">
        <f t="shared" si="0"/>
        <v>13131</v>
      </c>
      <c r="J62" s="36">
        <f>I62</f>
        <v>13131</v>
      </c>
    </row>
    <row r="63" spans="2:10" ht="13.5" thickBot="1" x14ac:dyDescent="0.25">
      <c r="B63" s="35" t="s">
        <v>66</v>
      </c>
      <c r="C63" s="56" t="s">
        <v>66</v>
      </c>
      <c r="D63" s="57"/>
      <c r="E63" s="29">
        <v>260</v>
      </c>
      <c r="F63" s="29">
        <v>144</v>
      </c>
      <c r="G63" s="29">
        <v>0</v>
      </c>
      <c r="H63" s="29">
        <v>1</v>
      </c>
      <c r="I63" s="30">
        <f t="shared" si="0"/>
        <v>405</v>
      </c>
      <c r="J63" s="34">
        <f>I63</f>
        <v>405</v>
      </c>
    </row>
    <row r="64" spans="2:10" ht="13.5" thickBot="1" x14ac:dyDescent="0.25">
      <c r="B64" s="37" t="s">
        <v>67</v>
      </c>
      <c r="C64" s="58" t="s">
        <v>67</v>
      </c>
      <c r="D64" s="59"/>
      <c r="E64" s="38">
        <v>1149</v>
      </c>
      <c r="F64" s="38">
        <v>580</v>
      </c>
      <c r="G64" s="38">
        <v>0</v>
      </c>
      <c r="H64" s="38">
        <v>10</v>
      </c>
      <c r="I64" s="39">
        <f t="shared" si="0"/>
        <v>1739</v>
      </c>
      <c r="J64" s="40">
        <f>I64</f>
        <v>1739</v>
      </c>
    </row>
    <row r="65" spans="2:10" ht="14.25" thickTop="1" thickBot="1" x14ac:dyDescent="0.25">
      <c r="B65" s="60" t="s">
        <v>68</v>
      </c>
      <c r="C65" s="61">
        <f>SUM(E65:J65)</f>
        <v>4520673</v>
      </c>
      <c r="D65" s="62"/>
      <c r="E65" s="41">
        <f t="shared" ref="E65:J65" si="1">SUM(E13:E64)</f>
        <v>682142</v>
      </c>
      <c r="F65" s="42">
        <f t="shared" si="1"/>
        <v>793892</v>
      </c>
      <c r="G65" s="42">
        <f t="shared" si="1"/>
        <v>7139</v>
      </c>
      <c r="H65" s="42">
        <f t="shared" si="1"/>
        <v>23718</v>
      </c>
      <c r="I65" s="43">
        <f t="shared" si="1"/>
        <v>1506891</v>
      </c>
      <c r="J65" s="44">
        <f t="shared" si="1"/>
        <v>1506891</v>
      </c>
    </row>
    <row r="66" spans="2:10" ht="14.25" thickTop="1" thickBot="1" x14ac:dyDescent="0.25">
      <c r="B66" s="60" t="s">
        <v>73</v>
      </c>
      <c r="C66" s="61"/>
      <c r="D66" s="62"/>
      <c r="E66" s="45">
        <f t="shared" ref="E66:J66" si="2">E65/$I$65</f>
        <v>0.45268171354132447</v>
      </c>
      <c r="F66" s="45">
        <f t="shared" si="2"/>
        <v>0.52684102566144464</v>
      </c>
      <c r="G66" s="45">
        <f t="shared" si="2"/>
        <v>4.7375689416155513E-3</v>
      </c>
      <c r="H66" s="45">
        <f t="shared" si="2"/>
        <v>1.5739691855615304E-2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7">
    <mergeCell ref="B7:B12"/>
    <mergeCell ref="C7:D12"/>
    <mergeCell ref="E7:J9"/>
    <mergeCell ref="E10:E12"/>
    <mergeCell ref="F10:F12"/>
    <mergeCell ref="G10:G12"/>
    <mergeCell ref="H10:H12"/>
    <mergeCell ref="I10:I12"/>
    <mergeCell ref="J10:J12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C35:D35"/>
    <mergeCell ref="C36:D36"/>
    <mergeCell ref="C25:D25"/>
    <mergeCell ref="B26:B27"/>
    <mergeCell ref="C26:D26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B47:B49"/>
    <mergeCell ref="C47:D47"/>
    <mergeCell ref="J47:J49"/>
    <mergeCell ref="C48:D48"/>
    <mergeCell ref="C49:D49"/>
    <mergeCell ref="B43:B46"/>
    <mergeCell ref="C43:D43"/>
    <mergeCell ref="J43:J46"/>
    <mergeCell ref="C44:D44"/>
    <mergeCell ref="C45:D45"/>
    <mergeCell ref="C46:D46"/>
    <mergeCell ref="B59:B61"/>
    <mergeCell ref="C59:D59"/>
    <mergeCell ref="B50:B51"/>
    <mergeCell ref="C50:D50"/>
    <mergeCell ref="J50:J51"/>
    <mergeCell ref="C51:D51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C62:D62"/>
    <mergeCell ref="C63:D63"/>
    <mergeCell ref="C64:D64"/>
    <mergeCell ref="B65:D65"/>
    <mergeCell ref="B66:D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51"/>
      <c r="C2" s="51"/>
      <c r="D2" s="1"/>
      <c r="E2" s="53"/>
      <c r="F2" s="53"/>
      <c r="G2" s="53"/>
      <c r="H2" s="53"/>
      <c r="I2" s="53"/>
      <c r="J2" s="53"/>
      <c r="K2" s="52"/>
      <c r="L2" s="52"/>
      <c r="M2" s="52"/>
      <c r="N2" s="52"/>
    </row>
    <row r="3" spans="2:14" ht="15.75" thickBot="1" x14ac:dyDescent="0.3">
      <c r="B3" s="159" t="s">
        <v>69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</row>
    <row r="4" spans="2:14" ht="15.75" thickBot="1" x14ac:dyDescent="0.3">
      <c r="B4" s="49"/>
      <c r="C4" s="49"/>
      <c r="D4" s="7"/>
      <c r="E4" s="50"/>
      <c r="F4" s="50"/>
      <c r="G4" s="50"/>
      <c r="H4" s="50"/>
      <c r="I4" s="50"/>
      <c r="J4" s="50"/>
      <c r="K4" s="49"/>
      <c r="L4" s="49"/>
      <c r="M4" s="49"/>
      <c r="N4" s="49"/>
    </row>
    <row r="5" spans="2:14" ht="15.75" customHeight="1" thickBot="1" x14ac:dyDescent="0.3">
      <c r="B5" s="65" t="str">
        <f>'Por categorías 30_06_2023'!B5:J5</f>
        <v>ÚLTIMO DÍA DEL MES DEL QUE CORRESPONDEN LOS DATOS: 30.06.2023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2:14" ht="15.75" thickBot="1" x14ac:dyDescent="0.3"/>
    <row r="7" spans="2:14" ht="15.75" customHeight="1" thickTop="1" x14ac:dyDescent="0.25">
      <c r="B7" s="162"/>
      <c r="C7" s="165"/>
      <c r="D7" s="166"/>
      <c r="E7" s="150" t="s">
        <v>70</v>
      </c>
      <c r="F7" s="151"/>
      <c r="G7" s="151"/>
      <c r="H7" s="151"/>
      <c r="I7" s="151"/>
      <c r="J7" s="151"/>
      <c r="K7" s="151"/>
      <c r="L7" s="151"/>
      <c r="M7" s="151"/>
      <c r="N7" s="152"/>
    </row>
    <row r="8" spans="2:14" x14ac:dyDescent="0.25">
      <c r="B8" s="163"/>
      <c r="C8" s="167"/>
      <c r="D8" s="168"/>
      <c r="E8" s="153"/>
      <c r="F8" s="154"/>
      <c r="G8" s="154"/>
      <c r="H8" s="154"/>
      <c r="I8" s="154"/>
      <c r="J8" s="154"/>
      <c r="K8" s="154"/>
      <c r="L8" s="154"/>
      <c r="M8" s="154"/>
      <c r="N8" s="155"/>
    </row>
    <row r="9" spans="2:14" x14ac:dyDescent="0.25">
      <c r="B9" s="163"/>
      <c r="C9" s="167"/>
      <c r="D9" s="168"/>
      <c r="E9" s="153"/>
      <c r="F9" s="154"/>
      <c r="G9" s="154"/>
      <c r="H9" s="154"/>
      <c r="I9" s="154"/>
      <c r="J9" s="154"/>
      <c r="K9" s="154"/>
      <c r="L9" s="154"/>
      <c r="M9" s="154"/>
      <c r="N9" s="155"/>
    </row>
    <row r="10" spans="2:14" ht="15.75" thickBot="1" x14ac:dyDescent="0.3">
      <c r="B10" s="163"/>
      <c r="C10" s="167"/>
      <c r="D10" s="168"/>
      <c r="E10" s="156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25.5" customHeight="1" x14ac:dyDescent="0.25">
      <c r="B11" s="163"/>
      <c r="C11" s="167"/>
      <c r="D11" s="168"/>
      <c r="E11" s="171" t="s">
        <v>80</v>
      </c>
      <c r="F11" s="146"/>
      <c r="G11" s="146" t="s">
        <v>81</v>
      </c>
      <c r="H11" s="146"/>
      <c r="I11" s="146" t="s">
        <v>82</v>
      </c>
      <c r="J11" s="146"/>
      <c r="K11" s="146" t="s">
        <v>83</v>
      </c>
      <c r="L11" s="146" t="s">
        <v>84</v>
      </c>
      <c r="M11" s="146" t="s">
        <v>72</v>
      </c>
      <c r="N11" s="148" t="s">
        <v>71</v>
      </c>
    </row>
    <row r="12" spans="2:14" ht="15.75" thickBot="1" x14ac:dyDescent="0.3">
      <c r="B12" s="164"/>
      <c r="C12" s="169"/>
      <c r="D12" s="170"/>
      <c r="E12" s="172"/>
      <c r="F12" s="147"/>
      <c r="G12" s="147" t="s">
        <v>0</v>
      </c>
      <c r="H12" s="147" t="s">
        <v>1</v>
      </c>
      <c r="I12" s="147" t="s">
        <v>0</v>
      </c>
      <c r="J12" s="147" t="s">
        <v>1</v>
      </c>
      <c r="K12" s="147"/>
      <c r="L12" s="147"/>
      <c r="M12" s="147"/>
      <c r="N12" s="149"/>
    </row>
    <row r="13" spans="2:14" ht="15.6" customHeight="1" thickBot="1" x14ac:dyDescent="0.3">
      <c r="B13" s="140" t="s">
        <v>2</v>
      </c>
      <c r="C13" s="132" t="s">
        <v>3</v>
      </c>
      <c r="D13" s="133"/>
      <c r="E13" s="134">
        <v>13086</v>
      </c>
      <c r="F13" s="135"/>
      <c r="G13" s="135">
        <v>5875</v>
      </c>
      <c r="H13" s="135"/>
      <c r="I13" s="135">
        <v>1293</v>
      </c>
      <c r="J13" s="135"/>
      <c r="K13" s="8">
        <v>177</v>
      </c>
      <c r="L13" s="8">
        <v>279</v>
      </c>
      <c r="M13" s="20">
        <f t="shared" ref="M13:M44" si="0">SUM(E13:L13)</f>
        <v>20710</v>
      </c>
      <c r="N13" s="144">
        <f>SUM(M13:M20)</f>
        <v>296001</v>
      </c>
    </row>
    <row r="14" spans="2:14" ht="15.75" thickBot="1" x14ac:dyDescent="0.3">
      <c r="B14" s="139"/>
      <c r="C14" s="132" t="s">
        <v>4</v>
      </c>
      <c r="D14" s="133"/>
      <c r="E14" s="134">
        <v>29835</v>
      </c>
      <c r="F14" s="135"/>
      <c r="G14" s="135">
        <v>8679</v>
      </c>
      <c r="H14" s="135"/>
      <c r="I14" s="135">
        <v>1751</v>
      </c>
      <c r="J14" s="135"/>
      <c r="K14" s="8">
        <v>580</v>
      </c>
      <c r="L14" s="8">
        <v>691</v>
      </c>
      <c r="M14" s="20">
        <f t="shared" si="0"/>
        <v>41536</v>
      </c>
      <c r="N14" s="145"/>
    </row>
    <row r="15" spans="2:14" ht="15.75" thickBot="1" x14ac:dyDescent="0.3">
      <c r="B15" s="139"/>
      <c r="C15" s="132" t="s">
        <v>5</v>
      </c>
      <c r="D15" s="133"/>
      <c r="E15" s="134">
        <v>21404</v>
      </c>
      <c r="F15" s="135"/>
      <c r="G15" s="135">
        <v>6440</v>
      </c>
      <c r="H15" s="135"/>
      <c r="I15" s="135">
        <v>2292</v>
      </c>
      <c r="J15" s="135"/>
      <c r="K15" s="8">
        <v>328</v>
      </c>
      <c r="L15" s="8">
        <v>553</v>
      </c>
      <c r="M15" s="20">
        <f t="shared" si="0"/>
        <v>31017</v>
      </c>
      <c r="N15" s="145"/>
    </row>
    <row r="16" spans="2:14" ht="15.75" thickBot="1" x14ac:dyDescent="0.3">
      <c r="B16" s="139"/>
      <c r="C16" s="132" t="s">
        <v>6</v>
      </c>
      <c r="D16" s="133"/>
      <c r="E16" s="134">
        <v>24718</v>
      </c>
      <c r="F16" s="135"/>
      <c r="G16" s="135">
        <v>7554</v>
      </c>
      <c r="H16" s="135"/>
      <c r="I16" s="135">
        <v>3047</v>
      </c>
      <c r="J16" s="135"/>
      <c r="K16" s="8">
        <v>334</v>
      </c>
      <c r="L16" s="8">
        <v>634</v>
      </c>
      <c r="M16" s="20">
        <f t="shared" si="0"/>
        <v>36287</v>
      </c>
      <c r="N16" s="145"/>
    </row>
    <row r="17" spans="2:14" ht="15.75" thickBot="1" x14ac:dyDescent="0.3">
      <c r="B17" s="139"/>
      <c r="C17" s="132" t="s">
        <v>7</v>
      </c>
      <c r="D17" s="133"/>
      <c r="E17" s="134">
        <v>12778</v>
      </c>
      <c r="F17" s="135"/>
      <c r="G17" s="135">
        <v>3473</v>
      </c>
      <c r="H17" s="135"/>
      <c r="I17" s="135">
        <v>977</v>
      </c>
      <c r="J17" s="135"/>
      <c r="K17" s="8">
        <v>128</v>
      </c>
      <c r="L17" s="8">
        <v>303</v>
      </c>
      <c r="M17" s="20">
        <f t="shared" si="0"/>
        <v>17659</v>
      </c>
      <c r="N17" s="145"/>
    </row>
    <row r="18" spans="2:14" ht="15.75" thickBot="1" x14ac:dyDescent="0.3">
      <c r="B18" s="139"/>
      <c r="C18" s="132" t="s">
        <v>8</v>
      </c>
      <c r="D18" s="133"/>
      <c r="E18" s="134">
        <v>26172</v>
      </c>
      <c r="F18" s="135"/>
      <c r="G18" s="135">
        <v>5751</v>
      </c>
      <c r="H18" s="135"/>
      <c r="I18" s="135">
        <v>2633</v>
      </c>
      <c r="J18" s="135"/>
      <c r="K18" s="8">
        <v>223</v>
      </c>
      <c r="L18" s="8">
        <v>658</v>
      </c>
      <c r="M18" s="20">
        <f t="shared" si="0"/>
        <v>35437</v>
      </c>
      <c r="N18" s="145"/>
    </row>
    <row r="19" spans="2:14" ht="15.75" thickBot="1" x14ac:dyDescent="0.3">
      <c r="B19" s="139"/>
      <c r="C19" s="132" t="s">
        <v>9</v>
      </c>
      <c r="D19" s="133"/>
      <c r="E19" s="134">
        <v>30691</v>
      </c>
      <c r="F19" s="135"/>
      <c r="G19" s="135">
        <v>10247</v>
      </c>
      <c r="H19" s="135"/>
      <c r="I19" s="135">
        <v>1802</v>
      </c>
      <c r="J19" s="135"/>
      <c r="K19" s="8">
        <v>494</v>
      </c>
      <c r="L19" s="8">
        <v>591</v>
      </c>
      <c r="M19" s="20">
        <f t="shared" si="0"/>
        <v>43825</v>
      </c>
      <c r="N19" s="145"/>
    </row>
    <row r="20" spans="2:14" ht="15.75" thickBot="1" x14ac:dyDescent="0.3">
      <c r="B20" s="138"/>
      <c r="C20" s="132" t="s">
        <v>10</v>
      </c>
      <c r="D20" s="133"/>
      <c r="E20" s="134">
        <v>46668</v>
      </c>
      <c r="F20" s="135"/>
      <c r="G20" s="135">
        <v>17136</v>
      </c>
      <c r="H20" s="135"/>
      <c r="I20" s="135">
        <v>3750</v>
      </c>
      <c r="J20" s="135"/>
      <c r="K20" s="8">
        <v>837</v>
      </c>
      <c r="L20" s="8">
        <v>1139</v>
      </c>
      <c r="M20" s="20">
        <f t="shared" si="0"/>
        <v>69530</v>
      </c>
      <c r="N20" s="145"/>
    </row>
    <row r="21" spans="2:14" ht="15.75" thickBot="1" x14ac:dyDescent="0.3">
      <c r="B21" s="141" t="s">
        <v>11</v>
      </c>
      <c r="C21" s="121" t="s">
        <v>12</v>
      </c>
      <c r="D21" s="122"/>
      <c r="E21" s="123">
        <v>3939</v>
      </c>
      <c r="F21" s="124"/>
      <c r="G21" s="124">
        <v>1916</v>
      </c>
      <c r="H21" s="124"/>
      <c r="I21" s="124">
        <v>301</v>
      </c>
      <c r="J21" s="124"/>
      <c r="K21" s="9">
        <v>20</v>
      </c>
      <c r="L21" s="9">
        <v>114</v>
      </c>
      <c r="M21" s="21">
        <f t="shared" si="0"/>
        <v>6290</v>
      </c>
      <c r="N21" s="173">
        <f>SUM(M21:M23)</f>
        <v>40036</v>
      </c>
    </row>
    <row r="22" spans="2:14" ht="15.75" thickBot="1" x14ac:dyDescent="0.3">
      <c r="B22" s="142"/>
      <c r="C22" s="121" t="s">
        <v>13</v>
      </c>
      <c r="D22" s="122"/>
      <c r="E22" s="123">
        <v>2779</v>
      </c>
      <c r="F22" s="124"/>
      <c r="G22" s="124">
        <v>1219</v>
      </c>
      <c r="H22" s="124"/>
      <c r="I22" s="124">
        <v>388</v>
      </c>
      <c r="J22" s="124"/>
      <c r="K22" s="9">
        <v>28</v>
      </c>
      <c r="L22" s="9">
        <v>95</v>
      </c>
      <c r="M22" s="21">
        <f t="shared" si="0"/>
        <v>4509</v>
      </c>
      <c r="N22" s="174"/>
    </row>
    <row r="23" spans="2:14" ht="15.75" thickBot="1" x14ac:dyDescent="0.3">
      <c r="B23" s="143"/>
      <c r="C23" s="121" t="s">
        <v>14</v>
      </c>
      <c r="D23" s="122"/>
      <c r="E23" s="123">
        <v>18707</v>
      </c>
      <c r="F23" s="124"/>
      <c r="G23" s="124">
        <v>7996</v>
      </c>
      <c r="H23" s="124"/>
      <c r="I23" s="124">
        <v>1520</v>
      </c>
      <c r="J23" s="124"/>
      <c r="K23" s="9">
        <v>362</v>
      </c>
      <c r="L23" s="9">
        <v>652</v>
      </c>
      <c r="M23" s="21">
        <f t="shared" si="0"/>
        <v>29237</v>
      </c>
      <c r="N23" s="174"/>
    </row>
    <row r="24" spans="2:14" ht="18.75" thickBot="1" x14ac:dyDescent="0.3">
      <c r="B24" s="3" t="s">
        <v>15</v>
      </c>
      <c r="C24" s="132" t="s">
        <v>16</v>
      </c>
      <c r="D24" s="133"/>
      <c r="E24" s="134">
        <v>29629</v>
      </c>
      <c r="F24" s="135"/>
      <c r="G24" s="135">
        <v>5140</v>
      </c>
      <c r="H24" s="135"/>
      <c r="I24" s="135">
        <v>2372</v>
      </c>
      <c r="J24" s="135"/>
      <c r="K24" s="8">
        <v>827</v>
      </c>
      <c r="L24" s="8">
        <v>782</v>
      </c>
      <c r="M24" s="20">
        <f t="shared" si="0"/>
        <v>38750</v>
      </c>
      <c r="N24" s="13">
        <f>M24</f>
        <v>38750</v>
      </c>
    </row>
    <row r="25" spans="2:14" ht="15.75" customHeight="1" thickBot="1" x14ac:dyDescent="0.3">
      <c r="B25" s="4" t="s">
        <v>17</v>
      </c>
      <c r="C25" s="121" t="s">
        <v>17</v>
      </c>
      <c r="D25" s="122"/>
      <c r="E25" s="123">
        <v>8861</v>
      </c>
      <c r="F25" s="124"/>
      <c r="G25" s="124">
        <v>7093</v>
      </c>
      <c r="H25" s="124"/>
      <c r="I25" s="124">
        <v>940</v>
      </c>
      <c r="J25" s="124"/>
      <c r="K25" s="9">
        <v>76</v>
      </c>
      <c r="L25" s="9">
        <v>192</v>
      </c>
      <c r="M25" s="21">
        <f t="shared" si="0"/>
        <v>17162</v>
      </c>
      <c r="N25" s="18">
        <f>M25</f>
        <v>17162</v>
      </c>
    </row>
    <row r="26" spans="2:14" ht="15.75" customHeight="1" thickBot="1" x14ac:dyDescent="0.3">
      <c r="B26" s="140" t="s">
        <v>18</v>
      </c>
      <c r="C26" s="132" t="s">
        <v>19</v>
      </c>
      <c r="D26" s="133"/>
      <c r="E26" s="134">
        <v>17859</v>
      </c>
      <c r="F26" s="135"/>
      <c r="G26" s="135">
        <v>6013</v>
      </c>
      <c r="H26" s="135"/>
      <c r="I26" s="135">
        <v>967</v>
      </c>
      <c r="J26" s="135"/>
      <c r="K26" s="8">
        <v>171</v>
      </c>
      <c r="L26" s="8">
        <v>266</v>
      </c>
      <c r="M26" s="20">
        <f t="shared" si="0"/>
        <v>25276</v>
      </c>
      <c r="N26" s="175">
        <f>SUM(M26:M27)</f>
        <v>44615</v>
      </c>
    </row>
    <row r="27" spans="2:14" ht="15.75" customHeight="1" thickBot="1" x14ac:dyDescent="0.3">
      <c r="B27" s="138"/>
      <c r="C27" s="132" t="s">
        <v>20</v>
      </c>
      <c r="D27" s="133"/>
      <c r="E27" s="134">
        <v>14379</v>
      </c>
      <c r="F27" s="135"/>
      <c r="G27" s="135">
        <v>3640</v>
      </c>
      <c r="H27" s="135"/>
      <c r="I27" s="135">
        <v>975</v>
      </c>
      <c r="J27" s="135"/>
      <c r="K27" s="8">
        <v>172</v>
      </c>
      <c r="L27" s="8">
        <v>173</v>
      </c>
      <c r="M27" s="20">
        <f t="shared" si="0"/>
        <v>19339</v>
      </c>
      <c r="N27" s="176"/>
    </row>
    <row r="28" spans="2:14" ht="15.75" thickBot="1" x14ac:dyDescent="0.3">
      <c r="B28" s="5" t="s">
        <v>21</v>
      </c>
      <c r="C28" s="121" t="s">
        <v>21</v>
      </c>
      <c r="D28" s="122"/>
      <c r="E28" s="123">
        <v>9384</v>
      </c>
      <c r="F28" s="124"/>
      <c r="G28" s="124">
        <v>2226</v>
      </c>
      <c r="H28" s="124"/>
      <c r="I28" s="124">
        <v>653</v>
      </c>
      <c r="J28" s="124"/>
      <c r="K28" s="9">
        <v>191</v>
      </c>
      <c r="L28" s="9">
        <v>288</v>
      </c>
      <c r="M28" s="21">
        <f t="shared" si="0"/>
        <v>12742</v>
      </c>
      <c r="N28" s="18">
        <f>M28</f>
        <v>12742</v>
      </c>
    </row>
    <row r="29" spans="2:14" ht="15.75" thickBot="1" x14ac:dyDescent="0.3">
      <c r="B29" s="140" t="s">
        <v>22</v>
      </c>
      <c r="C29" s="132" t="s">
        <v>23</v>
      </c>
      <c r="D29" s="133"/>
      <c r="E29" s="134">
        <v>7284</v>
      </c>
      <c r="F29" s="135"/>
      <c r="G29" s="135">
        <v>1537</v>
      </c>
      <c r="H29" s="135"/>
      <c r="I29" s="135">
        <v>1349</v>
      </c>
      <c r="J29" s="135"/>
      <c r="K29" s="8">
        <v>35</v>
      </c>
      <c r="L29" s="8">
        <v>172</v>
      </c>
      <c r="M29" s="20">
        <f t="shared" si="0"/>
        <v>10377</v>
      </c>
      <c r="N29" s="144">
        <f>SUM(M29:M37)</f>
        <v>108081</v>
      </c>
    </row>
    <row r="30" spans="2:14" ht="15.75" thickBot="1" x14ac:dyDescent="0.3">
      <c r="B30" s="139"/>
      <c r="C30" s="132" t="s">
        <v>24</v>
      </c>
      <c r="D30" s="133"/>
      <c r="E30" s="134">
        <v>8820</v>
      </c>
      <c r="F30" s="135"/>
      <c r="G30" s="135">
        <v>3205</v>
      </c>
      <c r="H30" s="135"/>
      <c r="I30" s="135">
        <v>1046</v>
      </c>
      <c r="J30" s="135"/>
      <c r="K30" s="8">
        <v>15</v>
      </c>
      <c r="L30" s="8">
        <v>198</v>
      </c>
      <c r="M30" s="20">
        <f t="shared" si="0"/>
        <v>13284</v>
      </c>
      <c r="N30" s="144"/>
    </row>
    <row r="31" spans="2:14" ht="15.75" thickBot="1" x14ac:dyDescent="0.3">
      <c r="B31" s="139"/>
      <c r="C31" s="132" t="s">
        <v>25</v>
      </c>
      <c r="D31" s="133"/>
      <c r="E31" s="134">
        <v>13033</v>
      </c>
      <c r="F31" s="135"/>
      <c r="G31" s="135">
        <v>2116</v>
      </c>
      <c r="H31" s="135"/>
      <c r="I31" s="135">
        <v>1354</v>
      </c>
      <c r="J31" s="135"/>
      <c r="K31" s="8">
        <v>138</v>
      </c>
      <c r="L31" s="8">
        <v>309</v>
      </c>
      <c r="M31" s="20">
        <f t="shared" si="0"/>
        <v>16950</v>
      </c>
      <c r="N31" s="144"/>
    </row>
    <row r="32" spans="2:14" ht="15.75" thickBot="1" x14ac:dyDescent="0.3">
      <c r="B32" s="139"/>
      <c r="C32" s="132" t="s">
        <v>26</v>
      </c>
      <c r="D32" s="133"/>
      <c r="E32" s="134">
        <v>5406</v>
      </c>
      <c r="F32" s="135"/>
      <c r="G32" s="135">
        <v>1228</v>
      </c>
      <c r="H32" s="135"/>
      <c r="I32" s="135">
        <v>670</v>
      </c>
      <c r="J32" s="135"/>
      <c r="K32" s="8">
        <v>24</v>
      </c>
      <c r="L32" s="8">
        <v>147</v>
      </c>
      <c r="M32" s="20">
        <f t="shared" si="0"/>
        <v>7475</v>
      </c>
      <c r="N32" s="144"/>
    </row>
    <row r="33" spans="2:14" ht="15.75" thickBot="1" x14ac:dyDescent="0.3">
      <c r="B33" s="139"/>
      <c r="C33" s="132" t="s">
        <v>27</v>
      </c>
      <c r="D33" s="133"/>
      <c r="E33" s="134">
        <v>15123</v>
      </c>
      <c r="F33" s="135"/>
      <c r="G33" s="135">
        <v>1910</v>
      </c>
      <c r="H33" s="135"/>
      <c r="I33" s="135">
        <v>2762</v>
      </c>
      <c r="J33" s="135"/>
      <c r="K33" s="8">
        <v>62</v>
      </c>
      <c r="L33" s="8">
        <v>436</v>
      </c>
      <c r="M33" s="20">
        <f t="shared" si="0"/>
        <v>20293</v>
      </c>
      <c r="N33" s="144"/>
    </row>
    <row r="34" spans="2:14" ht="15.75" thickBot="1" x14ac:dyDescent="0.3">
      <c r="B34" s="139"/>
      <c r="C34" s="132" t="s">
        <v>28</v>
      </c>
      <c r="D34" s="133"/>
      <c r="E34" s="134">
        <v>3154</v>
      </c>
      <c r="F34" s="135"/>
      <c r="G34" s="135">
        <v>1255</v>
      </c>
      <c r="H34" s="135"/>
      <c r="I34" s="135">
        <v>401</v>
      </c>
      <c r="J34" s="135"/>
      <c r="K34" s="8">
        <v>25</v>
      </c>
      <c r="L34" s="8">
        <v>73</v>
      </c>
      <c r="M34" s="20">
        <f t="shared" si="0"/>
        <v>4908</v>
      </c>
      <c r="N34" s="144"/>
    </row>
    <row r="35" spans="2:14" ht="15.75" thickBot="1" x14ac:dyDescent="0.3">
      <c r="B35" s="139"/>
      <c r="C35" s="132" t="s">
        <v>29</v>
      </c>
      <c r="D35" s="133"/>
      <c r="E35" s="134">
        <v>2175</v>
      </c>
      <c r="F35" s="135"/>
      <c r="G35" s="135">
        <v>764</v>
      </c>
      <c r="H35" s="135"/>
      <c r="I35" s="135">
        <v>292</v>
      </c>
      <c r="J35" s="135"/>
      <c r="K35" s="8">
        <v>9</v>
      </c>
      <c r="L35" s="8">
        <v>39</v>
      </c>
      <c r="M35" s="20">
        <f t="shared" si="0"/>
        <v>3279</v>
      </c>
      <c r="N35" s="144"/>
    </row>
    <row r="36" spans="2:14" ht="15.75" thickBot="1" x14ac:dyDescent="0.3">
      <c r="B36" s="139"/>
      <c r="C36" s="132" t="s">
        <v>30</v>
      </c>
      <c r="D36" s="133"/>
      <c r="E36" s="134">
        <v>14398</v>
      </c>
      <c r="F36" s="135"/>
      <c r="G36" s="135">
        <v>3968</v>
      </c>
      <c r="H36" s="135"/>
      <c r="I36" s="135">
        <v>1716</v>
      </c>
      <c r="J36" s="135"/>
      <c r="K36" s="8">
        <v>84</v>
      </c>
      <c r="L36" s="8">
        <v>376</v>
      </c>
      <c r="M36" s="20">
        <f t="shared" si="0"/>
        <v>20542</v>
      </c>
      <c r="N36" s="144"/>
    </row>
    <row r="37" spans="2:14" ht="15.75" thickBot="1" x14ac:dyDescent="0.3">
      <c r="B37" s="138"/>
      <c r="C37" s="132" t="s">
        <v>31</v>
      </c>
      <c r="D37" s="133"/>
      <c r="E37" s="134">
        <v>8144</v>
      </c>
      <c r="F37" s="135"/>
      <c r="G37" s="135">
        <v>713</v>
      </c>
      <c r="H37" s="135"/>
      <c r="I37" s="135">
        <v>1901</v>
      </c>
      <c r="J37" s="135"/>
      <c r="K37" s="8">
        <v>35</v>
      </c>
      <c r="L37" s="8">
        <v>180</v>
      </c>
      <c r="M37" s="20">
        <f t="shared" si="0"/>
        <v>10973</v>
      </c>
      <c r="N37" s="144"/>
    </row>
    <row r="38" spans="2:14" ht="15.75" customHeight="1" thickBot="1" x14ac:dyDescent="0.3">
      <c r="B38" s="136" t="s">
        <v>32</v>
      </c>
      <c r="C38" s="121" t="s">
        <v>33</v>
      </c>
      <c r="D38" s="122"/>
      <c r="E38" s="123">
        <v>17351</v>
      </c>
      <c r="F38" s="124"/>
      <c r="G38" s="124">
        <v>4590</v>
      </c>
      <c r="H38" s="124"/>
      <c r="I38" s="124">
        <v>3264</v>
      </c>
      <c r="J38" s="124"/>
      <c r="K38" s="9">
        <v>58</v>
      </c>
      <c r="L38" s="9">
        <v>397</v>
      </c>
      <c r="M38" s="21">
        <f t="shared" si="0"/>
        <v>25660</v>
      </c>
      <c r="N38" s="173">
        <f>SUM(M38:M42)</f>
        <v>104920</v>
      </c>
    </row>
    <row r="39" spans="2:14" ht="15.75" customHeight="1" thickBot="1" x14ac:dyDescent="0.3">
      <c r="B39" s="130"/>
      <c r="C39" s="121" t="s">
        <v>34</v>
      </c>
      <c r="D39" s="122"/>
      <c r="E39" s="123">
        <v>17731</v>
      </c>
      <c r="F39" s="124"/>
      <c r="G39" s="124">
        <v>4074</v>
      </c>
      <c r="H39" s="124"/>
      <c r="I39" s="124">
        <v>1717</v>
      </c>
      <c r="J39" s="124"/>
      <c r="K39" s="9">
        <v>94</v>
      </c>
      <c r="L39" s="9">
        <v>357</v>
      </c>
      <c r="M39" s="21">
        <f t="shared" si="0"/>
        <v>23973</v>
      </c>
      <c r="N39" s="173"/>
    </row>
    <row r="40" spans="2:14" ht="15.75" thickBot="1" x14ac:dyDescent="0.3">
      <c r="B40" s="130"/>
      <c r="C40" s="121" t="s">
        <v>35</v>
      </c>
      <c r="D40" s="122"/>
      <c r="E40" s="123">
        <v>9456</v>
      </c>
      <c r="F40" s="124"/>
      <c r="G40" s="124">
        <v>1811</v>
      </c>
      <c r="H40" s="124"/>
      <c r="I40" s="124">
        <v>2081</v>
      </c>
      <c r="J40" s="124"/>
      <c r="K40" s="9">
        <v>20</v>
      </c>
      <c r="L40" s="9">
        <v>202</v>
      </c>
      <c r="M40" s="21">
        <f t="shared" si="0"/>
        <v>13570</v>
      </c>
      <c r="N40" s="173"/>
    </row>
    <row r="41" spans="2:14" ht="15.75" customHeight="1" thickBot="1" x14ac:dyDescent="0.3">
      <c r="B41" s="130"/>
      <c r="C41" s="121" t="s">
        <v>36</v>
      </c>
      <c r="D41" s="122"/>
      <c r="E41" s="123">
        <v>4889</v>
      </c>
      <c r="F41" s="124"/>
      <c r="G41" s="124">
        <v>3232</v>
      </c>
      <c r="H41" s="124"/>
      <c r="I41" s="124">
        <v>359</v>
      </c>
      <c r="J41" s="124"/>
      <c r="K41" s="9">
        <v>29</v>
      </c>
      <c r="L41" s="9">
        <v>94</v>
      </c>
      <c r="M41" s="21">
        <f t="shared" si="0"/>
        <v>8603</v>
      </c>
      <c r="N41" s="173"/>
    </row>
    <row r="42" spans="2:14" ht="15.75" thickBot="1" x14ac:dyDescent="0.3">
      <c r="B42" s="131"/>
      <c r="C42" s="121" t="s">
        <v>37</v>
      </c>
      <c r="D42" s="122"/>
      <c r="E42" s="123">
        <v>21078</v>
      </c>
      <c r="F42" s="124"/>
      <c r="G42" s="124">
        <v>8218</v>
      </c>
      <c r="H42" s="124"/>
      <c r="I42" s="124">
        <v>3178</v>
      </c>
      <c r="J42" s="124"/>
      <c r="K42" s="9">
        <v>113</v>
      </c>
      <c r="L42" s="9">
        <v>527</v>
      </c>
      <c r="M42" s="21">
        <f t="shared" si="0"/>
        <v>33114</v>
      </c>
      <c r="N42" s="173"/>
    </row>
    <row r="43" spans="2:14" ht="15.75" thickBot="1" x14ac:dyDescent="0.3">
      <c r="B43" s="137" t="s">
        <v>38</v>
      </c>
      <c r="C43" s="132" t="s">
        <v>39</v>
      </c>
      <c r="D43" s="133"/>
      <c r="E43" s="134">
        <v>60385</v>
      </c>
      <c r="F43" s="135"/>
      <c r="G43" s="135">
        <v>37695</v>
      </c>
      <c r="H43" s="135"/>
      <c r="I43" s="135">
        <v>3893</v>
      </c>
      <c r="J43" s="135"/>
      <c r="K43" s="8">
        <v>545</v>
      </c>
      <c r="L43" s="8">
        <v>2028</v>
      </c>
      <c r="M43" s="20">
        <f t="shared" si="0"/>
        <v>104546</v>
      </c>
      <c r="N43" s="175">
        <f>SUM(M43:M46)</f>
        <v>149112</v>
      </c>
    </row>
    <row r="44" spans="2:14" ht="15.75" thickBot="1" x14ac:dyDescent="0.3">
      <c r="B44" s="139"/>
      <c r="C44" s="132" t="s">
        <v>40</v>
      </c>
      <c r="D44" s="133"/>
      <c r="E44" s="134">
        <v>6858</v>
      </c>
      <c r="F44" s="135"/>
      <c r="G44" s="135">
        <v>5867</v>
      </c>
      <c r="H44" s="135"/>
      <c r="I44" s="135">
        <v>477</v>
      </c>
      <c r="J44" s="135"/>
      <c r="K44" s="8">
        <v>123</v>
      </c>
      <c r="L44" s="8">
        <v>232</v>
      </c>
      <c r="M44" s="20">
        <f t="shared" si="0"/>
        <v>13557</v>
      </c>
      <c r="N44" s="175"/>
    </row>
    <row r="45" spans="2:14" ht="15.75" thickBot="1" x14ac:dyDescent="0.3">
      <c r="B45" s="139"/>
      <c r="C45" s="132" t="s">
        <v>41</v>
      </c>
      <c r="D45" s="133"/>
      <c r="E45" s="134">
        <v>5008</v>
      </c>
      <c r="F45" s="135"/>
      <c r="G45" s="135">
        <v>3463</v>
      </c>
      <c r="H45" s="135"/>
      <c r="I45" s="135">
        <v>400</v>
      </c>
      <c r="J45" s="135"/>
      <c r="K45" s="8">
        <v>71</v>
      </c>
      <c r="L45" s="8">
        <v>158</v>
      </c>
      <c r="M45" s="20">
        <f t="shared" ref="M45:M64" si="1">SUM(E45:L45)</f>
        <v>9100</v>
      </c>
      <c r="N45" s="175"/>
    </row>
    <row r="46" spans="2:14" ht="15.75" thickBot="1" x14ac:dyDescent="0.3">
      <c r="B46" s="138"/>
      <c r="C46" s="132" t="s">
        <v>42</v>
      </c>
      <c r="D46" s="133"/>
      <c r="E46" s="134">
        <v>12393</v>
      </c>
      <c r="F46" s="135"/>
      <c r="G46" s="135">
        <v>8308</v>
      </c>
      <c r="H46" s="135"/>
      <c r="I46" s="135">
        <v>725</v>
      </c>
      <c r="J46" s="135"/>
      <c r="K46" s="8">
        <v>140</v>
      </c>
      <c r="L46" s="8">
        <v>343</v>
      </c>
      <c r="M46" s="20">
        <f t="shared" si="1"/>
        <v>21909</v>
      </c>
      <c r="N46" s="175"/>
    </row>
    <row r="47" spans="2:14" ht="15.75" customHeight="1" thickBot="1" x14ac:dyDescent="0.3">
      <c r="B47" s="136" t="s">
        <v>43</v>
      </c>
      <c r="C47" s="121" t="s">
        <v>44</v>
      </c>
      <c r="D47" s="122"/>
      <c r="E47" s="123">
        <v>55015</v>
      </c>
      <c r="F47" s="124"/>
      <c r="G47" s="124">
        <v>14488</v>
      </c>
      <c r="H47" s="124"/>
      <c r="I47" s="124">
        <v>8598</v>
      </c>
      <c r="J47" s="124"/>
      <c r="K47" s="9">
        <v>327</v>
      </c>
      <c r="L47" s="9">
        <v>1245</v>
      </c>
      <c r="M47" s="21">
        <f t="shared" si="1"/>
        <v>79673</v>
      </c>
      <c r="N47" s="173">
        <f>SUM(M47:M49)</f>
        <v>203437</v>
      </c>
    </row>
    <row r="48" spans="2:14" ht="15.75" customHeight="1" thickBot="1" x14ac:dyDescent="0.3">
      <c r="B48" s="130"/>
      <c r="C48" s="121" t="s">
        <v>45</v>
      </c>
      <c r="D48" s="122"/>
      <c r="E48" s="123">
        <v>12859</v>
      </c>
      <c r="F48" s="124"/>
      <c r="G48" s="124">
        <v>5328</v>
      </c>
      <c r="H48" s="124"/>
      <c r="I48" s="124">
        <v>1871</v>
      </c>
      <c r="J48" s="124"/>
      <c r="K48" s="9">
        <v>75</v>
      </c>
      <c r="L48" s="9">
        <v>266</v>
      </c>
      <c r="M48" s="21">
        <f t="shared" si="1"/>
        <v>20399</v>
      </c>
      <c r="N48" s="174"/>
    </row>
    <row r="49" spans="2:14" ht="15.75" customHeight="1" thickBot="1" x14ac:dyDescent="0.3">
      <c r="B49" s="131"/>
      <c r="C49" s="121" t="s">
        <v>46</v>
      </c>
      <c r="D49" s="122"/>
      <c r="E49" s="123">
        <v>72357</v>
      </c>
      <c r="F49" s="124"/>
      <c r="G49" s="124">
        <v>20010</v>
      </c>
      <c r="H49" s="124"/>
      <c r="I49" s="124">
        <v>9258</v>
      </c>
      <c r="J49" s="124"/>
      <c r="K49" s="9">
        <v>476</v>
      </c>
      <c r="L49" s="9">
        <v>1264</v>
      </c>
      <c r="M49" s="21">
        <f t="shared" si="1"/>
        <v>103365</v>
      </c>
      <c r="N49" s="174"/>
    </row>
    <row r="50" spans="2:14" ht="15.75" thickBot="1" x14ac:dyDescent="0.3">
      <c r="B50" s="137" t="s">
        <v>47</v>
      </c>
      <c r="C50" s="132" t="s">
        <v>48</v>
      </c>
      <c r="D50" s="133"/>
      <c r="E50" s="134">
        <v>37242</v>
      </c>
      <c r="F50" s="135"/>
      <c r="G50" s="135">
        <v>6610</v>
      </c>
      <c r="H50" s="135"/>
      <c r="I50" s="135">
        <v>4588</v>
      </c>
      <c r="J50" s="135"/>
      <c r="K50" s="8">
        <v>248</v>
      </c>
      <c r="L50" s="8">
        <v>849</v>
      </c>
      <c r="M50" s="20">
        <f t="shared" si="1"/>
        <v>49537</v>
      </c>
      <c r="N50" s="175">
        <f>SUM(M50:M51)</f>
        <v>77146</v>
      </c>
    </row>
    <row r="51" spans="2:14" ht="15.75" thickBot="1" x14ac:dyDescent="0.3">
      <c r="B51" s="138"/>
      <c r="C51" s="132" t="s">
        <v>49</v>
      </c>
      <c r="D51" s="133"/>
      <c r="E51" s="134">
        <v>20024</v>
      </c>
      <c r="F51" s="135"/>
      <c r="G51" s="135">
        <v>3206</v>
      </c>
      <c r="H51" s="135"/>
      <c r="I51" s="135">
        <v>3763</v>
      </c>
      <c r="J51" s="135"/>
      <c r="K51" s="8">
        <v>93</v>
      </c>
      <c r="L51" s="8">
        <v>523</v>
      </c>
      <c r="M51" s="20">
        <f t="shared" si="1"/>
        <v>27609</v>
      </c>
      <c r="N51" s="176"/>
    </row>
    <row r="52" spans="2:14" ht="15.75" thickBot="1" x14ac:dyDescent="0.3">
      <c r="B52" s="136" t="s">
        <v>50</v>
      </c>
      <c r="C52" s="121" t="s">
        <v>51</v>
      </c>
      <c r="D52" s="122"/>
      <c r="E52" s="123">
        <v>27612</v>
      </c>
      <c r="F52" s="124"/>
      <c r="G52" s="124">
        <v>5212</v>
      </c>
      <c r="H52" s="124"/>
      <c r="I52" s="124">
        <v>1999</v>
      </c>
      <c r="J52" s="124"/>
      <c r="K52" s="9">
        <v>276</v>
      </c>
      <c r="L52" s="9">
        <v>415</v>
      </c>
      <c r="M52" s="21">
        <f t="shared" si="1"/>
        <v>35514</v>
      </c>
      <c r="N52" s="173">
        <f>SUM(M52:M55)</f>
        <v>89328</v>
      </c>
    </row>
    <row r="53" spans="2:14" ht="15.75" thickBot="1" x14ac:dyDescent="0.3">
      <c r="B53" s="130"/>
      <c r="C53" s="121" t="s">
        <v>52</v>
      </c>
      <c r="D53" s="122"/>
      <c r="E53" s="123">
        <v>8544</v>
      </c>
      <c r="F53" s="124"/>
      <c r="G53" s="124">
        <v>885</v>
      </c>
      <c r="H53" s="124"/>
      <c r="I53" s="124">
        <v>1093</v>
      </c>
      <c r="J53" s="124"/>
      <c r="K53" s="9">
        <v>74</v>
      </c>
      <c r="L53" s="9">
        <v>147</v>
      </c>
      <c r="M53" s="21">
        <f t="shared" si="1"/>
        <v>10743</v>
      </c>
      <c r="N53" s="173"/>
    </row>
    <row r="54" spans="2:14" ht="15.75" thickBot="1" x14ac:dyDescent="0.3">
      <c r="B54" s="130"/>
      <c r="C54" s="121" t="s">
        <v>53</v>
      </c>
      <c r="D54" s="122"/>
      <c r="E54" s="123">
        <v>11020</v>
      </c>
      <c r="F54" s="124"/>
      <c r="G54" s="124">
        <v>1247</v>
      </c>
      <c r="H54" s="124"/>
      <c r="I54" s="124">
        <v>1026</v>
      </c>
      <c r="J54" s="124"/>
      <c r="K54" s="9">
        <v>64</v>
      </c>
      <c r="L54" s="9">
        <v>152</v>
      </c>
      <c r="M54" s="21">
        <f t="shared" si="1"/>
        <v>13509</v>
      </c>
      <c r="N54" s="173"/>
    </row>
    <row r="55" spans="2:14" ht="15.75" customHeight="1" thickBot="1" x14ac:dyDescent="0.3">
      <c r="B55" s="131"/>
      <c r="C55" s="121" t="s">
        <v>54</v>
      </c>
      <c r="D55" s="122"/>
      <c r="E55" s="123">
        <v>23020</v>
      </c>
      <c r="F55" s="124"/>
      <c r="G55" s="124">
        <v>4898</v>
      </c>
      <c r="H55" s="124"/>
      <c r="I55" s="124">
        <v>1107</v>
      </c>
      <c r="J55" s="124"/>
      <c r="K55" s="9">
        <v>173</v>
      </c>
      <c r="L55" s="9">
        <v>364</v>
      </c>
      <c r="M55" s="21">
        <f t="shared" si="1"/>
        <v>29562</v>
      </c>
      <c r="N55" s="173"/>
    </row>
    <row r="56" spans="2:14" ht="18.75" thickBot="1" x14ac:dyDescent="0.3">
      <c r="B56" s="3" t="s">
        <v>55</v>
      </c>
      <c r="C56" s="132" t="s">
        <v>56</v>
      </c>
      <c r="D56" s="133"/>
      <c r="E56" s="134">
        <v>85943</v>
      </c>
      <c r="F56" s="135"/>
      <c r="G56" s="135">
        <v>69375</v>
      </c>
      <c r="H56" s="135"/>
      <c r="I56" s="135">
        <v>8015</v>
      </c>
      <c r="J56" s="135"/>
      <c r="K56" s="8">
        <v>1055</v>
      </c>
      <c r="L56" s="8">
        <v>2619</v>
      </c>
      <c r="M56" s="20">
        <f t="shared" si="1"/>
        <v>167007</v>
      </c>
      <c r="N56" s="14">
        <f>M56</f>
        <v>167007</v>
      </c>
    </row>
    <row r="57" spans="2:14" ht="15.75" thickBot="1" x14ac:dyDescent="0.3">
      <c r="B57" s="5" t="s">
        <v>57</v>
      </c>
      <c r="C57" s="121" t="s">
        <v>58</v>
      </c>
      <c r="D57" s="122"/>
      <c r="E57" s="123">
        <v>35276</v>
      </c>
      <c r="F57" s="124"/>
      <c r="G57" s="124">
        <v>20257</v>
      </c>
      <c r="H57" s="124"/>
      <c r="I57" s="124">
        <v>5140</v>
      </c>
      <c r="J57" s="124"/>
      <c r="K57" s="9">
        <v>199</v>
      </c>
      <c r="L57" s="9">
        <v>612</v>
      </c>
      <c r="M57" s="21">
        <f t="shared" si="1"/>
        <v>61484</v>
      </c>
      <c r="N57" s="18">
        <f>M57</f>
        <v>61484</v>
      </c>
    </row>
    <row r="58" spans="2:14" ht="27.75" thickBot="1" x14ac:dyDescent="0.3">
      <c r="B58" s="3" t="s">
        <v>59</v>
      </c>
      <c r="C58" s="132" t="s">
        <v>60</v>
      </c>
      <c r="D58" s="133"/>
      <c r="E58" s="134">
        <v>10727</v>
      </c>
      <c r="F58" s="135"/>
      <c r="G58" s="135">
        <v>8914</v>
      </c>
      <c r="H58" s="135"/>
      <c r="I58" s="135">
        <v>1065</v>
      </c>
      <c r="J58" s="135"/>
      <c r="K58" s="8">
        <v>155</v>
      </c>
      <c r="L58" s="8">
        <v>305</v>
      </c>
      <c r="M58" s="20">
        <f t="shared" si="1"/>
        <v>21166</v>
      </c>
      <c r="N58" s="14">
        <f>M58</f>
        <v>21166</v>
      </c>
    </row>
    <row r="59" spans="2:14" ht="15.75" customHeight="1" thickBot="1" x14ac:dyDescent="0.3">
      <c r="B59" s="129" t="s">
        <v>61</v>
      </c>
      <c r="C59" s="121" t="s">
        <v>62</v>
      </c>
      <c r="D59" s="122"/>
      <c r="E59" s="123">
        <v>5480</v>
      </c>
      <c r="F59" s="124"/>
      <c r="G59" s="124">
        <v>3515</v>
      </c>
      <c r="H59" s="124"/>
      <c r="I59" s="124">
        <v>428</v>
      </c>
      <c r="J59" s="124"/>
      <c r="K59" s="9">
        <v>142</v>
      </c>
      <c r="L59" s="9">
        <v>194</v>
      </c>
      <c r="M59" s="21">
        <f t="shared" si="1"/>
        <v>9759</v>
      </c>
      <c r="N59" s="173">
        <f>SUM(M59:M61)</f>
        <v>60629</v>
      </c>
    </row>
    <row r="60" spans="2:14" ht="15.75" thickBot="1" x14ac:dyDescent="0.3">
      <c r="B60" s="130"/>
      <c r="C60" s="121" t="s">
        <v>63</v>
      </c>
      <c r="D60" s="122"/>
      <c r="E60" s="123">
        <v>23308</v>
      </c>
      <c r="F60" s="124"/>
      <c r="G60" s="124">
        <v>8192</v>
      </c>
      <c r="H60" s="124"/>
      <c r="I60" s="124">
        <v>1350</v>
      </c>
      <c r="J60" s="124"/>
      <c r="K60" s="9">
        <v>352</v>
      </c>
      <c r="L60" s="9">
        <v>511</v>
      </c>
      <c r="M60" s="21">
        <f t="shared" si="1"/>
        <v>33713</v>
      </c>
      <c r="N60" s="174"/>
    </row>
    <row r="61" spans="2:14" ht="15.75" thickBot="1" x14ac:dyDescent="0.3">
      <c r="B61" s="131"/>
      <c r="C61" s="121" t="s">
        <v>64</v>
      </c>
      <c r="D61" s="122"/>
      <c r="E61" s="123">
        <v>8590</v>
      </c>
      <c r="F61" s="124"/>
      <c r="G61" s="124">
        <v>7086</v>
      </c>
      <c r="H61" s="124"/>
      <c r="I61" s="124">
        <v>976</v>
      </c>
      <c r="J61" s="124"/>
      <c r="K61" s="9">
        <v>181</v>
      </c>
      <c r="L61" s="9">
        <v>324</v>
      </c>
      <c r="M61" s="21">
        <f t="shared" si="1"/>
        <v>17157</v>
      </c>
      <c r="N61" s="174"/>
    </row>
    <row r="62" spans="2:14" ht="15.75" thickBot="1" x14ac:dyDescent="0.3">
      <c r="B62" s="3" t="s">
        <v>65</v>
      </c>
      <c r="C62" s="132" t="s">
        <v>65</v>
      </c>
      <c r="D62" s="133"/>
      <c r="E62" s="134">
        <v>8575</v>
      </c>
      <c r="F62" s="135"/>
      <c r="G62" s="135">
        <v>3003</v>
      </c>
      <c r="H62" s="135"/>
      <c r="I62" s="135">
        <v>1261</v>
      </c>
      <c r="J62" s="135"/>
      <c r="K62" s="8">
        <v>53</v>
      </c>
      <c r="L62" s="8">
        <v>239</v>
      </c>
      <c r="M62" s="20">
        <f t="shared" si="1"/>
        <v>13131</v>
      </c>
      <c r="N62" s="14">
        <f>M62</f>
        <v>13131</v>
      </c>
    </row>
    <row r="63" spans="2:14" ht="15.75" thickBot="1" x14ac:dyDescent="0.3">
      <c r="B63" s="5" t="s">
        <v>66</v>
      </c>
      <c r="C63" s="121" t="s">
        <v>66</v>
      </c>
      <c r="D63" s="122"/>
      <c r="E63" s="123">
        <v>90</v>
      </c>
      <c r="F63" s="124"/>
      <c r="G63" s="124">
        <v>300</v>
      </c>
      <c r="H63" s="124"/>
      <c r="I63" s="124">
        <v>7</v>
      </c>
      <c r="J63" s="124"/>
      <c r="K63" s="9">
        <v>7</v>
      </c>
      <c r="L63" s="9">
        <v>1</v>
      </c>
      <c r="M63" s="21">
        <f t="shared" si="1"/>
        <v>405</v>
      </c>
      <c r="N63" s="18">
        <f>M63</f>
        <v>405</v>
      </c>
    </row>
    <row r="64" spans="2:14" ht="15.75" thickBot="1" x14ac:dyDescent="0.3">
      <c r="B64" s="6" t="s">
        <v>67</v>
      </c>
      <c r="C64" s="125" t="s">
        <v>67</v>
      </c>
      <c r="D64" s="126"/>
      <c r="E64" s="127">
        <v>314</v>
      </c>
      <c r="F64" s="128"/>
      <c r="G64" s="128">
        <v>1392</v>
      </c>
      <c r="H64" s="128"/>
      <c r="I64" s="128">
        <v>16</v>
      </c>
      <c r="J64" s="128"/>
      <c r="K64" s="10">
        <v>7</v>
      </c>
      <c r="L64" s="10">
        <v>10</v>
      </c>
      <c r="M64" s="22">
        <f t="shared" si="1"/>
        <v>1739</v>
      </c>
      <c r="N64" s="19">
        <f>M64</f>
        <v>1739</v>
      </c>
    </row>
    <row r="65" spans="2:14" ht="16.5" thickTop="1" thickBot="1" x14ac:dyDescent="0.3">
      <c r="B65" s="23" t="s">
        <v>68</v>
      </c>
      <c r="C65" s="115"/>
      <c r="D65" s="116"/>
      <c r="E65" s="117">
        <f>SUM(E13:E64)</f>
        <v>989571</v>
      </c>
      <c r="F65" s="118"/>
      <c r="G65" s="118">
        <f t="shared" ref="G65:L65" si="2">SUM(G13:G64)</f>
        <v>378270</v>
      </c>
      <c r="H65" s="118">
        <f t="shared" si="2"/>
        <v>0</v>
      </c>
      <c r="I65" s="118">
        <f t="shared" si="2"/>
        <v>104807</v>
      </c>
      <c r="J65" s="118">
        <f t="shared" si="2"/>
        <v>0</v>
      </c>
      <c r="K65" s="11">
        <f t="shared" si="2"/>
        <v>10525</v>
      </c>
      <c r="L65" s="11">
        <f t="shared" si="2"/>
        <v>23718</v>
      </c>
      <c r="M65" s="11">
        <f>SUM(M13:M64)</f>
        <v>1506891</v>
      </c>
      <c r="N65" s="12">
        <f>SUM(N13:N64)</f>
        <v>1506891</v>
      </c>
    </row>
    <row r="66" spans="2:14" ht="16.5" thickTop="1" thickBot="1" x14ac:dyDescent="0.3">
      <c r="B66" s="24" t="s">
        <v>73</v>
      </c>
      <c r="C66" s="15"/>
      <c r="D66" s="16"/>
      <c r="E66" s="119">
        <f>E65/$M$65</f>
        <v>0.65669713336930147</v>
      </c>
      <c r="F66" s="120"/>
      <c r="G66" s="120">
        <f>G65/$M$65</f>
        <v>0.25102678295908598</v>
      </c>
      <c r="H66" s="120"/>
      <c r="I66" s="120">
        <f>I65/$M$65</f>
        <v>6.9551812307592248E-2</v>
      </c>
      <c r="J66" s="120"/>
      <c r="K66" s="17">
        <f>K65/$M$65</f>
        <v>6.9845795084050536E-3</v>
      </c>
      <c r="L66" s="17">
        <f>L65/$M$65</f>
        <v>1.5739691855615304E-2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6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41CF0545-B694-4F45-B21E-3157740AD047}"/>
</file>

<file path=customXml/itemProps2.xml><?xml version="1.0" encoding="utf-8"?>
<ds:datastoreItem xmlns:ds="http://schemas.openxmlformats.org/officeDocument/2006/customXml" ds:itemID="{94EEEECD-99B0-4724-B35E-2466DD4E1E9A}"/>
</file>

<file path=customXml/itemProps3.xml><?xml version="1.0" encoding="utf-8"?>
<ds:datastoreItem xmlns:ds="http://schemas.openxmlformats.org/officeDocument/2006/customXml" ds:itemID="{3A1DA582-E528-4D0F-A12B-98500C2A2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30_06_2023</vt:lpstr>
      <vt:lpstr>Por tipologías 30_06_2023</vt:lpstr>
      <vt:lpstr>'Por tipologías 30_06_2023'!Área_de_impresión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junio 2023 tipos y categorías</dc:title>
  <dc:creator/>
  <cp:lastModifiedBy/>
  <dcterms:created xsi:type="dcterms:W3CDTF">2015-06-05T18:19:34Z</dcterms:created>
  <dcterms:modified xsi:type="dcterms:W3CDTF">2023-07-28T13:15:42Z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