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265" windowHeight="9585"/>
  </bookViews>
  <sheets>
    <sheet name="Por categorías 31_03_2023" sheetId="50" r:id="rId1"/>
    <sheet name="Por tipologías 31_03_2023" sheetId="49" r:id="rId2"/>
  </sheets>
  <definedNames>
    <definedName name="_xlnm.Print_Area" localSheetId="1">'Por tipologías 31_03_2023'!$B$3:$N$5</definedName>
  </definedNames>
  <calcPr calcId="162913" calcOnSave="0"/>
</workbook>
</file>

<file path=xl/calcChain.xml><?xml version="1.0" encoding="utf-8"?>
<calcChain xmlns="http://schemas.openxmlformats.org/spreadsheetml/2006/main">
  <c r="B5" i="49" l="1"/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J50" i="50" s="1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J29" i="50" s="1"/>
  <c r="I28" i="50"/>
  <c r="J28" i="50" s="1"/>
  <c r="I27" i="50"/>
  <c r="I26" i="50"/>
  <c r="J26" i="50" s="1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59" i="50" l="1"/>
  <c r="J43" i="50"/>
  <c r="J52" i="50"/>
  <c r="J38" i="50"/>
  <c r="J13" i="50"/>
  <c r="J21" i="50"/>
  <c r="J47" i="50"/>
  <c r="I65" i="50"/>
  <c r="J65" i="49"/>
  <c r="H65" i="49"/>
  <c r="J65" i="50" l="1"/>
  <c r="J66" i="50" s="1"/>
  <c r="F66" i="50"/>
  <c r="I66" i="50"/>
  <c r="G66" i="50"/>
  <c r="E66" i="50"/>
  <c r="H66" i="50"/>
  <c r="M64" i="49"/>
  <c r="N64" i="49" s="1"/>
  <c r="M30" i="49"/>
  <c r="M35" i="49"/>
  <c r="L65" i="49"/>
  <c r="M16" i="49"/>
  <c r="C65" i="50" l="1"/>
  <c r="M14" i="49"/>
  <c r="M54" i="49"/>
  <c r="M28" i="49"/>
  <c r="N28" i="49" s="1"/>
  <c r="M62" i="49"/>
  <c r="N62" i="49" s="1"/>
  <c r="M39" i="49"/>
  <c r="M56" i="49"/>
  <c r="N56" i="49" s="1"/>
  <c r="M48" i="49"/>
  <c r="M31" i="49"/>
  <c r="M24" i="49"/>
  <c r="N24" i="49" s="1"/>
  <c r="M59" i="49"/>
  <c r="M38" i="49"/>
  <c r="M36" i="49"/>
  <c r="M43" i="49"/>
  <c r="M29" i="49"/>
  <c r="M40" i="49"/>
  <c r="M46" i="49"/>
  <c r="M53" i="49"/>
  <c r="M63" i="49"/>
  <c r="N63" i="49" s="1"/>
  <c r="M37" i="49"/>
  <c r="M27" i="49"/>
  <c r="M32" i="49"/>
  <c r="M44" i="49"/>
  <c r="M41" i="49"/>
  <c r="M57" i="49"/>
  <c r="N57" i="49" s="1"/>
  <c r="M51" i="49"/>
  <c r="M20" i="49"/>
  <c r="M52" i="49"/>
  <c r="M58" i="49"/>
  <c r="N58" i="49" s="1"/>
  <c r="M33" i="49"/>
  <c r="M47" i="49"/>
  <c r="M17" i="49"/>
  <c r="M15" i="49"/>
  <c r="M60" i="49"/>
  <c r="M34" i="49"/>
  <c r="M22" i="49"/>
  <c r="M19" i="49"/>
  <c r="M55" i="49"/>
  <c r="M23" i="49"/>
  <c r="M25" i="49"/>
  <c r="N25" i="49" s="1"/>
  <c r="M49" i="49"/>
  <c r="K65" i="49"/>
  <c r="E65" i="49"/>
  <c r="M13" i="49"/>
  <c r="M18" i="49"/>
  <c r="I65" i="49"/>
  <c r="M61" i="49"/>
  <c r="M45" i="49"/>
  <c r="M21" i="49"/>
  <c r="G65" i="49"/>
  <c r="M50" i="49"/>
  <c r="M42" i="49"/>
  <c r="M26" i="49"/>
  <c r="N26" i="49" s="1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<sst xmlns="http://schemas.openxmlformats.org/spreadsheetml/2006/main" count="170" uniqueCount="86">
  <si>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</si>
  <si>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</si>
  <si>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</si>
  <si>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</si>
  <si>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</si>
  <si>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</si>
  <si>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</si>
  <si>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</si>
  <si>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</si>
  <si>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</si>
  <si>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</si>
  <si>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</si>
  <si>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</si>
  <si>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</si>
  <si>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</si>
  <si>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</si>
  <si>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</si>
  <si>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</si>
  <si>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</si>
  <si>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</si>
  <si>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</si>
  <si>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</si>
  <si>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</si>
  <si>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</si>
  <si>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</si>
  <si>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</si>
  <si>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</si>
  <si>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</si>
  <si>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</si>
  <si>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</si>
  <si>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</si>
  <si>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</si>
  <si>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</si>
  <si>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</si>
  <si>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</si>
  <si>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</si>
  <si>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</si>
  <si>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</si>
  <si>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</si>
  <si>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</si>
  <si>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</si>
  <si>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</si>
  <si>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</si>
  <si>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</si>
  <si>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</si>
  <si>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</si>
  <si>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</si>
  <si>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</si>
  <si>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</si>
  <si>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</si>
  <si>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</si>
  <si>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</si>
  <si>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</si>
  <si>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</si>
  <si>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</si>
  <si>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</si>
  <si>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</si>
  <si>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</si>
  <si>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</si>
  <si>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</si>
  <si>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</si>
  <si>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</si>
  <si>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</si>
  <si>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</si>
  <si>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</si>
  <si>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</si>
  <si>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</si>
  <si>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</si>
  <si>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</si>
  <si>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</si>
  <si>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</si>
  <si>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</si>
  <si>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</si>
  <si>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</si>
  <si>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</si>
  <si>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</si>
  <si>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</si>
  <si>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</si>
  <si>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</si>
  <si>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</si>
  <si>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ÚLTIMO DÍA DEL MES DEL QUE CORRESPONDEN LOS DATOS: 31.03.2023</t>
  </si>
  <si>
    <t>CRITERIO DE RENTA</t>
  </si>
  <si>
    <t>FAMILIAS NUMEROSAS</t>
  </si>
  <si>
    <t>PENSIONISTAS CON PENSIÓN MÍNIMA</t>
  </si>
  <si>
    <t>INGRESO MÍNIMO VITAL</t>
  </si>
  <si>
    <t>CRISIS ENERGÉTICA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</si>
</sst>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75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 wrapText="1"/>
    </xf>
    <xf numFmtId="3" fontId="46" fillId="0" borderId="42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10" fontId="46" fillId="0" borderId="41" xfId="0" applyNumberFormat="1" applyFont="1" applyBorder="1" applyAlignment="1">
      <alignment horizontal="center" vertical="center" wrapText="1"/>
    </xf>
    <xf numFmtId="3" fontId="47" fillId="4" borderId="43" xfId="0" applyNumberFormat="1" applyFont="1" applyFill="1" applyBorder="1" applyAlignment="1">
      <alignment horizontal="center" vertical="center"/>
    </xf>
    <xf numFmtId="3" fontId="47" fillId="6" borderId="44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0" fontId="46" fillId="0" borderId="42" xfId="0" applyNumberFormat="1" applyFont="1" applyBorder="1" applyAlignment="1">
      <alignment horizontal="center" vertical="center" wrapText="1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9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9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51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51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51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9" fillId="0" borderId="54" xfId="2" applyNumberFormat="1" applyFont="1" applyBorder="1" applyAlignment="1">
      <alignment horizontal="center" vertical="center"/>
    </xf>
    <xf numFmtId="3" fontId="51" fillId="6" borderId="44" xfId="2" applyNumberFormat="1" applyFont="1" applyFill="1" applyBorder="1" applyAlignment="1">
      <alignment horizontal="center" vertical="center"/>
    </xf>
    <xf numFmtId="3" fontId="51" fillId="0" borderId="39" xfId="2" applyNumberFormat="1" applyFont="1" applyBorder="1" applyAlignment="1">
      <alignment horizontal="center" vertical="center" wrapText="1"/>
    </xf>
    <xf numFmtId="3" fontId="51" fillId="0" borderId="57" xfId="2" applyNumberFormat="1" applyFont="1" applyBorder="1" applyAlignment="1">
      <alignment horizontal="center" vertical="center" wrapText="1"/>
    </xf>
    <xf numFmtId="3" fontId="51" fillId="0" borderId="56" xfId="2" applyNumberFormat="1" applyFont="1" applyBorder="1" applyAlignment="1">
      <alignment horizontal="center" vertical="center" wrapText="1"/>
    </xf>
    <xf numFmtId="3" fontId="51" fillId="0" borderId="42" xfId="2" applyNumberFormat="1" applyFont="1" applyBorder="1" applyAlignment="1">
      <alignment horizontal="center" vertical="center" wrapText="1"/>
    </xf>
    <xf numFmtId="10" fontId="46" fillId="0" borderId="41" xfId="2" applyNumberFormat="1" applyFont="1" applyBorder="1" applyAlignment="1">
      <alignment horizontal="center" vertical="center" wrapText="1"/>
    </xf>
    <xf numFmtId="10" fontId="46" fillId="0" borderId="18" xfId="2" applyNumberFormat="1" applyFont="1" applyBorder="1" applyAlignment="1">
      <alignment horizontal="center" vertical="center" wrapText="1"/>
    </xf>
    <xf numFmtId="10" fontId="46" fillId="0" borderId="42" xfId="2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1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3" fontId="50" fillId="0" borderId="43" xfId="2" applyNumberFormat="1" applyFont="1" applyBorder="1" applyAlignment="1">
      <alignment horizontal="center" vertical="center"/>
    </xf>
    <xf numFmtId="0" fontId="50" fillId="0" borderId="43" xfId="2" applyFont="1" applyBorder="1" applyAlignment="1">
      <alignment horizontal="center" vertical="center"/>
    </xf>
    <xf numFmtId="3" fontId="50" fillId="6" borderId="43" xfId="2" applyNumberFormat="1" applyFont="1" applyFill="1" applyBorder="1" applyAlignment="1">
      <alignment horizontal="center" vertical="center"/>
    </xf>
    <xf numFmtId="0" fontId="50" fillId="6" borderId="43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3" fontId="50" fillId="5" borderId="43" xfId="2" applyNumberFormat="1" applyFont="1" applyFill="1" applyBorder="1" applyAlignment="1">
      <alignment horizontal="center" vertical="center"/>
    </xf>
    <xf numFmtId="0" fontId="50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52" fillId="0" borderId="55" xfId="2" applyFont="1" applyBorder="1" applyAlignment="1">
      <alignment horizontal="left" vertical="center" wrapText="1"/>
    </xf>
    <xf numFmtId="0" fontId="52" fillId="0" borderId="56" xfId="2" applyFont="1" applyBorder="1" applyAlignment="1">
      <alignment horizontal="left" vertical="center" wrapText="1"/>
    </xf>
    <xf numFmtId="0" fontId="52" fillId="0" borderId="19" xfId="2" applyFont="1" applyBorder="1" applyAlignment="1">
      <alignment horizontal="left" vertical="center" wrapText="1"/>
    </xf>
    <xf numFmtId="3" fontId="48" fillId="5" borderId="43" xfId="0" applyNumberFormat="1" applyFont="1" applyFill="1" applyBorder="1" applyAlignment="1">
      <alignment horizontal="center" vertical="center"/>
    </xf>
    <xf numFmtId="0" fontId="48" fillId="5" borderId="43" xfId="0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96">
    <cellStyle name="20% - Énfasis1 2" xfId="4"/>
    <cellStyle name="20% - Énfasis1 3" xfId="3"/>
    <cellStyle name="20% - Énfasis2 2" xfId="6"/>
    <cellStyle name="20% - Énfasis2 3" xfId="5"/>
    <cellStyle name="20% - Énfasis3 2" xfId="8"/>
    <cellStyle name="20% - Énfasis3 3" xfId="7"/>
    <cellStyle name="20% - Énfasis4 2" xfId="10"/>
    <cellStyle name="20% - Énfasis4 3" xfId="9"/>
    <cellStyle name="20% - Énfasis5 2" xfId="12"/>
    <cellStyle name="20% - Énfasis5 3" xfId="11"/>
    <cellStyle name="20% - Énfasis6 2" xfId="14"/>
    <cellStyle name="20% - Énfasis6 3" xfId="13"/>
    <cellStyle name="40% - Énfasis1 2" xfId="16"/>
    <cellStyle name="40% - Énfasis1 3" xfId="15"/>
    <cellStyle name="40% - Énfasis2 2" xfId="18"/>
    <cellStyle name="40% - Énfasis2 3" xfId="17"/>
    <cellStyle name="40% - Énfasis3 2" xfId="20"/>
    <cellStyle name="40% - Énfasis3 3" xfId="19"/>
    <cellStyle name="40% - Énfasis4 2" xfId="22"/>
    <cellStyle name="40% - Énfasis4 3" xfId="21"/>
    <cellStyle name="40% - Énfasis5 2" xfId="24"/>
    <cellStyle name="40% - Énfasis5 3" xfId="23"/>
    <cellStyle name="40% - Énfasis6 2" xfId="26"/>
    <cellStyle name="40% - Énfasis6 3" xfId="25"/>
    <cellStyle name="60% - Énfasis1 2" xfId="28"/>
    <cellStyle name="60% - Énfasis1 3" xfId="27"/>
    <cellStyle name="60% - Énfasis2 2" xfId="30"/>
    <cellStyle name="60% - Énfasis2 3" xfId="29"/>
    <cellStyle name="60% - Énfasis3 2" xfId="32"/>
    <cellStyle name="60% - Énfasis3 3" xfId="31"/>
    <cellStyle name="60% - Énfasis4 2" xfId="34"/>
    <cellStyle name="60% - Énfasis4 3" xfId="33"/>
    <cellStyle name="60% - Énfasis5 2" xfId="36"/>
    <cellStyle name="60% - Énfasis5 3" xfId="35"/>
    <cellStyle name="60% - Énfasis6 2" xfId="38"/>
    <cellStyle name="60% - Énfasis6 3" xfId="37"/>
    <cellStyle name="Buena 2" xfId="39"/>
    <cellStyle name="Cálculo 2" xfId="41"/>
    <cellStyle name="Cálculo 3" xfId="40"/>
    <cellStyle name="Celda de comprobación 2" xfId="43"/>
    <cellStyle name="Celda de comprobación 3" xfId="42"/>
    <cellStyle name="Celda vinculada 2" xfId="45"/>
    <cellStyle name="Celda vinculada 3" xfId="44"/>
    <cellStyle name="Encabezado 4 2" xfId="47"/>
    <cellStyle name="Encabezado 4 3" xfId="46"/>
    <cellStyle name="Énfasis1 2" xfId="49"/>
    <cellStyle name="Énfasis1 3" xfId="48"/>
    <cellStyle name="Énfasis2 2" xfId="51"/>
    <cellStyle name="Énfasis2 3" xfId="50"/>
    <cellStyle name="Énfasis3 2" xfId="53"/>
    <cellStyle name="Énfasis3 3" xfId="52"/>
    <cellStyle name="Énfasis4 2" xfId="55"/>
    <cellStyle name="Énfasis4 3" xfId="54"/>
    <cellStyle name="Énfasis5 2" xfId="57"/>
    <cellStyle name="Énfasis5 3" xfId="56"/>
    <cellStyle name="Énfasis6 2" xfId="59"/>
    <cellStyle name="Énfasis6 3" xfId="58"/>
    <cellStyle name="Entrada 2" xfId="61"/>
    <cellStyle name="Entrada 3" xfId="60"/>
    <cellStyle name="Incorrecto 2" xfId="63"/>
    <cellStyle name="Incorrecto 3" xfId="62"/>
    <cellStyle name="Neutral 2" xfId="65"/>
    <cellStyle name="Neutral 3" xfId="64"/>
    <cellStyle name="Normal" xfId="0" builtinId="0"/>
    <cellStyle name="Normal 2" xfId="66"/>
    <cellStyle name="Normal 2 2" xfId="67"/>
    <cellStyle name="Normal 2 3" xfId="68"/>
    <cellStyle name="Normal 2 4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2"/>
    <cellStyle name="Notas 2" xfId="77"/>
    <cellStyle name="Notas 3" xfId="78"/>
    <cellStyle name="Notas 4" xfId="76"/>
    <cellStyle name="Porcentaje 2" xfId="79"/>
    <cellStyle name="Porcentaje 2 2" xfId="80"/>
    <cellStyle name="Porcentaje 3" xfId="81"/>
    <cellStyle name="Porcentaje 4" xfId="82"/>
    <cellStyle name="Salida 2" xfId="84"/>
    <cellStyle name="Salida 3" xfId="83"/>
    <cellStyle name="Texto de advertencia 2" xfId="86"/>
    <cellStyle name="Texto de advertencia 3" xfId="85"/>
    <cellStyle name="Texto explicativo 2" xfId="88"/>
    <cellStyle name="Texto explicativo 3" xfId="87"/>
    <cellStyle name="Título" xfId="1" builtinId="15" customBuiltin="1"/>
    <cellStyle name="Título 1 2" xfId="89"/>
    <cellStyle name="Título 2 2" xfId="91"/>
    <cellStyle name="Título 2 3" xfId="90"/>
    <cellStyle name="Título 3 2" xfId="93"/>
    <cellStyle name="Título 3 3" xfId="92"/>
    <cellStyle name="Total 2" xfId="95"/>
    <cellStyle name="Total 3" xfId="94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7"/>
  <sheetViews>
    <sheetView tabSelected="1" workbookViewId="0">
      <selection activeCell="B3" sqref="B3:J3"/>
    </sheetView>
  </sheetViews>
  <sheetFormatPr baseColWidth="10" defaultRowHeight="12.75" x14ac:dyDescent="0.2"/>
  <cols>
    <col min="1" max="4" width="11.42578125" style="26"/>
    <col min="5" max="9" width="12.42578125" style="26" customWidth="1"/>
    <col min="10" max="256" width="11.42578125" style="26"/>
    <col min="257" max="261" width="12.42578125" style="26" customWidth="1"/>
    <col min="262" max="512" width="11.42578125" style="26"/>
    <col min="513" max="517" width="12.42578125" style="26" customWidth="1"/>
    <col min="518" max="768" width="11.42578125" style="26"/>
    <col min="769" max="773" width="12.42578125" style="26" customWidth="1"/>
    <col min="774" max="1024" width="11.42578125" style="26"/>
    <col min="1025" max="1029" width="12.42578125" style="26" customWidth="1"/>
    <col min="1030" max="1280" width="11.42578125" style="26"/>
    <col min="1281" max="1285" width="12.42578125" style="26" customWidth="1"/>
    <col min="1286" max="1536" width="11.42578125" style="26"/>
    <col min="1537" max="1541" width="12.42578125" style="26" customWidth="1"/>
    <col min="1542" max="1792" width="11.42578125" style="26"/>
    <col min="1793" max="1797" width="12.42578125" style="26" customWidth="1"/>
    <col min="1798" max="2048" width="11.42578125" style="26"/>
    <col min="2049" max="2053" width="12.42578125" style="26" customWidth="1"/>
    <col min="2054" max="2304" width="11.42578125" style="26"/>
    <col min="2305" max="2309" width="12.42578125" style="26" customWidth="1"/>
    <col min="2310" max="2560" width="11.42578125" style="26"/>
    <col min="2561" max="2565" width="12.42578125" style="26" customWidth="1"/>
    <col min="2566" max="2816" width="11.42578125" style="26"/>
    <col min="2817" max="2821" width="12.42578125" style="26" customWidth="1"/>
    <col min="2822" max="3072" width="11.42578125" style="26"/>
    <col min="3073" max="3077" width="12.42578125" style="26" customWidth="1"/>
    <col min="3078" max="3328" width="11.42578125" style="26"/>
    <col min="3329" max="3333" width="12.42578125" style="26" customWidth="1"/>
    <col min="3334" max="3584" width="11.42578125" style="26"/>
    <col min="3585" max="3589" width="12.42578125" style="26" customWidth="1"/>
    <col min="3590" max="3840" width="11.42578125" style="26"/>
    <col min="3841" max="3845" width="12.42578125" style="26" customWidth="1"/>
    <col min="3846" max="4096" width="11.42578125" style="26"/>
    <col min="4097" max="4101" width="12.42578125" style="26" customWidth="1"/>
    <col min="4102" max="4352" width="11.42578125" style="26"/>
    <col min="4353" max="4357" width="12.42578125" style="26" customWidth="1"/>
    <col min="4358" max="4608" width="11.42578125" style="26"/>
    <col min="4609" max="4613" width="12.42578125" style="26" customWidth="1"/>
    <col min="4614" max="4864" width="11.42578125" style="26"/>
    <col min="4865" max="4869" width="12.42578125" style="26" customWidth="1"/>
    <col min="4870" max="5120" width="11.42578125" style="26"/>
    <col min="5121" max="5125" width="12.42578125" style="26" customWidth="1"/>
    <col min="5126" max="5376" width="11.42578125" style="26"/>
    <col min="5377" max="5381" width="12.42578125" style="26" customWidth="1"/>
    <col min="5382" max="5632" width="11.42578125" style="26"/>
    <col min="5633" max="5637" width="12.42578125" style="26" customWidth="1"/>
    <col min="5638" max="5888" width="11.42578125" style="26"/>
    <col min="5889" max="5893" width="12.42578125" style="26" customWidth="1"/>
    <col min="5894" max="6144" width="11.42578125" style="26"/>
    <col min="6145" max="6149" width="12.42578125" style="26" customWidth="1"/>
    <col min="6150" max="6400" width="11.42578125" style="26"/>
    <col min="6401" max="6405" width="12.42578125" style="26" customWidth="1"/>
    <col min="6406" max="6656" width="11.42578125" style="26"/>
    <col min="6657" max="6661" width="12.42578125" style="26" customWidth="1"/>
    <col min="6662" max="6912" width="11.42578125" style="26"/>
    <col min="6913" max="6917" width="12.42578125" style="26" customWidth="1"/>
    <col min="6918" max="7168" width="11.42578125" style="26"/>
    <col min="7169" max="7173" width="12.42578125" style="26" customWidth="1"/>
    <col min="7174" max="7424" width="11.42578125" style="26"/>
    <col min="7425" max="7429" width="12.42578125" style="26" customWidth="1"/>
    <col min="7430" max="7680" width="11.42578125" style="26"/>
    <col min="7681" max="7685" width="12.42578125" style="26" customWidth="1"/>
    <col min="7686" max="7936" width="11.42578125" style="26"/>
    <col min="7937" max="7941" width="12.42578125" style="26" customWidth="1"/>
    <col min="7942" max="8192" width="11.42578125" style="26"/>
    <col min="8193" max="8197" width="12.42578125" style="26" customWidth="1"/>
    <col min="8198" max="8448" width="11.42578125" style="26"/>
    <col min="8449" max="8453" width="12.42578125" style="26" customWidth="1"/>
    <col min="8454" max="8704" width="11.42578125" style="26"/>
    <col min="8705" max="8709" width="12.42578125" style="26" customWidth="1"/>
    <col min="8710" max="8960" width="11.42578125" style="26"/>
    <col min="8961" max="8965" width="12.42578125" style="26" customWidth="1"/>
    <col min="8966" max="9216" width="11.42578125" style="26"/>
    <col min="9217" max="9221" width="12.42578125" style="26" customWidth="1"/>
    <col min="9222" max="9472" width="11.42578125" style="26"/>
    <col min="9473" max="9477" width="12.42578125" style="26" customWidth="1"/>
    <col min="9478" max="9728" width="11.42578125" style="26"/>
    <col min="9729" max="9733" width="12.42578125" style="26" customWidth="1"/>
    <col min="9734" max="9984" width="11.42578125" style="26"/>
    <col min="9985" max="9989" width="12.42578125" style="26" customWidth="1"/>
    <col min="9990" max="10240" width="11.42578125" style="26"/>
    <col min="10241" max="10245" width="12.42578125" style="26" customWidth="1"/>
    <col min="10246" max="10496" width="11.42578125" style="26"/>
    <col min="10497" max="10501" width="12.42578125" style="26" customWidth="1"/>
    <col min="10502" max="10752" width="11.42578125" style="26"/>
    <col min="10753" max="10757" width="12.42578125" style="26" customWidth="1"/>
    <col min="10758" max="11008" width="11.42578125" style="26"/>
    <col min="11009" max="11013" width="12.42578125" style="26" customWidth="1"/>
    <col min="11014" max="11264" width="11.42578125" style="26"/>
    <col min="11265" max="11269" width="12.42578125" style="26" customWidth="1"/>
    <col min="11270" max="11520" width="11.42578125" style="26"/>
    <col min="11521" max="11525" width="12.42578125" style="26" customWidth="1"/>
    <col min="11526" max="11776" width="11.42578125" style="26"/>
    <col min="11777" max="11781" width="12.42578125" style="26" customWidth="1"/>
    <col min="11782" max="12032" width="11.42578125" style="26"/>
    <col min="12033" max="12037" width="12.42578125" style="26" customWidth="1"/>
    <col min="12038" max="12288" width="11.42578125" style="26"/>
    <col min="12289" max="12293" width="12.42578125" style="26" customWidth="1"/>
    <col min="12294" max="12544" width="11.42578125" style="26"/>
    <col min="12545" max="12549" width="12.42578125" style="26" customWidth="1"/>
    <col min="12550" max="12800" width="11.42578125" style="26"/>
    <col min="12801" max="12805" width="12.42578125" style="26" customWidth="1"/>
    <col min="12806" max="13056" width="11.42578125" style="26"/>
    <col min="13057" max="13061" width="12.42578125" style="26" customWidth="1"/>
    <col min="13062" max="13312" width="11.42578125" style="26"/>
    <col min="13313" max="13317" width="12.42578125" style="26" customWidth="1"/>
    <col min="13318" max="13568" width="11.42578125" style="26"/>
    <col min="13569" max="13573" width="12.42578125" style="26" customWidth="1"/>
    <col min="13574" max="13824" width="11.42578125" style="26"/>
    <col min="13825" max="13829" width="12.42578125" style="26" customWidth="1"/>
    <col min="13830" max="14080" width="11.42578125" style="26"/>
    <col min="14081" max="14085" width="12.42578125" style="26" customWidth="1"/>
    <col min="14086" max="14336" width="11.42578125" style="26"/>
    <col min="14337" max="14341" width="12.42578125" style="26" customWidth="1"/>
    <col min="14342" max="14592" width="11.42578125" style="26"/>
    <col min="14593" max="14597" width="12.42578125" style="26" customWidth="1"/>
    <col min="14598" max="14848" width="11.42578125" style="26"/>
    <col min="14849" max="14853" width="12.42578125" style="26" customWidth="1"/>
    <col min="14854" max="15104" width="11.42578125" style="26"/>
    <col min="15105" max="15109" width="12.42578125" style="26" customWidth="1"/>
    <col min="15110" max="15360" width="11.42578125" style="26"/>
    <col min="15361" max="15365" width="12.42578125" style="26" customWidth="1"/>
    <col min="15366" max="15616" width="11.42578125" style="26"/>
    <col min="15617" max="15621" width="12.42578125" style="26" customWidth="1"/>
    <col min="15622" max="15872" width="11.42578125" style="26"/>
    <col min="15873" max="15877" width="12.42578125" style="26" customWidth="1"/>
    <col min="15878" max="16128" width="11.42578125" style="26"/>
    <col min="16129" max="16133" width="12.42578125" style="26" customWidth="1"/>
    <col min="16134" max="16384" width="11.42578125" style="26"/>
  </cols>
  <sheetData>
    <row r="2" spans="2:10" ht="13.5" thickBot="1" x14ac:dyDescent="0.25"/>
    <row r="3" spans="2:10" ht="15.75" thickBot="1" x14ac:dyDescent="0.25">
      <c r="B3" s="107" t="s">
        <v>69</v>
      </c>
      <c r="C3" s="108"/>
      <c r="D3" s="108"/>
      <c r="E3" s="108"/>
      <c r="F3" s="108"/>
      <c r="G3" s="108"/>
      <c r="H3" s="108"/>
      <c r="I3" s="108"/>
      <c r="J3" s="109"/>
    </row>
    <row r="4" spans="2:10" ht="15.75" thickBot="1" x14ac:dyDescent="0.25">
      <c r="B4" s="49"/>
      <c r="C4" s="49"/>
      <c r="D4" s="7"/>
      <c r="E4" s="50"/>
      <c r="F4" s="50"/>
      <c r="G4" s="50"/>
      <c r="H4" s="50"/>
      <c r="I4" s="50"/>
      <c r="J4" s="50"/>
    </row>
    <row r="5" spans="2:10" ht="15.75" customHeight="1" thickBot="1" x14ac:dyDescent="0.25">
      <c r="B5" s="107" t="s">
        <v>80</v>
      </c>
      <c r="C5" s="108"/>
      <c r="D5" s="108"/>
      <c r="E5" s="108"/>
      <c r="F5" s="108"/>
      <c r="G5" s="108"/>
      <c r="H5" s="108"/>
      <c r="I5" s="108"/>
      <c r="J5" s="109"/>
    </row>
    <row r="6" spans="2:10" ht="15.75" thickBot="1" x14ac:dyDescent="0.25">
      <c r="B6" s="48"/>
      <c r="C6" s="48"/>
      <c r="D6" s="48"/>
      <c r="E6" s="48"/>
      <c r="F6" s="48"/>
      <c r="G6" s="48"/>
      <c r="H6" s="48"/>
      <c r="I6" s="48"/>
      <c r="J6" s="48"/>
    </row>
    <row r="7" spans="2:10" ht="13.5" thickTop="1" x14ac:dyDescent="0.2">
      <c r="B7" s="53" t="s">
        <v>74</v>
      </c>
      <c r="C7" s="56" t="s">
        <v>75</v>
      </c>
      <c r="D7" s="57"/>
      <c r="E7" s="62" t="s">
        <v>76</v>
      </c>
      <c r="F7" s="63"/>
      <c r="G7" s="63"/>
      <c r="H7" s="63"/>
      <c r="I7" s="63"/>
      <c r="J7" s="64"/>
    </row>
    <row r="8" spans="2:10" x14ac:dyDescent="0.2">
      <c r="B8" s="54"/>
      <c r="C8" s="58"/>
      <c r="D8" s="59"/>
      <c r="E8" s="65"/>
      <c r="F8" s="66"/>
      <c r="G8" s="66"/>
      <c r="H8" s="66"/>
      <c r="I8" s="66"/>
      <c r="J8" s="67"/>
    </row>
    <row r="9" spans="2:10" ht="13.5" thickBot="1" x14ac:dyDescent="0.25">
      <c r="B9" s="54"/>
      <c r="C9" s="58"/>
      <c r="D9" s="59"/>
      <c r="E9" s="68"/>
      <c r="F9" s="69"/>
      <c r="G9" s="69"/>
      <c r="H9" s="69"/>
      <c r="I9" s="69"/>
      <c r="J9" s="70"/>
    </row>
    <row r="10" spans="2:10" x14ac:dyDescent="0.2">
      <c r="B10" s="54"/>
      <c r="C10" s="58"/>
      <c r="D10" s="59"/>
      <c r="E10" s="71" t="s">
        <v>77</v>
      </c>
      <c r="F10" s="74" t="s">
        <v>78</v>
      </c>
      <c r="G10" s="74" t="s">
        <v>79</v>
      </c>
      <c r="H10" s="74" t="s">
        <v>85</v>
      </c>
      <c r="I10" s="77" t="s">
        <v>72</v>
      </c>
      <c r="J10" s="80" t="s">
        <v>71</v>
      </c>
    </row>
    <row r="11" spans="2:10" x14ac:dyDescent="0.2">
      <c r="B11" s="54"/>
      <c r="C11" s="58"/>
      <c r="D11" s="59"/>
      <c r="E11" s="72"/>
      <c r="F11" s="75"/>
      <c r="G11" s="75"/>
      <c r="H11" s="75"/>
      <c r="I11" s="78"/>
      <c r="J11" s="81"/>
    </row>
    <row r="12" spans="2:10" ht="13.5" thickBot="1" x14ac:dyDescent="0.25">
      <c r="B12" s="55"/>
      <c r="C12" s="60"/>
      <c r="D12" s="61"/>
      <c r="E12" s="73"/>
      <c r="F12" s="76"/>
      <c r="G12" s="76"/>
      <c r="H12" s="76"/>
      <c r="I12" s="79"/>
      <c r="J12" s="82"/>
    </row>
    <row r="13" spans="2:10" ht="13.5" thickBot="1" x14ac:dyDescent="0.25">
      <c r="B13" s="83" t="s">
        <v>2</v>
      </c>
      <c r="C13" s="86" t="s">
        <v>3</v>
      </c>
      <c r="D13" s="87"/>
      <c r="E13" s="27">
        <v>8460</v>
      </c>
      <c r="F13" s="27">
        <v>11189</v>
      </c>
      <c r="G13" s="27">
        <v>2</v>
      </c>
      <c r="H13" s="27">
        <v>193</v>
      </c>
      <c r="I13" s="28">
        <f>SUM(E13:H13)</f>
        <v>19844</v>
      </c>
      <c r="J13" s="88">
        <f>SUM(I13:I20)</f>
        <v>284141</v>
      </c>
    </row>
    <row r="14" spans="2:10" ht="13.5" thickBot="1" x14ac:dyDescent="0.25">
      <c r="B14" s="84"/>
      <c r="C14" s="86" t="s">
        <v>4</v>
      </c>
      <c r="D14" s="87"/>
      <c r="E14" s="27">
        <v>18009</v>
      </c>
      <c r="F14" s="27">
        <v>21239</v>
      </c>
      <c r="G14" s="27">
        <v>22</v>
      </c>
      <c r="H14" s="27">
        <v>502</v>
      </c>
      <c r="I14" s="28">
        <f t="shared" ref="I14:I64" si="0">SUM(E14:H14)</f>
        <v>39772</v>
      </c>
      <c r="J14" s="89"/>
    </row>
    <row r="15" spans="2:10" ht="13.5" thickBot="1" x14ac:dyDescent="0.25">
      <c r="B15" s="84"/>
      <c r="C15" s="86" t="s">
        <v>5</v>
      </c>
      <c r="D15" s="87"/>
      <c r="E15" s="27">
        <v>13008</v>
      </c>
      <c r="F15" s="27">
        <v>16232</v>
      </c>
      <c r="G15" s="27">
        <v>6</v>
      </c>
      <c r="H15" s="27">
        <v>380</v>
      </c>
      <c r="I15" s="28">
        <f t="shared" si="0"/>
        <v>29626</v>
      </c>
      <c r="J15" s="89"/>
    </row>
    <row r="16" spans="2:10" ht="13.5" thickBot="1" x14ac:dyDescent="0.25">
      <c r="B16" s="84"/>
      <c r="C16" s="86" t="s">
        <v>6</v>
      </c>
      <c r="D16" s="87"/>
      <c r="E16" s="27">
        <v>14516</v>
      </c>
      <c r="F16" s="27">
        <v>19731</v>
      </c>
      <c r="G16" s="27">
        <v>4</v>
      </c>
      <c r="H16" s="27">
        <v>479</v>
      </c>
      <c r="I16" s="28">
        <f t="shared" si="0"/>
        <v>34730</v>
      </c>
      <c r="J16" s="89"/>
    </row>
    <row r="17" spans="2:10" ht="13.5" thickBot="1" x14ac:dyDescent="0.25">
      <c r="B17" s="84"/>
      <c r="C17" s="86" t="s">
        <v>7</v>
      </c>
      <c r="D17" s="87"/>
      <c r="E17" s="27">
        <v>7420</v>
      </c>
      <c r="F17" s="27">
        <v>8819</v>
      </c>
      <c r="G17" s="27">
        <v>1</v>
      </c>
      <c r="H17" s="27">
        <v>201</v>
      </c>
      <c r="I17" s="28">
        <f t="shared" si="0"/>
        <v>16441</v>
      </c>
      <c r="J17" s="89"/>
    </row>
    <row r="18" spans="2:10" ht="13.5" thickBot="1" x14ac:dyDescent="0.25">
      <c r="B18" s="84"/>
      <c r="C18" s="86" t="s">
        <v>8</v>
      </c>
      <c r="D18" s="87"/>
      <c r="E18" s="27">
        <v>13211</v>
      </c>
      <c r="F18" s="27">
        <v>20395</v>
      </c>
      <c r="G18" s="27">
        <v>0</v>
      </c>
      <c r="H18" s="27">
        <v>471</v>
      </c>
      <c r="I18" s="28">
        <f t="shared" si="0"/>
        <v>34077</v>
      </c>
      <c r="J18" s="89"/>
    </row>
    <row r="19" spans="2:10" ht="13.5" thickBot="1" x14ac:dyDescent="0.25">
      <c r="B19" s="84"/>
      <c r="C19" s="86" t="s">
        <v>9</v>
      </c>
      <c r="D19" s="87"/>
      <c r="E19" s="27">
        <v>17743</v>
      </c>
      <c r="F19" s="27">
        <v>23921</v>
      </c>
      <c r="G19" s="27">
        <v>329</v>
      </c>
      <c r="H19" s="27">
        <v>449</v>
      </c>
      <c r="I19" s="28">
        <f t="shared" si="0"/>
        <v>42442</v>
      </c>
      <c r="J19" s="89"/>
    </row>
    <row r="20" spans="2:10" ht="13.5" thickBot="1" x14ac:dyDescent="0.25">
      <c r="B20" s="85"/>
      <c r="C20" s="86" t="s">
        <v>10</v>
      </c>
      <c r="D20" s="87"/>
      <c r="E20" s="27">
        <v>31620</v>
      </c>
      <c r="F20" s="27">
        <v>34774</v>
      </c>
      <c r="G20" s="27">
        <v>16</v>
      </c>
      <c r="H20" s="27">
        <v>799</v>
      </c>
      <c r="I20" s="28">
        <f t="shared" si="0"/>
        <v>67209</v>
      </c>
      <c r="J20" s="89"/>
    </row>
    <row r="21" spans="2:10" ht="13.5" thickBot="1" x14ac:dyDescent="0.25">
      <c r="B21" s="94" t="s">
        <v>11</v>
      </c>
      <c r="C21" s="92" t="s">
        <v>12</v>
      </c>
      <c r="D21" s="93"/>
      <c r="E21" s="29">
        <v>2625</v>
      </c>
      <c r="F21" s="29">
        <v>3135</v>
      </c>
      <c r="G21" s="29">
        <v>0</v>
      </c>
      <c r="H21" s="29">
        <v>90</v>
      </c>
      <c r="I21" s="30">
        <f t="shared" si="0"/>
        <v>5850</v>
      </c>
      <c r="J21" s="97">
        <f>SUM(I21:I23)</f>
        <v>38207</v>
      </c>
    </row>
    <row r="22" spans="2:10" ht="13.5" thickBot="1" x14ac:dyDescent="0.25">
      <c r="B22" s="95"/>
      <c r="C22" s="92" t="s">
        <v>13</v>
      </c>
      <c r="D22" s="93"/>
      <c r="E22" s="29">
        <v>1811</v>
      </c>
      <c r="F22" s="29">
        <v>2418</v>
      </c>
      <c r="G22" s="29">
        <v>1</v>
      </c>
      <c r="H22" s="29">
        <v>78</v>
      </c>
      <c r="I22" s="30">
        <f t="shared" si="0"/>
        <v>4308</v>
      </c>
      <c r="J22" s="98"/>
    </row>
    <row r="23" spans="2:10" ht="13.5" thickBot="1" x14ac:dyDescent="0.25">
      <c r="B23" s="96"/>
      <c r="C23" s="92" t="s">
        <v>14</v>
      </c>
      <c r="D23" s="93"/>
      <c r="E23" s="29">
        <v>11833</v>
      </c>
      <c r="F23" s="29">
        <v>15726</v>
      </c>
      <c r="G23" s="29">
        <v>5</v>
      </c>
      <c r="H23" s="29">
        <v>485</v>
      </c>
      <c r="I23" s="30">
        <f t="shared" si="0"/>
        <v>28049</v>
      </c>
      <c r="J23" s="98"/>
    </row>
    <row r="24" spans="2:10" ht="27.75" thickBot="1" x14ac:dyDescent="0.25">
      <c r="B24" s="31" t="s">
        <v>15</v>
      </c>
      <c r="C24" s="86" t="s">
        <v>16</v>
      </c>
      <c r="D24" s="87"/>
      <c r="E24" s="27">
        <v>13848</v>
      </c>
      <c r="F24" s="27">
        <v>22206</v>
      </c>
      <c r="G24" s="27">
        <v>52</v>
      </c>
      <c r="H24" s="27">
        <v>429</v>
      </c>
      <c r="I24" s="28">
        <f t="shared" si="0"/>
        <v>36535</v>
      </c>
      <c r="J24" s="32">
        <f>I24</f>
        <v>36535</v>
      </c>
    </row>
    <row r="25" spans="2:10" ht="18.75" thickBot="1" x14ac:dyDescent="0.25">
      <c r="B25" s="33" t="s">
        <v>17</v>
      </c>
      <c r="C25" s="92" t="s">
        <v>17</v>
      </c>
      <c r="D25" s="93"/>
      <c r="E25" s="29">
        <v>7971</v>
      </c>
      <c r="F25" s="29">
        <v>8491</v>
      </c>
      <c r="G25" s="29">
        <v>1</v>
      </c>
      <c r="H25" s="29">
        <v>128</v>
      </c>
      <c r="I25" s="30">
        <f t="shared" si="0"/>
        <v>16591</v>
      </c>
      <c r="J25" s="34">
        <f>I25</f>
        <v>16591</v>
      </c>
    </row>
    <row r="26" spans="2:10" ht="13.5" thickBot="1" x14ac:dyDescent="0.25">
      <c r="B26" s="83" t="s">
        <v>18</v>
      </c>
      <c r="C26" s="86" t="s">
        <v>19</v>
      </c>
      <c r="D26" s="87"/>
      <c r="E26" s="27">
        <v>8504</v>
      </c>
      <c r="F26" s="27">
        <v>11974</v>
      </c>
      <c r="G26" s="27">
        <v>0</v>
      </c>
      <c r="H26" s="27">
        <v>169</v>
      </c>
      <c r="I26" s="28">
        <f t="shared" si="0"/>
        <v>20647</v>
      </c>
      <c r="J26" s="90">
        <f>SUM(I26:I27)</f>
        <v>39065</v>
      </c>
    </row>
    <row r="27" spans="2:10" ht="13.5" thickBot="1" x14ac:dyDescent="0.25">
      <c r="B27" s="85"/>
      <c r="C27" s="86" t="s">
        <v>20</v>
      </c>
      <c r="D27" s="87"/>
      <c r="E27" s="27">
        <v>7387</v>
      </c>
      <c r="F27" s="27">
        <v>10918</v>
      </c>
      <c r="G27" s="27">
        <v>1</v>
      </c>
      <c r="H27" s="27">
        <v>112</v>
      </c>
      <c r="I27" s="28">
        <f t="shared" si="0"/>
        <v>18418</v>
      </c>
      <c r="J27" s="91"/>
    </row>
    <row r="28" spans="2:10" ht="13.5" thickBot="1" x14ac:dyDescent="0.25">
      <c r="B28" s="35" t="s">
        <v>21</v>
      </c>
      <c r="C28" s="92" t="s">
        <v>21</v>
      </c>
      <c r="D28" s="93"/>
      <c r="E28" s="29">
        <v>6887</v>
      </c>
      <c r="F28" s="29">
        <v>8248</v>
      </c>
      <c r="G28" s="29">
        <v>0</v>
      </c>
      <c r="H28" s="29">
        <v>195</v>
      </c>
      <c r="I28" s="30">
        <f t="shared" si="0"/>
        <v>15330</v>
      </c>
      <c r="J28" s="34">
        <f>I28</f>
        <v>15330</v>
      </c>
    </row>
    <row r="29" spans="2:10" ht="13.5" thickBot="1" x14ac:dyDescent="0.25">
      <c r="B29" s="83" t="s">
        <v>22</v>
      </c>
      <c r="C29" s="86" t="s">
        <v>23</v>
      </c>
      <c r="D29" s="87"/>
      <c r="E29" s="27">
        <v>4407</v>
      </c>
      <c r="F29" s="27">
        <v>5432</v>
      </c>
      <c r="G29" s="27">
        <v>0</v>
      </c>
      <c r="H29" s="27">
        <v>118</v>
      </c>
      <c r="I29" s="28">
        <f t="shared" si="0"/>
        <v>9957</v>
      </c>
      <c r="J29" s="88">
        <f>SUM(I29:I37)</f>
        <v>103918</v>
      </c>
    </row>
    <row r="30" spans="2:10" ht="13.5" thickBot="1" x14ac:dyDescent="0.25">
      <c r="B30" s="84"/>
      <c r="C30" s="86" t="s">
        <v>24</v>
      </c>
      <c r="D30" s="87"/>
      <c r="E30" s="27">
        <v>5954</v>
      </c>
      <c r="F30" s="27">
        <v>6789</v>
      </c>
      <c r="G30" s="27">
        <v>0</v>
      </c>
      <c r="H30" s="27">
        <v>141</v>
      </c>
      <c r="I30" s="28">
        <f t="shared" si="0"/>
        <v>12884</v>
      </c>
      <c r="J30" s="88"/>
    </row>
    <row r="31" spans="2:10" ht="13.5" thickBot="1" x14ac:dyDescent="0.25">
      <c r="B31" s="84"/>
      <c r="C31" s="86" t="s">
        <v>25</v>
      </c>
      <c r="D31" s="87"/>
      <c r="E31" s="27">
        <v>6748</v>
      </c>
      <c r="F31" s="27">
        <v>9362</v>
      </c>
      <c r="G31" s="27">
        <v>1</v>
      </c>
      <c r="H31" s="27">
        <v>230</v>
      </c>
      <c r="I31" s="28">
        <f t="shared" si="0"/>
        <v>16341</v>
      </c>
      <c r="J31" s="88"/>
    </row>
    <row r="32" spans="2:10" ht="13.5" thickBot="1" x14ac:dyDescent="0.25">
      <c r="B32" s="84"/>
      <c r="C32" s="86" t="s">
        <v>26</v>
      </c>
      <c r="D32" s="87"/>
      <c r="E32" s="27">
        <v>3263</v>
      </c>
      <c r="F32" s="27">
        <v>3946</v>
      </c>
      <c r="G32" s="27">
        <v>0</v>
      </c>
      <c r="H32" s="27">
        <v>86</v>
      </c>
      <c r="I32" s="28">
        <f t="shared" si="0"/>
        <v>7295</v>
      </c>
      <c r="J32" s="88"/>
    </row>
    <row r="33" spans="2:10" ht="13.5" thickBot="1" x14ac:dyDescent="0.25">
      <c r="B33" s="84"/>
      <c r="C33" s="86" t="s">
        <v>27</v>
      </c>
      <c r="D33" s="87"/>
      <c r="E33" s="27">
        <v>9007</v>
      </c>
      <c r="F33" s="27">
        <v>10136</v>
      </c>
      <c r="G33" s="27">
        <v>0</v>
      </c>
      <c r="H33" s="27">
        <v>295</v>
      </c>
      <c r="I33" s="28">
        <f t="shared" si="0"/>
        <v>19438</v>
      </c>
      <c r="J33" s="88"/>
    </row>
    <row r="34" spans="2:10" ht="13.5" thickBot="1" x14ac:dyDescent="0.25">
      <c r="B34" s="84"/>
      <c r="C34" s="86" t="s">
        <v>28</v>
      </c>
      <c r="D34" s="87"/>
      <c r="E34" s="27">
        <v>2190</v>
      </c>
      <c r="F34" s="27">
        <v>2374</v>
      </c>
      <c r="G34" s="27">
        <v>0</v>
      </c>
      <c r="H34" s="27">
        <v>46</v>
      </c>
      <c r="I34" s="28">
        <f t="shared" si="0"/>
        <v>4610</v>
      </c>
      <c r="J34" s="88"/>
    </row>
    <row r="35" spans="2:10" ht="13.5" thickBot="1" x14ac:dyDescent="0.25">
      <c r="B35" s="84"/>
      <c r="C35" s="86" t="s">
        <v>29</v>
      </c>
      <c r="D35" s="87"/>
      <c r="E35" s="27">
        <v>1359</v>
      </c>
      <c r="F35" s="27">
        <v>1756</v>
      </c>
      <c r="G35" s="27">
        <v>1</v>
      </c>
      <c r="H35" s="27">
        <v>24</v>
      </c>
      <c r="I35" s="28">
        <f t="shared" si="0"/>
        <v>3140</v>
      </c>
      <c r="J35" s="88"/>
    </row>
    <row r="36" spans="2:10" ht="13.5" thickBot="1" x14ac:dyDescent="0.25">
      <c r="B36" s="84"/>
      <c r="C36" s="86" t="s">
        <v>30</v>
      </c>
      <c r="D36" s="87"/>
      <c r="E36" s="27">
        <v>9047</v>
      </c>
      <c r="F36" s="27">
        <v>10392</v>
      </c>
      <c r="G36" s="27">
        <v>0</v>
      </c>
      <c r="H36" s="27">
        <v>273</v>
      </c>
      <c r="I36" s="28">
        <f t="shared" si="0"/>
        <v>19712</v>
      </c>
      <c r="J36" s="88"/>
    </row>
    <row r="37" spans="2:10" ht="13.5" thickBot="1" x14ac:dyDescent="0.25">
      <c r="B37" s="85"/>
      <c r="C37" s="86" t="s">
        <v>31</v>
      </c>
      <c r="D37" s="87"/>
      <c r="E37" s="27">
        <v>4759</v>
      </c>
      <c r="F37" s="27">
        <v>5670</v>
      </c>
      <c r="G37" s="27">
        <v>0</v>
      </c>
      <c r="H37" s="27">
        <v>112</v>
      </c>
      <c r="I37" s="28">
        <f t="shared" si="0"/>
        <v>10541</v>
      </c>
      <c r="J37" s="88"/>
    </row>
    <row r="38" spans="2:10" ht="13.5" thickBot="1" x14ac:dyDescent="0.25">
      <c r="B38" s="99" t="s">
        <v>32</v>
      </c>
      <c r="C38" s="92" t="s">
        <v>33</v>
      </c>
      <c r="D38" s="93"/>
      <c r="E38" s="29">
        <v>11098</v>
      </c>
      <c r="F38" s="29">
        <v>13035</v>
      </c>
      <c r="G38" s="29">
        <v>0</v>
      </c>
      <c r="H38" s="29">
        <v>247</v>
      </c>
      <c r="I38" s="30">
        <f t="shared" si="0"/>
        <v>24380</v>
      </c>
      <c r="J38" s="97">
        <f>SUM(I38:I42)</f>
        <v>98228</v>
      </c>
    </row>
    <row r="39" spans="2:10" ht="13.5" thickBot="1" x14ac:dyDescent="0.25">
      <c r="B39" s="100"/>
      <c r="C39" s="92" t="s">
        <v>34</v>
      </c>
      <c r="D39" s="93"/>
      <c r="E39" s="29">
        <v>10454</v>
      </c>
      <c r="F39" s="29">
        <v>12019</v>
      </c>
      <c r="G39" s="29">
        <v>0</v>
      </c>
      <c r="H39" s="29">
        <v>255</v>
      </c>
      <c r="I39" s="30">
        <f t="shared" si="0"/>
        <v>22728</v>
      </c>
      <c r="J39" s="97"/>
    </row>
    <row r="40" spans="2:10" ht="13.5" thickBot="1" x14ac:dyDescent="0.25">
      <c r="B40" s="100"/>
      <c r="C40" s="92" t="s">
        <v>35</v>
      </c>
      <c r="D40" s="93"/>
      <c r="E40" s="29">
        <v>6070</v>
      </c>
      <c r="F40" s="29">
        <v>6747</v>
      </c>
      <c r="G40" s="29">
        <v>1</v>
      </c>
      <c r="H40" s="29">
        <v>133</v>
      </c>
      <c r="I40" s="30">
        <f t="shared" si="0"/>
        <v>12951</v>
      </c>
      <c r="J40" s="97"/>
    </row>
    <row r="41" spans="2:10" ht="13.5" thickBot="1" x14ac:dyDescent="0.25">
      <c r="B41" s="100"/>
      <c r="C41" s="92" t="s">
        <v>36</v>
      </c>
      <c r="D41" s="93"/>
      <c r="E41" s="29">
        <v>3769</v>
      </c>
      <c r="F41" s="29">
        <v>3408</v>
      </c>
      <c r="G41" s="29">
        <v>1</v>
      </c>
      <c r="H41" s="29">
        <v>56</v>
      </c>
      <c r="I41" s="30">
        <f t="shared" si="0"/>
        <v>7234</v>
      </c>
      <c r="J41" s="97"/>
    </row>
    <row r="42" spans="2:10" ht="13.5" thickBot="1" x14ac:dyDescent="0.25">
      <c r="B42" s="101"/>
      <c r="C42" s="92" t="s">
        <v>37</v>
      </c>
      <c r="D42" s="93"/>
      <c r="E42" s="29">
        <v>14855</v>
      </c>
      <c r="F42" s="29">
        <v>15718</v>
      </c>
      <c r="G42" s="29">
        <v>2</v>
      </c>
      <c r="H42" s="29">
        <v>360</v>
      </c>
      <c r="I42" s="30">
        <f t="shared" si="0"/>
        <v>30935</v>
      </c>
      <c r="J42" s="97"/>
    </row>
    <row r="43" spans="2:10" ht="13.5" thickBot="1" x14ac:dyDescent="0.25">
      <c r="B43" s="102" t="s">
        <v>38</v>
      </c>
      <c r="C43" s="86" t="s">
        <v>39</v>
      </c>
      <c r="D43" s="87"/>
      <c r="E43" s="27">
        <v>47667</v>
      </c>
      <c r="F43" s="27">
        <v>49814</v>
      </c>
      <c r="G43" s="27">
        <v>10</v>
      </c>
      <c r="H43" s="27">
        <v>1415</v>
      </c>
      <c r="I43" s="28">
        <f t="shared" si="0"/>
        <v>98906</v>
      </c>
      <c r="J43" s="90">
        <f>SUM(I43:I46)</f>
        <v>140685</v>
      </c>
    </row>
    <row r="44" spans="2:10" ht="13.5" thickBot="1" x14ac:dyDescent="0.25">
      <c r="B44" s="84"/>
      <c r="C44" s="86" t="s">
        <v>40</v>
      </c>
      <c r="D44" s="87"/>
      <c r="E44" s="27">
        <v>5677</v>
      </c>
      <c r="F44" s="27">
        <v>6847</v>
      </c>
      <c r="G44" s="27">
        <v>0</v>
      </c>
      <c r="H44" s="27">
        <v>175</v>
      </c>
      <c r="I44" s="28">
        <f t="shared" si="0"/>
        <v>12699</v>
      </c>
      <c r="J44" s="90"/>
    </row>
    <row r="45" spans="2:10" ht="13.5" thickBot="1" x14ac:dyDescent="0.25">
      <c r="B45" s="84"/>
      <c r="C45" s="86" t="s">
        <v>41</v>
      </c>
      <c r="D45" s="87"/>
      <c r="E45" s="27">
        <v>3639</v>
      </c>
      <c r="F45" s="27">
        <v>4708</v>
      </c>
      <c r="G45" s="27">
        <v>0</v>
      </c>
      <c r="H45" s="27">
        <v>98</v>
      </c>
      <c r="I45" s="28">
        <f t="shared" si="0"/>
        <v>8445</v>
      </c>
      <c r="J45" s="90"/>
    </row>
    <row r="46" spans="2:10" ht="13.5" thickBot="1" x14ac:dyDescent="0.25">
      <c r="B46" s="85"/>
      <c r="C46" s="86" t="s">
        <v>42</v>
      </c>
      <c r="D46" s="87"/>
      <c r="E46" s="27">
        <v>8965</v>
      </c>
      <c r="F46" s="27">
        <v>11423</v>
      </c>
      <c r="G46" s="27">
        <v>1</v>
      </c>
      <c r="H46" s="27">
        <v>246</v>
      </c>
      <c r="I46" s="28">
        <f t="shared" si="0"/>
        <v>20635</v>
      </c>
      <c r="J46" s="90"/>
    </row>
    <row r="47" spans="2:10" ht="13.5" thickBot="1" x14ac:dyDescent="0.25">
      <c r="B47" s="99" t="s">
        <v>43</v>
      </c>
      <c r="C47" s="92" t="s">
        <v>44</v>
      </c>
      <c r="D47" s="93"/>
      <c r="E47" s="29">
        <v>33080</v>
      </c>
      <c r="F47" s="29">
        <v>42355</v>
      </c>
      <c r="G47" s="29">
        <v>71</v>
      </c>
      <c r="H47" s="29">
        <v>786</v>
      </c>
      <c r="I47" s="30">
        <f t="shared" si="0"/>
        <v>76292</v>
      </c>
      <c r="J47" s="97">
        <f>SUM(I47:I49)</f>
        <v>196238</v>
      </c>
    </row>
    <row r="48" spans="2:10" ht="13.5" thickBot="1" x14ac:dyDescent="0.25">
      <c r="B48" s="100"/>
      <c r="C48" s="92" t="s">
        <v>45</v>
      </c>
      <c r="D48" s="93"/>
      <c r="E48" s="29">
        <v>8591</v>
      </c>
      <c r="F48" s="29">
        <v>10769</v>
      </c>
      <c r="G48" s="29">
        <v>8</v>
      </c>
      <c r="H48" s="29">
        <v>182</v>
      </c>
      <c r="I48" s="30">
        <f t="shared" si="0"/>
        <v>19550</v>
      </c>
      <c r="J48" s="98"/>
    </row>
    <row r="49" spans="2:10" ht="13.5" thickBot="1" x14ac:dyDescent="0.25">
      <c r="B49" s="101"/>
      <c r="C49" s="92" t="s">
        <v>46</v>
      </c>
      <c r="D49" s="93"/>
      <c r="E49" s="29">
        <v>44683</v>
      </c>
      <c r="F49" s="29">
        <v>54846</v>
      </c>
      <c r="G49" s="29">
        <v>25</v>
      </c>
      <c r="H49" s="29">
        <v>842</v>
      </c>
      <c r="I49" s="30">
        <f t="shared" si="0"/>
        <v>100396</v>
      </c>
      <c r="J49" s="98"/>
    </row>
    <row r="50" spans="2:10" ht="13.5" thickBot="1" x14ac:dyDescent="0.25">
      <c r="B50" s="102" t="s">
        <v>47</v>
      </c>
      <c r="C50" s="86" t="s">
        <v>48</v>
      </c>
      <c r="D50" s="87"/>
      <c r="E50" s="27">
        <v>20322</v>
      </c>
      <c r="F50" s="27">
        <v>22838</v>
      </c>
      <c r="G50" s="27">
        <v>3802</v>
      </c>
      <c r="H50" s="27">
        <v>555</v>
      </c>
      <c r="I50" s="28">
        <f t="shared" si="0"/>
        <v>47517</v>
      </c>
      <c r="J50" s="90">
        <f>SUM(I50:I51)</f>
        <v>73910</v>
      </c>
    </row>
    <row r="51" spans="2:10" ht="13.5" thickBot="1" x14ac:dyDescent="0.25">
      <c r="B51" s="85"/>
      <c r="C51" s="86" t="s">
        <v>49</v>
      </c>
      <c r="D51" s="87"/>
      <c r="E51" s="27">
        <v>11938</v>
      </c>
      <c r="F51" s="27">
        <v>12888</v>
      </c>
      <c r="G51" s="27">
        <v>1259</v>
      </c>
      <c r="H51" s="27">
        <v>308</v>
      </c>
      <c r="I51" s="28">
        <f t="shared" si="0"/>
        <v>26393</v>
      </c>
      <c r="J51" s="91"/>
    </row>
    <row r="52" spans="2:10" ht="13.5" thickBot="1" x14ac:dyDescent="0.25">
      <c r="B52" s="99" t="s">
        <v>50</v>
      </c>
      <c r="C52" s="92" t="s">
        <v>51</v>
      </c>
      <c r="D52" s="93"/>
      <c r="E52" s="29">
        <v>14761</v>
      </c>
      <c r="F52" s="29">
        <v>18046</v>
      </c>
      <c r="G52" s="29">
        <v>1267</v>
      </c>
      <c r="H52" s="29">
        <v>291</v>
      </c>
      <c r="I52" s="30">
        <f t="shared" si="0"/>
        <v>34365</v>
      </c>
      <c r="J52" s="97">
        <f>SUM(I52:I55)</f>
        <v>87167</v>
      </c>
    </row>
    <row r="53" spans="2:10" ht="13.5" thickBot="1" x14ac:dyDescent="0.25">
      <c r="B53" s="100"/>
      <c r="C53" s="92" t="s">
        <v>52</v>
      </c>
      <c r="D53" s="93"/>
      <c r="E53" s="29">
        <v>4757</v>
      </c>
      <c r="F53" s="29">
        <v>6113</v>
      </c>
      <c r="G53" s="29">
        <v>438</v>
      </c>
      <c r="H53" s="29">
        <v>99</v>
      </c>
      <c r="I53" s="30">
        <f t="shared" si="0"/>
        <v>11407</v>
      </c>
      <c r="J53" s="97"/>
    </row>
    <row r="54" spans="2:10" ht="13.5" thickBot="1" x14ac:dyDescent="0.25">
      <c r="B54" s="100"/>
      <c r="C54" s="92" t="s">
        <v>53</v>
      </c>
      <c r="D54" s="93"/>
      <c r="E54" s="29">
        <v>5317</v>
      </c>
      <c r="F54" s="29">
        <v>7177</v>
      </c>
      <c r="G54" s="29">
        <v>298</v>
      </c>
      <c r="H54" s="29">
        <v>113</v>
      </c>
      <c r="I54" s="30">
        <f t="shared" si="0"/>
        <v>12905</v>
      </c>
      <c r="J54" s="97"/>
    </row>
    <row r="55" spans="2:10" ht="13.5" thickBot="1" x14ac:dyDescent="0.25">
      <c r="B55" s="101"/>
      <c r="C55" s="92" t="s">
        <v>54</v>
      </c>
      <c r="D55" s="93"/>
      <c r="E55" s="29">
        <v>11897</v>
      </c>
      <c r="F55" s="29">
        <v>15128</v>
      </c>
      <c r="G55" s="29">
        <v>1208</v>
      </c>
      <c r="H55" s="29">
        <v>257</v>
      </c>
      <c r="I55" s="30">
        <f t="shared" si="0"/>
        <v>28490</v>
      </c>
      <c r="J55" s="97"/>
    </row>
    <row r="56" spans="2:10" ht="27.75" thickBot="1" x14ac:dyDescent="0.25">
      <c r="B56" s="31" t="s">
        <v>55</v>
      </c>
      <c r="C56" s="86" t="s">
        <v>56</v>
      </c>
      <c r="D56" s="87"/>
      <c r="E56" s="27">
        <v>87820</v>
      </c>
      <c r="F56" s="27">
        <v>70520</v>
      </c>
      <c r="G56" s="27">
        <v>47</v>
      </c>
      <c r="H56" s="27">
        <v>1783</v>
      </c>
      <c r="I56" s="28">
        <f t="shared" si="0"/>
        <v>160170</v>
      </c>
      <c r="J56" s="36">
        <f>I56</f>
        <v>160170</v>
      </c>
    </row>
    <row r="57" spans="2:10" ht="18.75" thickBot="1" x14ac:dyDescent="0.25">
      <c r="B57" s="35" t="s">
        <v>57</v>
      </c>
      <c r="C57" s="92" t="s">
        <v>58</v>
      </c>
      <c r="D57" s="93"/>
      <c r="E57" s="29">
        <v>28969</v>
      </c>
      <c r="F57" s="29">
        <v>30196</v>
      </c>
      <c r="G57" s="29">
        <v>36</v>
      </c>
      <c r="H57" s="29">
        <v>375</v>
      </c>
      <c r="I57" s="30">
        <f t="shared" si="0"/>
        <v>59576</v>
      </c>
      <c r="J57" s="34">
        <f>I57</f>
        <v>59576</v>
      </c>
    </row>
    <row r="58" spans="2:10" ht="27.75" thickBot="1" x14ac:dyDescent="0.25">
      <c r="B58" s="31" t="s">
        <v>59</v>
      </c>
      <c r="C58" s="86" t="s">
        <v>60</v>
      </c>
      <c r="D58" s="87"/>
      <c r="E58" s="27">
        <v>10763</v>
      </c>
      <c r="F58" s="27">
        <v>9400</v>
      </c>
      <c r="G58" s="27">
        <v>3</v>
      </c>
      <c r="H58" s="27">
        <v>224</v>
      </c>
      <c r="I58" s="28">
        <f t="shared" si="0"/>
        <v>20390</v>
      </c>
      <c r="J58" s="36">
        <f>I58</f>
        <v>20390</v>
      </c>
    </row>
    <row r="59" spans="2:10" ht="13.5" thickBot="1" x14ac:dyDescent="0.25">
      <c r="B59" s="103" t="s">
        <v>61</v>
      </c>
      <c r="C59" s="92" t="s">
        <v>62</v>
      </c>
      <c r="D59" s="93"/>
      <c r="E59" s="29">
        <v>5060</v>
      </c>
      <c r="F59" s="29">
        <v>4130</v>
      </c>
      <c r="G59" s="29">
        <v>0</v>
      </c>
      <c r="H59" s="29">
        <v>137</v>
      </c>
      <c r="I59" s="30">
        <f t="shared" si="0"/>
        <v>9327</v>
      </c>
      <c r="J59" s="97">
        <f>SUM(I59:I61)</f>
        <v>58102</v>
      </c>
    </row>
    <row r="60" spans="2:10" ht="13.5" thickBot="1" x14ac:dyDescent="0.25">
      <c r="B60" s="100"/>
      <c r="C60" s="92" t="s">
        <v>63</v>
      </c>
      <c r="D60" s="93"/>
      <c r="E60" s="29">
        <v>13681</v>
      </c>
      <c r="F60" s="29">
        <v>18217</v>
      </c>
      <c r="G60" s="29">
        <v>2</v>
      </c>
      <c r="H60" s="29">
        <v>341</v>
      </c>
      <c r="I60" s="30">
        <f t="shared" si="0"/>
        <v>32241</v>
      </c>
      <c r="J60" s="98"/>
    </row>
    <row r="61" spans="2:10" ht="13.5" thickBot="1" x14ac:dyDescent="0.25">
      <c r="B61" s="101"/>
      <c r="C61" s="92" t="s">
        <v>64</v>
      </c>
      <c r="D61" s="93"/>
      <c r="E61" s="29">
        <v>10711</v>
      </c>
      <c r="F61" s="29">
        <v>5609</v>
      </c>
      <c r="G61" s="29">
        <v>2</v>
      </c>
      <c r="H61" s="29">
        <v>212</v>
      </c>
      <c r="I61" s="30">
        <f t="shared" si="0"/>
        <v>16534</v>
      </c>
      <c r="J61" s="98"/>
    </row>
    <row r="62" spans="2:10" ht="13.5" thickBot="1" x14ac:dyDescent="0.25">
      <c r="B62" s="31" t="s">
        <v>65</v>
      </c>
      <c r="C62" s="86" t="s">
        <v>65</v>
      </c>
      <c r="D62" s="87"/>
      <c r="E62" s="27">
        <v>5561</v>
      </c>
      <c r="F62" s="27">
        <v>6858</v>
      </c>
      <c r="G62" s="27">
        <v>2</v>
      </c>
      <c r="H62" s="27">
        <v>164</v>
      </c>
      <c r="I62" s="28">
        <f t="shared" si="0"/>
        <v>12585</v>
      </c>
      <c r="J62" s="36">
        <f>I62</f>
        <v>12585</v>
      </c>
    </row>
    <row r="63" spans="2:10" ht="13.5" thickBot="1" x14ac:dyDescent="0.25">
      <c r="B63" s="35" t="s">
        <v>66</v>
      </c>
      <c r="C63" s="92" t="s">
        <v>66</v>
      </c>
      <c r="D63" s="93"/>
      <c r="E63" s="29">
        <v>226</v>
      </c>
      <c r="F63" s="29">
        <v>121</v>
      </c>
      <c r="G63" s="29">
        <v>0</v>
      </c>
      <c r="H63" s="29">
        <v>0</v>
      </c>
      <c r="I63" s="30">
        <f t="shared" si="0"/>
        <v>347</v>
      </c>
      <c r="J63" s="34">
        <f>I63</f>
        <v>347</v>
      </c>
    </row>
    <row r="64" spans="2:10" ht="13.5" thickBot="1" x14ac:dyDescent="0.25">
      <c r="B64" s="37" t="s">
        <v>67</v>
      </c>
      <c r="C64" s="110" t="s">
        <v>67</v>
      </c>
      <c r="D64" s="111"/>
      <c r="E64" s="38">
        <v>1088</v>
      </c>
      <c r="F64" s="38">
        <v>559</v>
      </c>
      <c r="G64" s="38">
        <v>0</v>
      </c>
      <c r="H64" s="38">
        <v>3</v>
      </c>
      <c r="I64" s="39">
        <f t="shared" si="0"/>
        <v>1650</v>
      </c>
      <c r="J64" s="40">
        <f>I64</f>
        <v>1650</v>
      </c>
    </row>
    <row r="65" spans="2:10" ht="14.25" thickTop="1" thickBot="1" x14ac:dyDescent="0.25">
      <c r="B65" s="112" t="s">
        <v>68</v>
      </c>
      <c r="C65" s="113">
        <f>SUM(E65:J65)</f>
        <v>4328505</v>
      </c>
      <c r="D65" s="114"/>
      <c r="E65" s="41">
        <f t="shared" ref="E65:J65" si="1">SUM(E13:E64)</f>
        <v>663006</v>
      </c>
      <c r="F65" s="42">
        <f t="shared" si="1"/>
        <v>754762</v>
      </c>
      <c r="G65" s="42">
        <f t="shared" si="1"/>
        <v>8925</v>
      </c>
      <c r="H65" s="42">
        <f t="shared" si="1"/>
        <v>16142</v>
      </c>
      <c r="I65" s="43">
        <f t="shared" si="1"/>
        <v>1442835</v>
      </c>
      <c r="J65" s="44">
        <f t="shared" si="1"/>
        <v>1442835</v>
      </c>
    </row>
    <row r="66" spans="2:10" ht="14.25" thickTop="1" thickBot="1" x14ac:dyDescent="0.25">
      <c r="B66" s="112" t="s">
        <v>73</v>
      </c>
      <c r="C66" s="113"/>
      <c r="D66" s="114"/>
      <c r="E66" s="45">
        <f t="shared" ref="E66:J66" si="2">E65/$I$65</f>
        <v>0.45951616089157804</v>
      </c>
      <c r="F66" s="45">
        <f t="shared" si="2"/>
        <v>0.52311040416956889</v>
      </c>
      <c r="G66" s="45">
        <f t="shared" si="2"/>
        <v>6.1857384940065914E-3</v>
      </c>
      <c r="H66" s="45">
        <f t="shared" si="2"/>
        <v>1.1187696444846431E-2</v>
      </c>
      <c r="I66" s="46">
        <f t="shared" si="2"/>
        <v>1</v>
      </c>
      <c r="J66" s="47">
        <f t="shared" si="2"/>
        <v>1</v>
      </c>
    </row>
    <row r="67" spans="2:10" ht="13.5" thickTop="1" x14ac:dyDescent="0.2"/>
  </sheetData>
  <mergeCells count="85">
    <mergeCell ref="C62:D62"/>
    <mergeCell ref="C63:D63"/>
    <mergeCell ref="C64:D64"/>
    <mergeCell ref="B65:D65"/>
    <mergeCell ref="B66:D66"/>
    <mergeCell ref="B3:J3"/>
    <mergeCell ref="B5:J5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B59:B61"/>
    <mergeCell ref="C59:D59"/>
    <mergeCell ref="B50:B51"/>
    <mergeCell ref="C50:D50"/>
    <mergeCell ref="J50:J51"/>
    <mergeCell ref="C51:D51"/>
    <mergeCell ref="B43:B46"/>
    <mergeCell ref="C43:D43"/>
    <mergeCell ref="J43:J46"/>
    <mergeCell ref="C44:D44"/>
    <mergeCell ref="C45:D45"/>
    <mergeCell ref="C46:D46"/>
    <mergeCell ref="B47:B49"/>
    <mergeCell ref="C47:D47"/>
    <mergeCell ref="J47:J49"/>
    <mergeCell ref="C48:D48"/>
    <mergeCell ref="C49:D49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C35:D35"/>
    <mergeCell ref="C36:D36"/>
    <mergeCell ref="C25:D25"/>
    <mergeCell ref="B26:B27"/>
    <mergeCell ref="C26:D26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B7:B12"/>
    <mergeCell ref="C7:D12"/>
    <mergeCell ref="E7:J9"/>
    <mergeCell ref="E10:E12"/>
    <mergeCell ref="F10:F12"/>
    <mergeCell ref="G10:G12"/>
    <mergeCell ref="H10:H12"/>
    <mergeCell ref="I10:I12"/>
    <mergeCell ref="J10:J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8"/>
  <sheetViews>
    <sheetView workbookViewId="0">
      <selection activeCell="B3" sqref="B3:N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51"/>
      <c r="C2" s="51"/>
      <c r="D2" s="1"/>
      <c r="E2" s="174"/>
      <c r="F2" s="174"/>
      <c r="G2" s="174"/>
      <c r="H2" s="174"/>
      <c r="I2" s="174"/>
      <c r="J2" s="174"/>
      <c r="K2" s="52"/>
      <c r="L2" s="52"/>
      <c r="M2" s="52"/>
      <c r="N2" s="52"/>
    </row>
    <row r="3" spans="2:14" ht="15.75" thickBot="1" x14ac:dyDescent="0.3">
      <c r="B3" s="104" t="s">
        <v>69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2:14" ht="15.75" thickBot="1" x14ac:dyDescent="0.3">
      <c r="B4" s="49"/>
      <c r="C4" s="49"/>
      <c r="D4" s="7"/>
      <c r="E4" s="50"/>
      <c r="F4" s="50"/>
      <c r="G4" s="50"/>
      <c r="H4" s="50"/>
      <c r="I4" s="50"/>
      <c r="J4" s="50"/>
      <c r="K4" s="49"/>
      <c r="L4" s="49"/>
      <c r="M4" s="49"/>
      <c r="N4" s="49"/>
    </row>
    <row r="5" spans="2:14" ht="15.75" customHeight="1" thickBot="1" x14ac:dyDescent="0.3">
      <c r="B5" s="107" t="str">
        <f>'Por categorías 31_03_2023'!B5:J5</f>
        <v>ÚLTIMO DÍA DEL MES DEL QUE CORRESPONDEN LOS DATOS: 31.03.2023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2:14" ht="15.75" thickBot="1" x14ac:dyDescent="0.3"/>
    <row r="7" spans="2:14" ht="15.75" customHeight="1" thickTop="1" x14ac:dyDescent="0.25">
      <c r="B7" s="133"/>
      <c r="C7" s="136"/>
      <c r="D7" s="137"/>
      <c r="E7" s="124" t="s">
        <v>70</v>
      </c>
      <c r="F7" s="125"/>
      <c r="G7" s="125"/>
      <c r="H7" s="125"/>
      <c r="I7" s="125"/>
      <c r="J7" s="125"/>
      <c r="K7" s="125"/>
      <c r="L7" s="125"/>
      <c r="M7" s="125"/>
      <c r="N7" s="126"/>
    </row>
    <row r="8" spans="2:14" x14ac:dyDescent="0.25">
      <c r="B8" s="134"/>
      <c r="C8" s="138"/>
      <c r="D8" s="139"/>
      <c r="E8" s="127"/>
      <c r="F8" s="128"/>
      <c r="G8" s="128"/>
      <c r="H8" s="128"/>
      <c r="I8" s="128"/>
      <c r="J8" s="128"/>
      <c r="K8" s="128"/>
      <c r="L8" s="128"/>
      <c r="M8" s="128"/>
      <c r="N8" s="129"/>
    </row>
    <row r="9" spans="2:14" x14ac:dyDescent="0.25">
      <c r="B9" s="134"/>
      <c r="C9" s="138"/>
      <c r="D9" s="139"/>
      <c r="E9" s="127"/>
      <c r="F9" s="128"/>
      <c r="G9" s="128"/>
      <c r="H9" s="128"/>
      <c r="I9" s="128"/>
      <c r="J9" s="128"/>
      <c r="K9" s="128"/>
      <c r="L9" s="128"/>
      <c r="M9" s="128"/>
      <c r="N9" s="129"/>
    </row>
    <row r="10" spans="2:14" ht="15.75" thickBot="1" x14ac:dyDescent="0.3">
      <c r="B10" s="134"/>
      <c r="C10" s="138"/>
      <c r="D10" s="139"/>
      <c r="E10" s="130"/>
      <c r="F10" s="131"/>
      <c r="G10" s="131"/>
      <c r="H10" s="131"/>
      <c r="I10" s="131"/>
      <c r="J10" s="131"/>
      <c r="K10" s="131"/>
      <c r="L10" s="131"/>
      <c r="M10" s="131"/>
      <c r="N10" s="132"/>
    </row>
    <row r="11" spans="2:14" ht="25.5" customHeight="1" x14ac:dyDescent="0.25">
      <c r="B11" s="134"/>
      <c r="C11" s="138"/>
      <c r="D11" s="139"/>
      <c r="E11" s="142" t="s">
        <v>81</v>
      </c>
      <c r="F11" s="120"/>
      <c r="G11" s="120" t="s">
        <v>82</v>
      </c>
      <c r="H11" s="120"/>
      <c r="I11" s="120" t="s">
        <v>83</v>
      </c>
      <c r="J11" s="120"/>
      <c r="K11" s="120" t="s">
        <v>84</v>
      </c>
      <c r="L11" s="120" t="s">
        <v>85</v>
      </c>
      <c r="M11" s="120" t="s">
        <v>72</v>
      </c>
      <c r="N11" s="122" t="s">
        <v>71</v>
      </c>
    </row>
    <row r="12" spans="2:14" ht="15.75" thickBot="1" x14ac:dyDescent="0.3">
      <c r="B12" s="135"/>
      <c r="C12" s="140"/>
      <c r="D12" s="141"/>
      <c r="E12" s="143"/>
      <c r="F12" s="121"/>
      <c r="G12" s="121" t="s">
        <v>0</v>
      </c>
      <c r="H12" s="121" t="s">
        <v>1</v>
      </c>
      <c r="I12" s="121" t="s">
        <v>0</v>
      </c>
      <c r="J12" s="121" t="s">
        <v>1</v>
      </c>
      <c r="K12" s="121"/>
      <c r="L12" s="121"/>
      <c r="M12" s="121"/>
      <c r="N12" s="123"/>
    </row>
    <row r="13" spans="2:14" ht="15.6" customHeight="1" thickBot="1" x14ac:dyDescent="0.3">
      <c r="B13" s="144" t="s">
        <v>2</v>
      </c>
      <c r="C13" s="147" t="s">
        <v>3</v>
      </c>
      <c r="D13" s="148"/>
      <c r="E13" s="149">
        <v>12476</v>
      </c>
      <c r="F13" s="150"/>
      <c r="G13" s="150">
        <v>5741</v>
      </c>
      <c r="H13" s="150"/>
      <c r="I13" s="150">
        <v>1299</v>
      </c>
      <c r="J13" s="150"/>
      <c r="K13" s="8">
        <v>135</v>
      </c>
      <c r="L13" s="8">
        <v>193</v>
      </c>
      <c r="M13" s="20">
        <f t="shared" ref="M13:M44" si="0">SUM(E13:L13)</f>
        <v>19844</v>
      </c>
      <c r="N13" s="119">
        <f>SUM(M13:M20)</f>
        <v>284141</v>
      </c>
    </row>
    <row r="14" spans="2:14" ht="15.75" thickBot="1" x14ac:dyDescent="0.3">
      <c r="B14" s="145"/>
      <c r="C14" s="147" t="s">
        <v>4</v>
      </c>
      <c r="D14" s="148"/>
      <c r="E14" s="149">
        <v>28309</v>
      </c>
      <c r="F14" s="150"/>
      <c r="G14" s="150">
        <v>8726</v>
      </c>
      <c r="H14" s="150"/>
      <c r="I14" s="150">
        <v>1776</v>
      </c>
      <c r="J14" s="150"/>
      <c r="K14" s="8">
        <v>459</v>
      </c>
      <c r="L14" s="8">
        <v>502</v>
      </c>
      <c r="M14" s="20">
        <f t="shared" si="0"/>
        <v>39772</v>
      </c>
      <c r="N14" s="155"/>
    </row>
    <row r="15" spans="2:14" ht="15.75" thickBot="1" x14ac:dyDescent="0.3">
      <c r="B15" s="145"/>
      <c r="C15" s="147" t="s">
        <v>5</v>
      </c>
      <c r="D15" s="148"/>
      <c r="E15" s="149">
        <v>20320</v>
      </c>
      <c r="F15" s="150"/>
      <c r="G15" s="150">
        <v>6346</v>
      </c>
      <c r="H15" s="150"/>
      <c r="I15" s="150">
        <v>2323</v>
      </c>
      <c r="J15" s="150"/>
      <c r="K15" s="8">
        <v>257</v>
      </c>
      <c r="L15" s="8">
        <v>380</v>
      </c>
      <c r="M15" s="20">
        <f t="shared" si="0"/>
        <v>29626</v>
      </c>
      <c r="N15" s="155"/>
    </row>
    <row r="16" spans="2:14" ht="15.75" thickBot="1" x14ac:dyDescent="0.3">
      <c r="B16" s="145"/>
      <c r="C16" s="147" t="s">
        <v>6</v>
      </c>
      <c r="D16" s="148"/>
      <c r="E16" s="149">
        <v>23543</v>
      </c>
      <c r="F16" s="150"/>
      <c r="G16" s="150">
        <v>7408</v>
      </c>
      <c r="H16" s="150"/>
      <c r="I16" s="150">
        <v>3037</v>
      </c>
      <c r="J16" s="150"/>
      <c r="K16" s="8">
        <v>263</v>
      </c>
      <c r="L16" s="8">
        <v>479</v>
      </c>
      <c r="M16" s="20">
        <f t="shared" si="0"/>
        <v>34730</v>
      </c>
      <c r="N16" s="155"/>
    </row>
    <row r="17" spans="2:14" ht="15.75" thickBot="1" x14ac:dyDescent="0.3">
      <c r="B17" s="145"/>
      <c r="C17" s="147" t="s">
        <v>7</v>
      </c>
      <c r="D17" s="148"/>
      <c r="E17" s="149">
        <v>11780</v>
      </c>
      <c r="F17" s="150"/>
      <c r="G17" s="150">
        <v>3375</v>
      </c>
      <c r="H17" s="150"/>
      <c r="I17" s="150">
        <v>987</v>
      </c>
      <c r="J17" s="150"/>
      <c r="K17" s="8">
        <v>98</v>
      </c>
      <c r="L17" s="8">
        <v>201</v>
      </c>
      <c r="M17" s="20">
        <f t="shared" si="0"/>
        <v>16441</v>
      </c>
      <c r="N17" s="155"/>
    </row>
    <row r="18" spans="2:14" ht="15.75" thickBot="1" x14ac:dyDescent="0.3">
      <c r="B18" s="145"/>
      <c r="C18" s="147" t="s">
        <v>8</v>
      </c>
      <c r="D18" s="148"/>
      <c r="E18" s="149">
        <v>25042</v>
      </c>
      <c r="F18" s="150"/>
      <c r="G18" s="150">
        <v>5727</v>
      </c>
      <c r="H18" s="150"/>
      <c r="I18" s="150">
        <v>2672</v>
      </c>
      <c r="J18" s="150"/>
      <c r="K18" s="8">
        <v>165</v>
      </c>
      <c r="L18" s="8">
        <v>471</v>
      </c>
      <c r="M18" s="20">
        <f t="shared" si="0"/>
        <v>34077</v>
      </c>
      <c r="N18" s="155"/>
    </row>
    <row r="19" spans="2:14" ht="15.75" thickBot="1" x14ac:dyDescent="0.3">
      <c r="B19" s="145"/>
      <c r="C19" s="147" t="s">
        <v>9</v>
      </c>
      <c r="D19" s="148"/>
      <c r="E19" s="149">
        <v>29476</v>
      </c>
      <c r="F19" s="150"/>
      <c r="G19" s="150">
        <v>10308</v>
      </c>
      <c r="H19" s="150"/>
      <c r="I19" s="150">
        <v>1812</v>
      </c>
      <c r="J19" s="150"/>
      <c r="K19" s="8">
        <v>397</v>
      </c>
      <c r="L19" s="8">
        <v>449</v>
      </c>
      <c r="M19" s="20">
        <f t="shared" si="0"/>
        <v>42442</v>
      </c>
      <c r="N19" s="155"/>
    </row>
    <row r="20" spans="2:14" ht="15.75" thickBot="1" x14ac:dyDescent="0.3">
      <c r="B20" s="146"/>
      <c r="C20" s="147" t="s">
        <v>10</v>
      </c>
      <c r="D20" s="148"/>
      <c r="E20" s="149">
        <v>44712</v>
      </c>
      <c r="F20" s="150"/>
      <c r="G20" s="150">
        <v>17245</v>
      </c>
      <c r="H20" s="150"/>
      <c r="I20" s="150">
        <v>3799</v>
      </c>
      <c r="J20" s="150"/>
      <c r="K20" s="8">
        <v>654</v>
      </c>
      <c r="L20" s="8">
        <v>799</v>
      </c>
      <c r="M20" s="20">
        <f t="shared" si="0"/>
        <v>67209</v>
      </c>
      <c r="N20" s="155"/>
    </row>
    <row r="21" spans="2:14" ht="15.75" thickBot="1" x14ac:dyDescent="0.3">
      <c r="B21" s="156" t="s">
        <v>11</v>
      </c>
      <c r="C21" s="152" t="s">
        <v>12</v>
      </c>
      <c r="D21" s="153"/>
      <c r="E21" s="154">
        <v>3681</v>
      </c>
      <c r="F21" s="151"/>
      <c r="G21" s="151">
        <v>1749</v>
      </c>
      <c r="H21" s="151"/>
      <c r="I21" s="151">
        <v>314</v>
      </c>
      <c r="J21" s="151"/>
      <c r="K21" s="9">
        <v>16</v>
      </c>
      <c r="L21" s="9">
        <v>90</v>
      </c>
      <c r="M21" s="21">
        <f t="shared" si="0"/>
        <v>5850</v>
      </c>
      <c r="N21" s="115">
        <f>SUM(M21:M23)</f>
        <v>38207</v>
      </c>
    </row>
    <row r="22" spans="2:14" ht="15.75" thickBot="1" x14ac:dyDescent="0.3">
      <c r="B22" s="157"/>
      <c r="C22" s="152" t="s">
        <v>13</v>
      </c>
      <c r="D22" s="153"/>
      <c r="E22" s="154">
        <v>2667</v>
      </c>
      <c r="F22" s="151"/>
      <c r="G22" s="151">
        <v>1156</v>
      </c>
      <c r="H22" s="151"/>
      <c r="I22" s="151">
        <v>386</v>
      </c>
      <c r="J22" s="151"/>
      <c r="K22" s="9">
        <v>21</v>
      </c>
      <c r="L22" s="9">
        <v>78</v>
      </c>
      <c r="M22" s="21">
        <f t="shared" si="0"/>
        <v>4308</v>
      </c>
      <c r="N22" s="116"/>
    </row>
    <row r="23" spans="2:14" ht="15.75" thickBot="1" x14ac:dyDescent="0.3">
      <c r="B23" s="158"/>
      <c r="C23" s="152" t="s">
        <v>14</v>
      </c>
      <c r="D23" s="153"/>
      <c r="E23" s="154">
        <v>17722</v>
      </c>
      <c r="F23" s="151"/>
      <c r="G23" s="151">
        <v>8030</v>
      </c>
      <c r="H23" s="151"/>
      <c r="I23" s="151">
        <v>1524</v>
      </c>
      <c r="J23" s="151"/>
      <c r="K23" s="9">
        <v>288</v>
      </c>
      <c r="L23" s="9">
        <v>485</v>
      </c>
      <c r="M23" s="21">
        <f t="shared" si="0"/>
        <v>28049</v>
      </c>
      <c r="N23" s="116"/>
    </row>
    <row r="24" spans="2:14" ht="18.75" thickBot="1" x14ac:dyDescent="0.3">
      <c r="B24" s="3" t="s">
        <v>15</v>
      </c>
      <c r="C24" s="147" t="s">
        <v>16</v>
      </c>
      <c r="D24" s="148"/>
      <c r="E24" s="149">
        <v>27935</v>
      </c>
      <c r="F24" s="150"/>
      <c r="G24" s="150">
        <v>5132</v>
      </c>
      <c r="H24" s="150"/>
      <c r="I24" s="150">
        <v>2418</v>
      </c>
      <c r="J24" s="150"/>
      <c r="K24" s="8">
        <v>621</v>
      </c>
      <c r="L24" s="8">
        <v>429</v>
      </c>
      <c r="M24" s="20">
        <f t="shared" si="0"/>
        <v>36535</v>
      </c>
      <c r="N24" s="13">
        <f>M24</f>
        <v>36535</v>
      </c>
    </row>
    <row r="25" spans="2:14" ht="15.75" customHeight="1" thickBot="1" x14ac:dyDescent="0.3">
      <c r="B25" s="4" t="s">
        <v>17</v>
      </c>
      <c r="C25" s="152" t="s">
        <v>17</v>
      </c>
      <c r="D25" s="153"/>
      <c r="E25" s="154">
        <v>8521</v>
      </c>
      <c r="F25" s="151"/>
      <c r="G25" s="151">
        <v>7119</v>
      </c>
      <c r="H25" s="151"/>
      <c r="I25" s="151">
        <v>810</v>
      </c>
      <c r="J25" s="151"/>
      <c r="K25" s="9">
        <v>13</v>
      </c>
      <c r="L25" s="9">
        <v>128</v>
      </c>
      <c r="M25" s="21">
        <f t="shared" si="0"/>
        <v>16591</v>
      </c>
      <c r="N25" s="18">
        <f>M25</f>
        <v>16591</v>
      </c>
    </row>
    <row r="26" spans="2:14" ht="15.75" customHeight="1" thickBot="1" x14ac:dyDescent="0.3">
      <c r="B26" s="144" t="s">
        <v>18</v>
      </c>
      <c r="C26" s="147" t="s">
        <v>19</v>
      </c>
      <c r="D26" s="148"/>
      <c r="E26" s="149">
        <v>15018</v>
      </c>
      <c r="F26" s="150"/>
      <c r="G26" s="150">
        <v>4372</v>
      </c>
      <c r="H26" s="150"/>
      <c r="I26" s="150">
        <v>949</v>
      </c>
      <c r="J26" s="150"/>
      <c r="K26" s="8">
        <v>139</v>
      </c>
      <c r="L26" s="8">
        <v>169</v>
      </c>
      <c r="M26" s="20">
        <f t="shared" si="0"/>
        <v>20647</v>
      </c>
      <c r="N26" s="117">
        <f>SUM(M26:M27)</f>
        <v>39065</v>
      </c>
    </row>
    <row r="27" spans="2:14" ht="15.75" customHeight="1" thickBot="1" x14ac:dyDescent="0.3">
      <c r="B27" s="146"/>
      <c r="C27" s="147" t="s">
        <v>20</v>
      </c>
      <c r="D27" s="148"/>
      <c r="E27" s="149">
        <v>13714</v>
      </c>
      <c r="F27" s="150"/>
      <c r="G27" s="150">
        <v>3476</v>
      </c>
      <c r="H27" s="150"/>
      <c r="I27" s="150">
        <v>982</v>
      </c>
      <c r="J27" s="150"/>
      <c r="K27" s="8">
        <v>134</v>
      </c>
      <c r="L27" s="8">
        <v>112</v>
      </c>
      <c r="M27" s="20">
        <f t="shared" si="0"/>
        <v>18418</v>
      </c>
      <c r="N27" s="118"/>
    </row>
    <row r="28" spans="2:14" ht="15.75" thickBot="1" x14ac:dyDescent="0.3">
      <c r="B28" s="5" t="s">
        <v>21</v>
      </c>
      <c r="C28" s="152" t="s">
        <v>21</v>
      </c>
      <c r="D28" s="153"/>
      <c r="E28" s="154">
        <v>10721</v>
      </c>
      <c r="F28" s="151"/>
      <c r="G28" s="151">
        <v>3550</v>
      </c>
      <c r="H28" s="151"/>
      <c r="I28" s="151">
        <v>746</v>
      </c>
      <c r="J28" s="151"/>
      <c r="K28" s="9">
        <v>118</v>
      </c>
      <c r="L28" s="9">
        <v>195</v>
      </c>
      <c r="M28" s="21">
        <f t="shared" si="0"/>
        <v>15330</v>
      </c>
      <c r="N28" s="18">
        <f>M28</f>
        <v>15330</v>
      </c>
    </row>
    <row r="29" spans="2:14" ht="15.75" thickBot="1" x14ac:dyDescent="0.3">
      <c r="B29" s="144" t="s">
        <v>22</v>
      </c>
      <c r="C29" s="147" t="s">
        <v>23</v>
      </c>
      <c r="D29" s="148"/>
      <c r="E29" s="149">
        <v>6979</v>
      </c>
      <c r="F29" s="150"/>
      <c r="G29" s="150">
        <v>1467</v>
      </c>
      <c r="H29" s="150"/>
      <c r="I29" s="150">
        <v>1367</v>
      </c>
      <c r="J29" s="150"/>
      <c r="K29" s="8">
        <v>26</v>
      </c>
      <c r="L29" s="8">
        <v>118</v>
      </c>
      <c r="M29" s="20">
        <f t="shared" si="0"/>
        <v>9957</v>
      </c>
      <c r="N29" s="119">
        <f>SUM(M29:M37)</f>
        <v>103918</v>
      </c>
    </row>
    <row r="30" spans="2:14" ht="15.75" thickBot="1" x14ac:dyDescent="0.3">
      <c r="B30" s="145"/>
      <c r="C30" s="147" t="s">
        <v>24</v>
      </c>
      <c r="D30" s="148"/>
      <c r="E30" s="149">
        <v>8475</v>
      </c>
      <c r="F30" s="150"/>
      <c r="G30" s="150">
        <v>3189</v>
      </c>
      <c r="H30" s="150"/>
      <c r="I30" s="150">
        <v>1068</v>
      </c>
      <c r="J30" s="150"/>
      <c r="K30" s="8">
        <v>11</v>
      </c>
      <c r="L30" s="8">
        <v>141</v>
      </c>
      <c r="M30" s="20">
        <f t="shared" si="0"/>
        <v>12884</v>
      </c>
      <c r="N30" s="119"/>
    </row>
    <row r="31" spans="2:14" ht="15.75" thickBot="1" x14ac:dyDescent="0.3">
      <c r="B31" s="145"/>
      <c r="C31" s="147" t="s">
        <v>25</v>
      </c>
      <c r="D31" s="148"/>
      <c r="E31" s="149">
        <v>12511</v>
      </c>
      <c r="F31" s="150"/>
      <c r="G31" s="150">
        <v>2132</v>
      </c>
      <c r="H31" s="150"/>
      <c r="I31" s="150">
        <v>1363</v>
      </c>
      <c r="J31" s="150"/>
      <c r="K31" s="8">
        <v>105</v>
      </c>
      <c r="L31" s="8">
        <v>230</v>
      </c>
      <c r="M31" s="20">
        <f t="shared" si="0"/>
        <v>16341</v>
      </c>
      <c r="N31" s="119"/>
    </row>
    <row r="32" spans="2:14" ht="15.75" thickBot="1" x14ac:dyDescent="0.3">
      <c r="B32" s="145"/>
      <c r="C32" s="147" t="s">
        <v>26</v>
      </c>
      <c r="D32" s="148"/>
      <c r="E32" s="149">
        <v>5271</v>
      </c>
      <c r="F32" s="150"/>
      <c r="G32" s="150">
        <v>1220</v>
      </c>
      <c r="H32" s="150"/>
      <c r="I32" s="150">
        <v>706</v>
      </c>
      <c r="J32" s="150"/>
      <c r="K32" s="8">
        <v>12</v>
      </c>
      <c r="L32" s="8">
        <v>86</v>
      </c>
      <c r="M32" s="20">
        <f t="shared" si="0"/>
        <v>7295</v>
      </c>
      <c r="N32" s="119"/>
    </row>
    <row r="33" spans="2:14" ht="15.75" thickBot="1" x14ac:dyDescent="0.3">
      <c r="B33" s="145"/>
      <c r="C33" s="147" t="s">
        <v>27</v>
      </c>
      <c r="D33" s="148"/>
      <c r="E33" s="149">
        <v>14426</v>
      </c>
      <c r="F33" s="150"/>
      <c r="G33" s="150">
        <v>1893</v>
      </c>
      <c r="H33" s="150"/>
      <c r="I33" s="150">
        <v>2781</v>
      </c>
      <c r="J33" s="150"/>
      <c r="K33" s="8">
        <v>43</v>
      </c>
      <c r="L33" s="8">
        <v>295</v>
      </c>
      <c r="M33" s="20">
        <f t="shared" si="0"/>
        <v>19438</v>
      </c>
      <c r="N33" s="119"/>
    </row>
    <row r="34" spans="2:14" ht="15.75" thickBot="1" x14ac:dyDescent="0.3">
      <c r="B34" s="145"/>
      <c r="C34" s="147" t="s">
        <v>28</v>
      </c>
      <c r="D34" s="148"/>
      <c r="E34" s="149">
        <v>2983</v>
      </c>
      <c r="F34" s="150"/>
      <c r="G34" s="150">
        <v>1156</v>
      </c>
      <c r="H34" s="150"/>
      <c r="I34" s="150">
        <v>405</v>
      </c>
      <c r="J34" s="150"/>
      <c r="K34" s="8">
        <v>20</v>
      </c>
      <c r="L34" s="8">
        <v>46</v>
      </c>
      <c r="M34" s="20">
        <f t="shared" si="0"/>
        <v>4610</v>
      </c>
      <c r="N34" s="119"/>
    </row>
    <row r="35" spans="2:14" ht="15.75" thickBot="1" x14ac:dyDescent="0.3">
      <c r="B35" s="145"/>
      <c r="C35" s="147" t="s">
        <v>29</v>
      </c>
      <c r="D35" s="148"/>
      <c r="E35" s="149">
        <v>2100</v>
      </c>
      <c r="F35" s="150"/>
      <c r="G35" s="150">
        <v>715</v>
      </c>
      <c r="H35" s="150"/>
      <c r="I35" s="150">
        <v>294</v>
      </c>
      <c r="J35" s="150"/>
      <c r="K35" s="8">
        <v>7</v>
      </c>
      <c r="L35" s="8">
        <v>24</v>
      </c>
      <c r="M35" s="20">
        <f t="shared" si="0"/>
        <v>3140</v>
      </c>
      <c r="N35" s="119"/>
    </row>
    <row r="36" spans="2:14" ht="15.75" thickBot="1" x14ac:dyDescent="0.3">
      <c r="B36" s="145"/>
      <c r="C36" s="147" t="s">
        <v>30</v>
      </c>
      <c r="D36" s="148"/>
      <c r="E36" s="149">
        <v>13726</v>
      </c>
      <c r="F36" s="150"/>
      <c r="G36" s="150">
        <v>3913</v>
      </c>
      <c r="H36" s="150"/>
      <c r="I36" s="150">
        <v>1735</v>
      </c>
      <c r="J36" s="150"/>
      <c r="K36" s="8">
        <v>65</v>
      </c>
      <c r="L36" s="8">
        <v>273</v>
      </c>
      <c r="M36" s="20">
        <f t="shared" si="0"/>
        <v>19712</v>
      </c>
      <c r="N36" s="119"/>
    </row>
    <row r="37" spans="2:14" ht="15.75" thickBot="1" x14ac:dyDescent="0.3">
      <c r="B37" s="146"/>
      <c r="C37" s="147" t="s">
        <v>31</v>
      </c>
      <c r="D37" s="148"/>
      <c r="E37" s="149">
        <v>7768</v>
      </c>
      <c r="F37" s="150"/>
      <c r="G37" s="150">
        <v>707</v>
      </c>
      <c r="H37" s="150"/>
      <c r="I37" s="150">
        <v>1926</v>
      </c>
      <c r="J37" s="150"/>
      <c r="K37" s="8">
        <v>28</v>
      </c>
      <c r="L37" s="8">
        <v>112</v>
      </c>
      <c r="M37" s="20">
        <f t="shared" si="0"/>
        <v>10541</v>
      </c>
      <c r="N37" s="119"/>
    </row>
    <row r="38" spans="2:14" ht="15.75" customHeight="1" thickBot="1" x14ac:dyDescent="0.3">
      <c r="B38" s="159" t="s">
        <v>32</v>
      </c>
      <c r="C38" s="152" t="s">
        <v>33</v>
      </c>
      <c r="D38" s="153"/>
      <c r="E38" s="154">
        <v>16349</v>
      </c>
      <c r="F38" s="151"/>
      <c r="G38" s="151">
        <v>4413</v>
      </c>
      <c r="H38" s="151"/>
      <c r="I38" s="151">
        <v>3330</v>
      </c>
      <c r="J38" s="151"/>
      <c r="K38" s="9">
        <v>41</v>
      </c>
      <c r="L38" s="9">
        <v>247</v>
      </c>
      <c r="M38" s="21">
        <f t="shared" si="0"/>
        <v>24380</v>
      </c>
      <c r="N38" s="115">
        <f>SUM(M38:M42)</f>
        <v>98228</v>
      </c>
    </row>
    <row r="39" spans="2:14" ht="15.75" customHeight="1" thickBot="1" x14ac:dyDescent="0.3">
      <c r="B39" s="160"/>
      <c r="C39" s="152" t="s">
        <v>34</v>
      </c>
      <c r="D39" s="153"/>
      <c r="E39" s="154">
        <v>16747</v>
      </c>
      <c r="F39" s="151"/>
      <c r="G39" s="151">
        <v>3965</v>
      </c>
      <c r="H39" s="151"/>
      <c r="I39" s="151">
        <v>1691</v>
      </c>
      <c r="J39" s="151"/>
      <c r="K39" s="9">
        <v>70</v>
      </c>
      <c r="L39" s="9">
        <v>255</v>
      </c>
      <c r="M39" s="21">
        <f t="shared" si="0"/>
        <v>22728</v>
      </c>
      <c r="N39" s="115"/>
    </row>
    <row r="40" spans="2:14" ht="15.75" thickBot="1" x14ac:dyDescent="0.3">
      <c r="B40" s="160"/>
      <c r="C40" s="152" t="s">
        <v>35</v>
      </c>
      <c r="D40" s="153"/>
      <c r="E40" s="154">
        <v>8955</v>
      </c>
      <c r="F40" s="151"/>
      <c r="G40" s="151">
        <v>1732</v>
      </c>
      <c r="H40" s="151"/>
      <c r="I40" s="151">
        <v>2115</v>
      </c>
      <c r="J40" s="151"/>
      <c r="K40" s="9">
        <v>16</v>
      </c>
      <c r="L40" s="9">
        <v>133</v>
      </c>
      <c r="M40" s="21">
        <f t="shared" si="0"/>
        <v>12951</v>
      </c>
      <c r="N40" s="115"/>
    </row>
    <row r="41" spans="2:14" ht="15.75" customHeight="1" thickBot="1" x14ac:dyDescent="0.3">
      <c r="B41" s="160"/>
      <c r="C41" s="152" t="s">
        <v>36</v>
      </c>
      <c r="D41" s="153"/>
      <c r="E41" s="154">
        <v>3871</v>
      </c>
      <c r="F41" s="151"/>
      <c r="G41" s="151">
        <v>2912</v>
      </c>
      <c r="H41" s="151"/>
      <c r="I41" s="151">
        <v>371</v>
      </c>
      <c r="J41" s="151"/>
      <c r="K41" s="9">
        <v>24</v>
      </c>
      <c r="L41" s="9">
        <v>56</v>
      </c>
      <c r="M41" s="21">
        <f t="shared" si="0"/>
        <v>7234</v>
      </c>
      <c r="N41" s="115"/>
    </row>
    <row r="42" spans="2:14" ht="15.75" thickBot="1" x14ac:dyDescent="0.3">
      <c r="B42" s="161"/>
      <c r="C42" s="152" t="s">
        <v>37</v>
      </c>
      <c r="D42" s="153"/>
      <c r="E42" s="154">
        <v>19874</v>
      </c>
      <c r="F42" s="151"/>
      <c r="G42" s="151">
        <v>7394</v>
      </c>
      <c r="H42" s="151"/>
      <c r="I42" s="151">
        <v>3234</v>
      </c>
      <c r="J42" s="151"/>
      <c r="K42" s="9">
        <v>73</v>
      </c>
      <c r="L42" s="9">
        <v>360</v>
      </c>
      <c r="M42" s="21">
        <f t="shared" si="0"/>
        <v>30935</v>
      </c>
      <c r="N42" s="115"/>
    </row>
    <row r="43" spans="2:14" ht="15.75" thickBot="1" x14ac:dyDescent="0.3">
      <c r="B43" s="162" t="s">
        <v>38</v>
      </c>
      <c r="C43" s="147" t="s">
        <v>39</v>
      </c>
      <c r="D43" s="148"/>
      <c r="E43" s="149">
        <v>56176</v>
      </c>
      <c r="F43" s="150"/>
      <c r="G43" s="150">
        <v>37033</v>
      </c>
      <c r="H43" s="150"/>
      <c r="I43" s="150">
        <v>3857</v>
      </c>
      <c r="J43" s="150"/>
      <c r="K43" s="8">
        <v>425</v>
      </c>
      <c r="L43" s="8">
        <v>1415</v>
      </c>
      <c r="M43" s="20">
        <f t="shared" si="0"/>
        <v>98906</v>
      </c>
      <c r="N43" s="117">
        <f>SUM(M43:M46)</f>
        <v>140685</v>
      </c>
    </row>
    <row r="44" spans="2:14" ht="15.75" thickBot="1" x14ac:dyDescent="0.3">
      <c r="B44" s="145"/>
      <c r="C44" s="147" t="s">
        <v>40</v>
      </c>
      <c r="D44" s="148"/>
      <c r="E44" s="149">
        <v>6320</v>
      </c>
      <c r="F44" s="150"/>
      <c r="G44" s="150">
        <v>5638</v>
      </c>
      <c r="H44" s="150"/>
      <c r="I44" s="150">
        <v>470</v>
      </c>
      <c r="J44" s="150"/>
      <c r="K44" s="8">
        <v>96</v>
      </c>
      <c r="L44" s="8">
        <v>175</v>
      </c>
      <c r="M44" s="20">
        <f t="shared" si="0"/>
        <v>12699</v>
      </c>
      <c r="N44" s="117"/>
    </row>
    <row r="45" spans="2:14" ht="15.75" thickBot="1" x14ac:dyDescent="0.3">
      <c r="B45" s="145"/>
      <c r="C45" s="147" t="s">
        <v>41</v>
      </c>
      <c r="D45" s="148"/>
      <c r="E45" s="149">
        <v>4631</v>
      </c>
      <c r="F45" s="150"/>
      <c r="G45" s="150">
        <v>3311</v>
      </c>
      <c r="H45" s="150"/>
      <c r="I45" s="150">
        <v>363</v>
      </c>
      <c r="J45" s="150"/>
      <c r="K45" s="8">
        <v>42</v>
      </c>
      <c r="L45" s="8">
        <v>98</v>
      </c>
      <c r="M45" s="20">
        <f t="shared" ref="M45:M64" si="1">SUM(E45:L45)</f>
        <v>8445</v>
      </c>
      <c r="N45" s="117"/>
    </row>
    <row r="46" spans="2:14" ht="15.75" thickBot="1" x14ac:dyDescent="0.3">
      <c r="B46" s="146"/>
      <c r="C46" s="147" t="s">
        <v>42</v>
      </c>
      <c r="D46" s="148"/>
      <c r="E46" s="149">
        <v>11477</v>
      </c>
      <c r="F46" s="150"/>
      <c r="G46" s="150">
        <v>8095</v>
      </c>
      <c r="H46" s="150"/>
      <c r="I46" s="150">
        <v>716</v>
      </c>
      <c r="J46" s="150"/>
      <c r="K46" s="8">
        <v>101</v>
      </c>
      <c r="L46" s="8">
        <v>246</v>
      </c>
      <c r="M46" s="20">
        <f t="shared" si="1"/>
        <v>20635</v>
      </c>
      <c r="N46" s="117"/>
    </row>
    <row r="47" spans="2:14" ht="15.75" customHeight="1" thickBot="1" x14ac:dyDescent="0.3">
      <c r="B47" s="159" t="s">
        <v>43</v>
      </c>
      <c r="C47" s="152" t="s">
        <v>44</v>
      </c>
      <c r="D47" s="153"/>
      <c r="E47" s="154">
        <v>52545</v>
      </c>
      <c r="F47" s="151"/>
      <c r="G47" s="151">
        <v>14083</v>
      </c>
      <c r="H47" s="151"/>
      <c r="I47" s="151">
        <v>8641</v>
      </c>
      <c r="J47" s="151"/>
      <c r="K47" s="9">
        <v>237</v>
      </c>
      <c r="L47" s="9">
        <v>786</v>
      </c>
      <c r="M47" s="21">
        <f t="shared" si="1"/>
        <v>76292</v>
      </c>
      <c r="N47" s="115">
        <f>SUM(M47:M49)</f>
        <v>196238</v>
      </c>
    </row>
    <row r="48" spans="2:14" ht="15.75" customHeight="1" thickBot="1" x14ac:dyDescent="0.3">
      <c r="B48" s="160"/>
      <c r="C48" s="152" t="s">
        <v>45</v>
      </c>
      <c r="D48" s="153"/>
      <c r="E48" s="154">
        <v>12277</v>
      </c>
      <c r="F48" s="151"/>
      <c r="G48" s="151">
        <v>5168</v>
      </c>
      <c r="H48" s="151"/>
      <c r="I48" s="151">
        <v>1866</v>
      </c>
      <c r="J48" s="151"/>
      <c r="K48" s="9">
        <v>57</v>
      </c>
      <c r="L48" s="9">
        <v>182</v>
      </c>
      <c r="M48" s="21">
        <f t="shared" si="1"/>
        <v>19550</v>
      </c>
      <c r="N48" s="116"/>
    </row>
    <row r="49" spans="2:14" ht="15.75" customHeight="1" thickBot="1" x14ac:dyDescent="0.3">
      <c r="B49" s="161"/>
      <c r="C49" s="152" t="s">
        <v>46</v>
      </c>
      <c r="D49" s="153"/>
      <c r="E49" s="154">
        <v>69971</v>
      </c>
      <c r="F49" s="151"/>
      <c r="G49" s="151">
        <v>19924</v>
      </c>
      <c r="H49" s="151"/>
      <c r="I49" s="151">
        <v>9299</v>
      </c>
      <c r="J49" s="151"/>
      <c r="K49" s="9">
        <v>360</v>
      </c>
      <c r="L49" s="9">
        <v>842</v>
      </c>
      <c r="M49" s="21">
        <f t="shared" si="1"/>
        <v>100396</v>
      </c>
      <c r="N49" s="116"/>
    </row>
    <row r="50" spans="2:14" ht="15.75" thickBot="1" x14ac:dyDescent="0.3">
      <c r="B50" s="162" t="s">
        <v>47</v>
      </c>
      <c r="C50" s="147" t="s">
        <v>48</v>
      </c>
      <c r="D50" s="148"/>
      <c r="E50" s="149">
        <v>35408</v>
      </c>
      <c r="F50" s="150"/>
      <c r="G50" s="150">
        <v>6530</v>
      </c>
      <c r="H50" s="150"/>
      <c r="I50" s="150">
        <v>4836</v>
      </c>
      <c r="J50" s="150"/>
      <c r="K50" s="8">
        <v>188</v>
      </c>
      <c r="L50" s="8">
        <v>555</v>
      </c>
      <c r="M50" s="20">
        <f t="shared" si="1"/>
        <v>47517</v>
      </c>
      <c r="N50" s="117">
        <f>SUM(M50:M51)</f>
        <v>73910</v>
      </c>
    </row>
    <row r="51" spans="2:14" ht="15.75" thickBot="1" x14ac:dyDescent="0.3">
      <c r="B51" s="146"/>
      <c r="C51" s="147" t="s">
        <v>49</v>
      </c>
      <c r="D51" s="148"/>
      <c r="E51" s="149">
        <v>18986</v>
      </c>
      <c r="F51" s="150"/>
      <c r="G51" s="150">
        <v>3135</v>
      </c>
      <c r="H51" s="150"/>
      <c r="I51" s="150">
        <v>3902</v>
      </c>
      <c r="J51" s="150"/>
      <c r="K51" s="8">
        <v>62</v>
      </c>
      <c r="L51" s="8">
        <v>308</v>
      </c>
      <c r="M51" s="20">
        <f t="shared" si="1"/>
        <v>26393</v>
      </c>
      <c r="N51" s="118"/>
    </row>
    <row r="52" spans="2:14" ht="15.75" thickBot="1" x14ac:dyDescent="0.3">
      <c r="B52" s="159" t="s">
        <v>50</v>
      </c>
      <c r="C52" s="152" t="s">
        <v>51</v>
      </c>
      <c r="D52" s="153"/>
      <c r="E52" s="154">
        <v>26796</v>
      </c>
      <c r="F52" s="151"/>
      <c r="G52" s="151">
        <v>5041</v>
      </c>
      <c r="H52" s="151"/>
      <c r="I52" s="151">
        <v>2026</v>
      </c>
      <c r="J52" s="151"/>
      <c r="K52" s="9">
        <v>211</v>
      </c>
      <c r="L52" s="9">
        <v>291</v>
      </c>
      <c r="M52" s="21">
        <f t="shared" si="1"/>
        <v>34365</v>
      </c>
      <c r="N52" s="115">
        <f>SUM(M52:M55)</f>
        <v>87167</v>
      </c>
    </row>
    <row r="53" spans="2:14" ht="15.75" thickBot="1" x14ac:dyDescent="0.3">
      <c r="B53" s="160"/>
      <c r="C53" s="152" t="s">
        <v>52</v>
      </c>
      <c r="D53" s="153"/>
      <c r="E53" s="154">
        <v>9014</v>
      </c>
      <c r="F53" s="151"/>
      <c r="G53" s="151">
        <v>1110</v>
      </c>
      <c r="H53" s="151"/>
      <c r="I53" s="151">
        <v>1139</v>
      </c>
      <c r="J53" s="151"/>
      <c r="K53" s="9">
        <v>45</v>
      </c>
      <c r="L53" s="9">
        <v>99</v>
      </c>
      <c r="M53" s="21">
        <f t="shared" si="1"/>
        <v>11407</v>
      </c>
      <c r="N53" s="115"/>
    </row>
    <row r="54" spans="2:14" ht="15.75" thickBot="1" x14ac:dyDescent="0.3">
      <c r="B54" s="160"/>
      <c r="C54" s="152" t="s">
        <v>53</v>
      </c>
      <c r="D54" s="153"/>
      <c r="E54" s="154">
        <v>10590</v>
      </c>
      <c r="F54" s="151"/>
      <c r="G54" s="151">
        <v>1132</v>
      </c>
      <c r="H54" s="151"/>
      <c r="I54" s="151">
        <v>1019</v>
      </c>
      <c r="J54" s="151"/>
      <c r="K54" s="9">
        <v>51</v>
      </c>
      <c r="L54" s="9">
        <v>113</v>
      </c>
      <c r="M54" s="21">
        <f t="shared" si="1"/>
        <v>12905</v>
      </c>
      <c r="N54" s="115"/>
    </row>
    <row r="55" spans="2:14" ht="15.75" customHeight="1" thickBot="1" x14ac:dyDescent="0.3">
      <c r="B55" s="161"/>
      <c r="C55" s="152" t="s">
        <v>54</v>
      </c>
      <c r="D55" s="153"/>
      <c r="E55" s="154">
        <v>22269</v>
      </c>
      <c r="F55" s="151"/>
      <c r="G55" s="151">
        <v>4712</v>
      </c>
      <c r="H55" s="151"/>
      <c r="I55" s="151">
        <v>1121</v>
      </c>
      <c r="J55" s="151"/>
      <c r="K55" s="9">
        <v>131</v>
      </c>
      <c r="L55" s="9">
        <v>257</v>
      </c>
      <c r="M55" s="21">
        <f t="shared" si="1"/>
        <v>28490</v>
      </c>
      <c r="N55" s="115"/>
    </row>
    <row r="56" spans="2:14" ht="18.75" thickBot="1" x14ac:dyDescent="0.3">
      <c r="B56" s="3" t="s">
        <v>55</v>
      </c>
      <c r="C56" s="147" t="s">
        <v>56</v>
      </c>
      <c r="D56" s="148"/>
      <c r="E56" s="149">
        <v>81502</v>
      </c>
      <c r="F56" s="150"/>
      <c r="G56" s="150">
        <v>68052</v>
      </c>
      <c r="H56" s="150"/>
      <c r="I56" s="150">
        <v>8037</v>
      </c>
      <c r="J56" s="150"/>
      <c r="K56" s="8">
        <v>796</v>
      </c>
      <c r="L56" s="8">
        <v>1783</v>
      </c>
      <c r="M56" s="20">
        <f t="shared" si="1"/>
        <v>160170</v>
      </c>
      <c r="N56" s="14">
        <f>M56</f>
        <v>160170</v>
      </c>
    </row>
    <row r="57" spans="2:14" ht="15.75" thickBot="1" x14ac:dyDescent="0.3">
      <c r="B57" s="5" t="s">
        <v>57</v>
      </c>
      <c r="C57" s="152" t="s">
        <v>58</v>
      </c>
      <c r="D57" s="153"/>
      <c r="E57" s="154">
        <v>34225</v>
      </c>
      <c r="F57" s="151"/>
      <c r="G57" s="151">
        <v>19690</v>
      </c>
      <c r="H57" s="151"/>
      <c r="I57" s="151">
        <v>5148</v>
      </c>
      <c r="J57" s="151"/>
      <c r="K57" s="9">
        <v>138</v>
      </c>
      <c r="L57" s="9">
        <v>375</v>
      </c>
      <c r="M57" s="21">
        <f t="shared" si="1"/>
        <v>59576</v>
      </c>
      <c r="N57" s="18">
        <f>M57</f>
        <v>59576</v>
      </c>
    </row>
    <row r="58" spans="2:14" ht="27.75" thickBot="1" x14ac:dyDescent="0.3">
      <c r="B58" s="3" t="s">
        <v>59</v>
      </c>
      <c r="C58" s="147" t="s">
        <v>60</v>
      </c>
      <c r="D58" s="148"/>
      <c r="E58" s="149">
        <v>10220</v>
      </c>
      <c r="F58" s="150"/>
      <c r="G58" s="150">
        <v>8688</v>
      </c>
      <c r="H58" s="150"/>
      <c r="I58" s="150">
        <v>1157</v>
      </c>
      <c r="J58" s="150"/>
      <c r="K58" s="8">
        <v>101</v>
      </c>
      <c r="L58" s="8">
        <v>224</v>
      </c>
      <c r="M58" s="20">
        <f t="shared" si="1"/>
        <v>20390</v>
      </c>
      <c r="N58" s="14">
        <f>M58</f>
        <v>20390</v>
      </c>
    </row>
    <row r="59" spans="2:14" ht="15.75" customHeight="1" thickBot="1" x14ac:dyDescent="0.3">
      <c r="B59" s="163" t="s">
        <v>61</v>
      </c>
      <c r="C59" s="152" t="s">
        <v>62</v>
      </c>
      <c r="D59" s="153"/>
      <c r="E59" s="154">
        <v>5254</v>
      </c>
      <c r="F59" s="151"/>
      <c r="G59" s="151">
        <v>3391</v>
      </c>
      <c r="H59" s="151"/>
      <c r="I59" s="151">
        <v>429</v>
      </c>
      <c r="J59" s="151"/>
      <c r="K59" s="9">
        <v>116</v>
      </c>
      <c r="L59" s="9">
        <v>137</v>
      </c>
      <c r="M59" s="21">
        <f t="shared" si="1"/>
        <v>9327</v>
      </c>
      <c r="N59" s="115">
        <f>SUM(M59:M61)</f>
        <v>58102</v>
      </c>
    </row>
    <row r="60" spans="2:14" ht="15.75" thickBot="1" x14ac:dyDescent="0.3">
      <c r="B60" s="160"/>
      <c r="C60" s="152" t="s">
        <v>63</v>
      </c>
      <c r="D60" s="153"/>
      <c r="E60" s="154">
        <v>22313</v>
      </c>
      <c r="F60" s="151"/>
      <c r="G60" s="151">
        <v>8005</v>
      </c>
      <c r="H60" s="151"/>
      <c r="I60" s="151">
        <v>1351</v>
      </c>
      <c r="J60" s="151"/>
      <c r="K60" s="9">
        <v>231</v>
      </c>
      <c r="L60" s="9">
        <v>341</v>
      </c>
      <c r="M60" s="21">
        <f t="shared" si="1"/>
        <v>32241</v>
      </c>
      <c r="N60" s="116"/>
    </row>
    <row r="61" spans="2:14" ht="15.75" thickBot="1" x14ac:dyDescent="0.3">
      <c r="B61" s="161"/>
      <c r="C61" s="152" t="s">
        <v>64</v>
      </c>
      <c r="D61" s="153"/>
      <c r="E61" s="154">
        <v>8260</v>
      </c>
      <c r="F61" s="151"/>
      <c r="G61" s="151">
        <v>7003</v>
      </c>
      <c r="H61" s="151"/>
      <c r="I61" s="151">
        <v>926</v>
      </c>
      <c r="J61" s="151"/>
      <c r="K61" s="9">
        <v>133</v>
      </c>
      <c r="L61" s="9">
        <v>212</v>
      </c>
      <c r="M61" s="21">
        <f t="shared" si="1"/>
        <v>16534</v>
      </c>
      <c r="N61" s="116"/>
    </row>
    <row r="62" spans="2:14" ht="15.75" thickBot="1" x14ac:dyDescent="0.3">
      <c r="B62" s="3" t="s">
        <v>65</v>
      </c>
      <c r="C62" s="147" t="s">
        <v>65</v>
      </c>
      <c r="D62" s="148"/>
      <c r="E62" s="149">
        <v>8215</v>
      </c>
      <c r="F62" s="150"/>
      <c r="G62" s="150">
        <v>2903</v>
      </c>
      <c r="H62" s="150"/>
      <c r="I62" s="150">
        <v>1262</v>
      </c>
      <c r="J62" s="150"/>
      <c r="K62" s="8">
        <v>41</v>
      </c>
      <c r="L62" s="8">
        <v>164</v>
      </c>
      <c r="M62" s="20">
        <f t="shared" si="1"/>
        <v>12585</v>
      </c>
      <c r="N62" s="14">
        <f>M62</f>
        <v>12585</v>
      </c>
    </row>
    <row r="63" spans="2:14" ht="15.75" thickBot="1" x14ac:dyDescent="0.3">
      <c r="B63" s="5" t="s">
        <v>66</v>
      </c>
      <c r="C63" s="152" t="s">
        <v>66</v>
      </c>
      <c r="D63" s="153"/>
      <c r="E63" s="154">
        <v>75</v>
      </c>
      <c r="F63" s="151"/>
      <c r="G63" s="151">
        <v>262</v>
      </c>
      <c r="H63" s="151"/>
      <c r="I63" s="151">
        <v>5</v>
      </c>
      <c r="J63" s="151"/>
      <c r="K63" s="9">
        <v>5</v>
      </c>
      <c r="L63" s="9">
        <v>0</v>
      </c>
      <c r="M63" s="21">
        <f t="shared" si="1"/>
        <v>347</v>
      </c>
      <c r="N63" s="18">
        <f>M63</f>
        <v>347</v>
      </c>
    </row>
    <row r="64" spans="2:14" ht="15.75" thickBot="1" x14ac:dyDescent="0.3">
      <c r="B64" s="6" t="s">
        <v>67</v>
      </c>
      <c r="C64" s="170" t="s">
        <v>67</v>
      </c>
      <c r="D64" s="171"/>
      <c r="E64" s="172">
        <v>300</v>
      </c>
      <c r="F64" s="173"/>
      <c r="G64" s="173">
        <v>1325</v>
      </c>
      <c r="H64" s="173"/>
      <c r="I64" s="173">
        <v>15</v>
      </c>
      <c r="J64" s="173"/>
      <c r="K64" s="10">
        <v>7</v>
      </c>
      <c r="L64" s="10">
        <v>3</v>
      </c>
      <c r="M64" s="22">
        <f t="shared" si="1"/>
        <v>1650</v>
      </c>
      <c r="N64" s="19">
        <f>M64</f>
        <v>1650</v>
      </c>
    </row>
    <row r="65" spans="2:14" ht="16.5" thickTop="1" thickBot="1" x14ac:dyDescent="0.3">
      <c r="B65" s="23" t="s">
        <v>68</v>
      </c>
      <c r="C65" s="164"/>
      <c r="D65" s="165"/>
      <c r="E65" s="166">
        <f>SUM(E13:E64)</f>
        <v>942496</v>
      </c>
      <c r="F65" s="167"/>
      <c r="G65" s="167">
        <f t="shared" ref="G65:L65" si="2">SUM(G13:G64)</f>
        <v>370499</v>
      </c>
      <c r="H65" s="167">
        <f t="shared" si="2"/>
        <v>0</v>
      </c>
      <c r="I65" s="167">
        <f t="shared" si="2"/>
        <v>105805</v>
      </c>
      <c r="J65" s="167">
        <f t="shared" si="2"/>
        <v>0</v>
      </c>
      <c r="K65" s="11">
        <f t="shared" si="2"/>
        <v>7893</v>
      </c>
      <c r="L65" s="11">
        <f t="shared" si="2"/>
        <v>16142</v>
      </c>
      <c r="M65" s="11">
        <f>SUM(M13:M64)</f>
        <v>1442835</v>
      </c>
      <c r="N65" s="12">
        <f>SUM(N13:N64)</f>
        <v>1442835</v>
      </c>
    </row>
    <row r="66" spans="2:14" ht="16.5" thickTop="1" thickBot="1" x14ac:dyDescent="0.3">
      <c r="B66" s="24" t="s">
        <v>73</v>
      </c>
      <c r="C66" s="15"/>
      <c r="D66" s="16"/>
      <c r="E66" s="168">
        <f>E65/$M$65</f>
        <v>0.65322507424618892</v>
      </c>
      <c r="F66" s="169"/>
      <c r="G66" s="169">
        <f>G65/$M$65</f>
        <v>0.25678542591495218</v>
      </c>
      <c r="H66" s="169"/>
      <c r="I66" s="169">
        <f>I65/$M$65</f>
        <v>7.3331323401497742E-2</v>
      </c>
      <c r="J66" s="169"/>
      <c r="K66" s="17">
        <f>K65/$M$65</f>
        <v>5.4704799925147365E-3</v>
      </c>
      <c r="L66" s="17">
        <f>L65/$M$65</f>
        <v>1.1187696444846431E-2</v>
      </c>
      <c r="M66" s="17">
        <f>M65/$M$65</f>
        <v>1</v>
      </c>
      <c r="N66" s="25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47"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L11:L12"/>
    <mergeCell ref="N11:N12"/>
    <mergeCell ref="E7:N10"/>
    <mergeCell ref="B5:N5"/>
    <mergeCell ref="B3:N3"/>
    <mergeCell ref="B7:B12"/>
    <mergeCell ref="C7:D12"/>
    <mergeCell ref="M11:M12"/>
    <mergeCell ref="E11:F12"/>
    <mergeCell ref="G11:H12"/>
    <mergeCell ref="I11:J12"/>
    <mergeCell ref="K11:K12"/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CF5C9CD42B084E8BD91293915595C3" ma:contentTypeVersion="2" ma:contentTypeDescription="Crear nuevo documento." ma:contentTypeScope="" ma:versionID="c3b0fa0332ddfda027e29f02d5d1198e">
  <xsd:schema xmlns:xsd="http://www.w3.org/2001/XMLSchema" xmlns:xs="http://www.w3.org/2001/XMLSchema" xmlns:p="http://schemas.microsoft.com/office/2006/metadata/properties" xmlns:ns2="bfde8bc6-c061-4815-8df6-7066d3824019" targetNamespace="http://schemas.microsoft.com/office/2006/metadata/properties" ma:root="true" ma:fieldsID="39f088fb1bfa37a2a93f7da44fb81103" ns2:_="">
    <xsd:import namespace="bfde8bc6-c061-4815-8df6-7066d3824019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e8bc6-c061-4815-8df6-7066d3824019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fde8bc6-c061-4815-8df6-7066d3824019">3</Orden>
    <Descripci_x00f3_n xmlns="bfde8bc6-c061-4815-8df6-7066d3824019" xsi:nil="true"/>
  </documentManagement>
</p:properties>
</file>

<file path=customXml/itemProps1.xml><?xml version="1.0" encoding="utf-8"?>
<ds:datastoreItem xmlns:ds="http://schemas.openxmlformats.org/officeDocument/2006/customXml" ds:itemID="{814B34CE-3FC4-4CA9-9586-880BD9E484F9}"/>
</file>

<file path=customXml/itemProps2.xml><?xml version="1.0" encoding="utf-8"?>
<ds:datastoreItem xmlns:ds="http://schemas.openxmlformats.org/officeDocument/2006/customXml" ds:itemID="{5CD696BA-EABF-47A3-A948-ED582895E084}"/>
</file>

<file path=customXml/itemProps3.xml><?xml version="1.0" encoding="utf-8"?>
<ds:datastoreItem xmlns:ds="http://schemas.openxmlformats.org/officeDocument/2006/customXml" ds:itemID="{5D8669E1-72B8-4B99-8FE8-C6A017DB65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categorías 31_03_2023</vt:lpstr>
      <vt:lpstr>Por tipologías 31_03_2023</vt:lpstr>
      <vt:lpstr>'Por tipologías 31_03_2023'!Área_de_impresión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Totales territoriales BS marzo 2023 tipos y categorías</dc:title>
  <dc:creator/>
  <cp:lastModifiedBy/>
  <dcterms:created xsi:type="dcterms:W3CDTF">2015-06-05T18:19:34Z</dcterms:created>
  <dcterms:modified xsi:type="dcterms:W3CDTF">2023-06-30T13:12:35Z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0x01010033CF5C9CD42B084E8BD91293915595C3</vt:lpwstr>
  </property>
</Properties>
</file>