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AF258A27-809B-49EF-8A22-E0406D1FD8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0_09_2023" sheetId="50" r:id="rId1"/>
    <sheet name="Por tipologías 30_09_2023" sheetId="49" r:id="rId2"/>
  </sheets>
  <definedNames>
    <definedName name="_xlnm.Print_Area" localSheetId="0">'Por categorías 30_09_2023'!$B$3:$J$66</definedName>
    <definedName name="_xlnm.Print_Area" localSheetId="1">'Por tipologías 30_09_2023'!$B$3:$N$66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9" i="50" l="1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<sst xmlns="http://schemas.openxmlformats.org/spreadsheetml/2006/main" count="170" uniqueCount="86">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</sst>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6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6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48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48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48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6" fillId="0" borderId="54" xfId="2" applyNumberFormat="1" applyFont="1" applyBorder="1" applyAlignment="1">
      <alignment horizontal="center" vertical="center"/>
    </xf>
    <xf numFmtId="3" fontId="48" fillId="6" borderId="44" xfId="2" applyNumberFormat="1" applyFont="1" applyFill="1" applyBorder="1" applyAlignment="1">
      <alignment horizontal="center" vertical="center"/>
    </xf>
    <xf numFmtId="3" fontId="48" fillId="0" borderId="39" xfId="2" applyNumberFormat="1" applyFont="1" applyBorder="1" applyAlignment="1">
      <alignment horizontal="center" vertical="center" wrapText="1"/>
    </xf>
    <xf numFmtId="3" fontId="48" fillId="0" borderId="57" xfId="2" applyNumberFormat="1" applyFont="1" applyBorder="1" applyAlignment="1">
      <alignment horizontal="center" vertical="center" wrapText="1"/>
    </xf>
    <xf numFmtId="3" fontId="48" fillId="0" borderId="56" xfId="2" applyNumberFormat="1" applyFont="1" applyBorder="1" applyAlignment="1">
      <alignment horizontal="center" vertical="center" wrapText="1"/>
    </xf>
    <xf numFmtId="3" fontId="48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47" fillId="0" borderId="43" xfId="2" applyNumberFormat="1" applyFont="1" applyBorder="1" applyAlignment="1">
      <alignment horizontal="center" vertical="center"/>
    </xf>
    <xf numFmtId="0" fontId="47" fillId="0" borderId="43" xfId="2" applyFont="1" applyBorder="1" applyAlignment="1">
      <alignment horizontal="center" vertical="center"/>
    </xf>
    <xf numFmtId="3" fontId="47" fillId="6" borderId="43" xfId="2" applyNumberFormat="1" applyFont="1" applyFill="1" applyBorder="1" applyAlignment="1">
      <alignment horizontal="center" vertical="center"/>
    </xf>
    <xf numFmtId="0" fontId="47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47" fillId="5" borderId="43" xfId="2" applyNumberFormat="1" applyFont="1" applyFill="1" applyBorder="1" applyAlignment="1">
      <alignment horizontal="center" vertical="center"/>
    </xf>
    <xf numFmtId="0" fontId="47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49" fillId="0" borderId="55" xfId="2" applyFont="1" applyBorder="1" applyAlignment="1">
      <alignment horizontal="left" vertical="center" wrapText="1"/>
    </xf>
    <xf numFmtId="0" fontId="49" fillId="0" borderId="56" xfId="2" applyFont="1" applyBorder="1" applyAlignment="1">
      <alignment horizontal="left" vertical="center" wrapText="1"/>
    </xf>
    <xf numFmtId="0" fontId="49" fillId="0" borderId="19" xfId="2" applyFont="1" applyBorder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10" fontId="48" fillId="0" borderId="41" xfId="2" applyNumberFormat="1" applyFont="1" applyBorder="1" applyAlignment="1">
      <alignment horizontal="center" vertical="center" wrapText="1"/>
    </xf>
    <xf numFmtId="10" fontId="48" fillId="0" borderId="18" xfId="2" applyNumberFormat="1" applyFont="1" applyBorder="1" applyAlignment="1">
      <alignment horizontal="center" vertical="center" wrapText="1"/>
    </xf>
    <xf numFmtId="10" fontId="48" fillId="0" borderId="42" xfId="2" applyNumberFormat="1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center" vertical="center" wrapText="1"/>
    </xf>
    <xf numFmtId="3" fontId="48" fillId="0" borderId="41" xfId="0" applyNumberFormat="1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center" vertical="center" wrapText="1"/>
    </xf>
    <xf numFmtId="10" fontId="49" fillId="0" borderId="39" xfId="0" applyNumberFormat="1" applyFont="1" applyBorder="1" applyAlignment="1">
      <alignment horizontal="center" vertical="center" wrapText="1"/>
    </xf>
    <xf numFmtId="10" fontId="49" fillId="0" borderId="41" xfId="0" applyNumberFormat="1" applyFont="1" applyBorder="1" applyAlignment="1">
      <alignment horizontal="center" vertical="center" wrapText="1"/>
    </xf>
    <xf numFmtId="10" fontId="48" fillId="0" borderId="41" xfId="0" applyNumberFormat="1" applyFont="1" applyBorder="1" applyAlignment="1">
      <alignment horizontal="center" vertical="center" wrapText="1"/>
    </xf>
    <xf numFmtId="10" fontId="48" fillId="0" borderId="42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3" fontId="47" fillId="5" borderId="43" xfId="0" applyNumberFormat="1" applyFont="1" applyFill="1" applyBorder="1" applyAlignment="1">
      <alignment horizontal="center" vertical="center"/>
    </xf>
    <xf numFmtId="0" fontId="47" fillId="5" borderId="43" xfId="0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4" borderId="43" xfId="0" applyNumberFormat="1" applyFont="1" applyFill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3" fontId="48" fillId="6" borderId="44" xfId="0" applyNumberFormat="1" applyFont="1" applyFill="1" applyBorder="1" applyAlignment="1">
      <alignment horizontal="center" vertical="center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15"/>
    <col min="5" max="9" width="12.42578125" style="15" customWidth="1"/>
    <col min="10" max="256" width="11.42578125" style="15"/>
    <col min="257" max="261" width="12.42578125" style="15" customWidth="1"/>
    <col min="262" max="512" width="11.42578125" style="15"/>
    <col min="513" max="517" width="12.42578125" style="15" customWidth="1"/>
    <col min="518" max="768" width="11.42578125" style="15"/>
    <col min="769" max="773" width="12.42578125" style="15" customWidth="1"/>
    <col min="774" max="1024" width="11.42578125" style="15"/>
    <col min="1025" max="1029" width="12.42578125" style="15" customWidth="1"/>
    <col min="1030" max="1280" width="11.42578125" style="15"/>
    <col min="1281" max="1285" width="12.42578125" style="15" customWidth="1"/>
    <col min="1286" max="1536" width="11.42578125" style="15"/>
    <col min="1537" max="1541" width="12.42578125" style="15" customWidth="1"/>
    <col min="1542" max="1792" width="11.42578125" style="15"/>
    <col min="1793" max="1797" width="12.42578125" style="15" customWidth="1"/>
    <col min="1798" max="2048" width="11.42578125" style="15"/>
    <col min="2049" max="2053" width="12.42578125" style="15" customWidth="1"/>
    <col min="2054" max="2304" width="11.42578125" style="15"/>
    <col min="2305" max="2309" width="12.42578125" style="15" customWidth="1"/>
    <col min="2310" max="2560" width="11.42578125" style="15"/>
    <col min="2561" max="2565" width="12.42578125" style="15" customWidth="1"/>
    <col min="2566" max="2816" width="11.42578125" style="15"/>
    <col min="2817" max="2821" width="12.42578125" style="15" customWidth="1"/>
    <col min="2822" max="3072" width="11.42578125" style="15"/>
    <col min="3073" max="3077" width="12.42578125" style="15" customWidth="1"/>
    <col min="3078" max="3328" width="11.42578125" style="15"/>
    <col min="3329" max="3333" width="12.42578125" style="15" customWidth="1"/>
    <col min="3334" max="3584" width="11.42578125" style="15"/>
    <col min="3585" max="3589" width="12.42578125" style="15" customWidth="1"/>
    <col min="3590" max="3840" width="11.42578125" style="15"/>
    <col min="3841" max="3845" width="12.42578125" style="15" customWidth="1"/>
    <col min="3846" max="4096" width="11.42578125" style="15"/>
    <col min="4097" max="4101" width="12.42578125" style="15" customWidth="1"/>
    <col min="4102" max="4352" width="11.42578125" style="15"/>
    <col min="4353" max="4357" width="12.42578125" style="15" customWidth="1"/>
    <col min="4358" max="4608" width="11.42578125" style="15"/>
    <col min="4609" max="4613" width="12.42578125" style="15" customWidth="1"/>
    <col min="4614" max="4864" width="11.42578125" style="15"/>
    <col min="4865" max="4869" width="12.42578125" style="15" customWidth="1"/>
    <col min="4870" max="5120" width="11.42578125" style="15"/>
    <col min="5121" max="5125" width="12.42578125" style="15" customWidth="1"/>
    <col min="5126" max="5376" width="11.42578125" style="15"/>
    <col min="5377" max="5381" width="12.42578125" style="15" customWidth="1"/>
    <col min="5382" max="5632" width="11.42578125" style="15"/>
    <col min="5633" max="5637" width="12.42578125" style="15" customWidth="1"/>
    <col min="5638" max="5888" width="11.42578125" style="15"/>
    <col min="5889" max="5893" width="12.42578125" style="15" customWidth="1"/>
    <col min="5894" max="6144" width="11.42578125" style="15"/>
    <col min="6145" max="6149" width="12.42578125" style="15" customWidth="1"/>
    <col min="6150" max="6400" width="11.42578125" style="15"/>
    <col min="6401" max="6405" width="12.42578125" style="15" customWidth="1"/>
    <col min="6406" max="6656" width="11.42578125" style="15"/>
    <col min="6657" max="6661" width="12.42578125" style="15" customWidth="1"/>
    <col min="6662" max="6912" width="11.42578125" style="15"/>
    <col min="6913" max="6917" width="12.42578125" style="15" customWidth="1"/>
    <col min="6918" max="7168" width="11.42578125" style="15"/>
    <col min="7169" max="7173" width="12.42578125" style="15" customWidth="1"/>
    <col min="7174" max="7424" width="11.42578125" style="15"/>
    <col min="7425" max="7429" width="12.42578125" style="15" customWidth="1"/>
    <col min="7430" max="7680" width="11.42578125" style="15"/>
    <col min="7681" max="7685" width="12.42578125" style="15" customWidth="1"/>
    <col min="7686" max="7936" width="11.42578125" style="15"/>
    <col min="7937" max="7941" width="12.42578125" style="15" customWidth="1"/>
    <col min="7942" max="8192" width="11.42578125" style="15"/>
    <col min="8193" max="8197" width="12.42578125" style="15" customWidth="1"/>
    <col min="8198" max="8448" width="11.42578125" style="15"/>
    <col min="8449" max="8453" width="12.42578125" style="15" customWidth="1"/>
    <col min="8454" max="8704" width="11.42578125" style="15"/>
    <col min="8705" max="8709" width="12.42578125" style="15" customWidth="1"/>
    <col min="8710" max="8960" width="11.42578125" style="15"/>
    <col min="8961" max="8965" width="12.42578125" style="15" customWidth="1"/>
    <col min="8966" max="9216" width="11.42578125" style="15"/>
    <col min="9217" max="9221" width="12.42578125" style="15" customWidth="1"/>
    <col min="9222" max="9472" width="11.42578125" style="15"/>
    <col min="9473" max="9477" width="12.42578125" style="15" customWidth="1"/>
    <col min="9478" max="9728" width="11.42578125" style="15"/>
    <col min="9729" max="9733" width="12.42578125" style="15" customWidth="1"/>
    <col min="9734" max="9984" width="11.42578125" style="15"/>
    <col min="9985" max="9989" width="12.42578125" style="15" customWidth="1"/>
    <col min="9990" max="10240" width="11.42578125" style="15"/>
    <col min="10241" max="10245" width="12.42578125" style="15" customWidth="1"/>
    <col min="10246" max="10496" width="11.42578125" style="15"/>
    <col min="10497" max="10501" width="12.42578125" style="15" customWidth="1"/>
    <col min="10502" max="10752" width="11.42578125" style="15"/>
    <col min="10753" max="10757" width="12.42578125" style="15" customWidth="1"/>
    <col min="10758" max="11008" width="11.42578125" style="15"/>
    <col min="11009" max="11013" width="12.42578125" style="15" customWidth="1"/>
    <col min="11014" max="11264" width="11.42578125" style="15"/>
    <col min="11265" max="11269" width="12.42578125" style="15" customWidth="1"/>
    <col min="11270" max="11520" width="11.42578125" style="15"/>
    <col min="11521" max="11525" width="12.42578125" style="15" customWidth="1"/>
    <col min="11526" max="11776" width="11.42578125" style="15"/>
    <col min="11777" max="11781" width="12.42578125" style="15" customWidth="1"/>
    <col min="11782" max="12032" width="11.42578125" style="15"/>
    <col min="12033" max="12037" width="12.42578125" style="15" customWidth="1"/>
    <col min="12038" max="12288" width="11.42578125" style="15"/>
    <col min="12289" max="12293" width="12.42578125" style="15" customWidth="1"/>
    <col min="12294" max="12544" width="11.42578125" style="15"/>
    <col min="12545" max="12549" width="12.42578125" style="15" customWidth="1"/>
    <col min="12550" max="12800" width="11.42578125" style="15"/>
    <col min="12801" max="12805" width="12.42578125" style="15" customWidth="1"/>
    <col min="12806" max="13056" width="11.42578125" style="15"/>
    <col min="13057" max="13061" width="12.42578125" style="15" customWidth="1"/>
    <col min="13062" max="13312" width="11.42578125" style="15"/>
    <col min="13313" max="13317" width="12.42578125" style="15" customWidth="1"/>
    <col min="13318" max="13568" width="11.42578125" style="15"/>
    <col min="13569" max="13573" width="12.42578125" style="15" customWidth="1"/>
    <col min="13574" max="13824" width="11.42578125" style="15"/>
    <col min="13825" max="13829" width="12.42578125" style="15" customWidth="1"/>
    <col min="13830" max="14080" width="11.42578125" style="15"/>
    <col min="14081" max="14085" width="12.42578125" style="15" customWidth="1"/>
    <col min="14086" max="14336" width="11.42578125" style="15"/>
    <col min="14337" max="14341" width="12.42578125" style="15" customWidth="1"/>
    <col min="14342" max="14592" width="11.42578125" style="15"/>
    <col min="14593" max="14597" width="12.42578125" style="15" customWidth="1"/>
    <col min="14598" max="14848" width="11.42578125" style="15"/>
    <col min="14849" max="14853" width="12.42578125" style="15" customWidth="1"/>
    <col min="14854" max="15104" width="11.42578125" style="15"/>
    <col min="15105" max="15109" width="12.42578125" style="15" customWidth="1"/>
    <col min="15110" max="15360" width="11.42578125" style="15"/>
    <col min="15361" max="15365" width="12.42578125" style="15" customWidth="1"/>
    <col min="15366" max="15616" width="11.42578125" style="15"/>
    <col min="15617" max="15621" width="12.42578125" style="15" customWidth="1"/>
    <col min="15622" max="15872" width="11.42578125" style="15"/>
    <col min="15873" max="15877" width="12.42578125" style="15" customWidth="1"/>
    <col min="15878" max="16128" width="11.42578125" style="15"/>
    <col min="16129" max="16133" width="12.42578125" style="15" customWidth="1"/>
    <col min="16134" max="16384" width="11.42578125" style="15"/>
  </cols>
  <sheetData>
    <row r="2" spans="2:10" ht="13.5" thickBot="1" x14ac:dyDescent="0.25"/>
    <row r="3" spans="2:10" ht="15.75" thickBot="1" x14ac:dyDescent="0.25">
      <c r="B3" s="93" t="s">
        <v>69</v>
      </c>
      <c r="C3" s="94"/>
      <c r="D3" s="94"/>
      <c r="E3" s="94"/>
      <c r="F3" s="94"/>
      <c r="G3" s="94"/>
      <c r="H3" s="94"/>
      <c r="I3" s="94"/>
      <c r="J3" s="95"/>
    </row>
    <row r="4" spans="2:10" ht="15.75" thickBot="1" x14ac:dyDescent="0.25">
      <c r="B4" s="91"/>
      <c r="C4" s="91"/>
      <c r="D4" s="7"/>
      <c r="E4" s="92"/>
      <c r="F4" s="92"/>
      <c r="G4" s="92"/>
      <c r="H4" s="92"/>
      <c r="I4" s="92"/>
      <c r="J4" s="92"/>
    </row>
    <row r="5" spans="2:10" ht="15.75" customHeight="1" thickBot="1" x14ac:dyDescent="0.25">
      <c r="B5" s="93" t="s">
        <v>85</v>
      </c>
      <c r="C5" s="94"/>
      <c r="D5" s="94"/>
      <c r="E5" s="94"/>
      <c r="F5" s="94"/>
      <c r="G5" s="94"/>
      <c r="H5" s="94"/>
      <c r="I5" s="94"/>
      <c r="J5" s="95"/>
    </row>
    <row r="6" spans="2:10" ht="15.75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2:10" ht="13.5" thickTop="1" x14ac:dyDescent="0.2">
      <c r="B7" s="40" t="s">
        <v>74</v>
      </c>
      <c r="C7" s="43" t="s">
        <v>75</v>
      </c>
      <c r="D7" s="44"/>
      <c r="E7" s="49" t="s">
        <v>76</v>
      </c>
      <c r="F7" s="50"/>
      <c r="G7" s="50"/>
      <c r="H7" s="50"/>
      <c r="I7" s="50"/>
      <c r="J7" s="51"/>
    </row>
    <row r="8" spans="2:10" x14ac:dyDescent="0.2">
      <c r="B8" s="41"/>
      <c r="C8" s="45"/>
      <c r="D8" s="46"/>
      <c r="E8" s="52"/>
      <c r="F8" s="53"/>
      <c r="G8" s="53"/>
      <c r="H8" s="53"/>
      <c r="I8" s="53"/>
      <c r="J8" s="54"/>
    </row>
    <row r="9" spans="2:10" ht="13.5" thickBot="1" x14ac:dyDescent="0.25">
      <c r="B9" s="41"/>
      <c r="C9" s="45"/>
      <c r="D9" s="46"/>
      <c r="E9" s="55"/>
      <c r="F9" s="56"/>
      <c r="G9" s="56"/>
      <c r="H9" s="56"/>
      <c r="I9" s="56"/>
      <c r="J9" s="57"/>
    </row>
    <row r="10" spans="2:10" x14ac:dyDescent="0.2">
      <c r="B10" s="41"/>
      <c r="C10" s="45"/>
      <c r="D10" s="46"/>
      <c r="E10" s="58" t="s">
        <v>77</v>
      </c>
      <c r="F10" s="61" t="s">
        <v>78</v>
      </c>
      <c r="G10" s="61" t="s">
        <v>79</v>
      </c>
      <c r="H10" s="61" t="s">
        <v>84</v>
      </c>
      <c r="I10" s="64" t="s">
        <v>72</v>
      </c>
      <c r="J10" s="67" t="s">
        <v>71</v>
      </c>
    </row>
    <row r="11" spans="2:10" x14ac:dyDescent="0.2">
      <c r="B11" s="41"/>
      <c r="C11" s="45"/>
      <c r="D11" s="46"/>
      <c r="E11" s="59"/>
      <c r="F11" s="62"/>
      <c r="G11" s="62"/>
      <c r="H11" s="62"/>
      <c r="I11" s="65"/>
      <c r="J11" s="68"/>
    </row>
    <row r="12" spans="2:10" ht="13.5" thickBot="1" x14ac:dyDescent="0.25">
      <c r="B12" s="42"/>
      <c r="C12" s="47"/>
      <c r="D12" s="48"/>
      <c r="E12" s="60"/>
      <c r="F12" s="63"/>
      <c r="G12" s="63"/>
      <c r="H12" s="63"/>
      <c r="I12" s="66"/>
      <c r="J12" s="69"/>
    </row>
    <row r="13" spans="2:10" ht="13.5" thickBot="1" x14ac:dyDescent="0.25">
      <c r="B13" s="70" t="s">
        <v>2</v>
      </c>
      <c r="C13" s="73" t="s">
        <v>3</v>
      </c>
      <c r="D13" s="74"/>
      <c r="E13" s="16">
        <v>8874</v>
      </c>
      <c r="F13" s="16">
        <v>12601</v>
      </c>
      <c r="G13" s="16">
        <v>2</v>
      </c>
      <c r="H13" s="16">
        <v>372</v>
      </c>
      <c r="I13" s="17">
        <f>SUM(E13:H13)</f>
        <v>21849</v>
      </c>
      <c r="J13" s="75">
        <f>SUM(I13:I20)</f>
        <v>307694</v>
      </c>
    </row>
    <row r="14" spans="2:10" ht="13.5" thickBot="1" x14ac:dyDescent="0.25">
      <c r="B14" s="71"/>
      <c r="C14" s="73" t="s">
        <v>4</v>
      </c>
      <c r="D14" s="74"/>
      <c r="E14" s="16">
        <v>19218</v>
      </c>
      <c r="F14" s="16">
        <v>23299</v>
      </c>
      <c r="G14" s="16">
        <v>21</v>
      </c>
      <c r="H14" s="16">
        <v>870</v>
      </c>
      <c r="I14" s="17">
        <f t="shared" ref="I14:I64" si="0">SUM(E14:H14)</f>
        <v>43408</v>
      </c>
      <c r="J14" s="76"/>
    </row>
    <row r="15" spans="2:10" ht="13.5" thickBot="1" x14ac:dyDescent="0.25">
      <c r="B15" s="71"/>
      <c r="C15" s="73" t="s">
        <v>5</v>
      </c>
      <c r="D15" s="74"/>
      <c r="E15" s="16">
        <v>13815</v>
      </c>
      <c r="F15" s="16">
        <v>17902</v>
      </c>
      <c r="G15" s="16">
        <v>4</v>
      </c>
      <c r="H15" s="16">
        <v>715</v>
      </c>
      <c r="I15" s="17">
        <f t="shared" si="0"/>
        <v>32436</v>
      </c>
      <c r="J15" s="76"/>
    </row>
    <row r="16" spans="2:10" ht="13.5" thickBot="1" x14ac:dyDescent="0.25">
      <c r="B16" s="71"/>
      <c r="C16" s="73" t="s">
        <v>6</v>
      </c>
      <c r="D16" s="74"/>
      <c r="E16" s="16">
        <v>15338</v>
      </c>
      <c r="F16" s="16">
        <v>21397</v>
      </c>
      <c r="G16" s="16">
        <v>5</v>
      </c>
      <c r="H16" s="16">
        <v>778</v>
      </c>
      <c r="I16" s="17">
        <f t="shared" si="0"/>
        <v>37518</v>
      </c>
      <c r="J16" s="76"/>
    </row>
    <row r="17" spans="2:10" ht="13.5" thickBot="1" x14ac:dyDescent="0.25">
      <c r="B17" s="71"/>
      <c r="C17" s="73" t="s">
        <v>7</v>
      </c>
      <c r="D17" s="74"/>
      <c r="E17" s="16">
        <v>7791</v>
      </c>
      <c r="F17" s="16">
        <v>9588</v>
      </c>
      <c r="G17" s="16">
        <v>0</v>
      </c>
      <c r="H17" s="16">
        <v>373</v>
      </c>
      <c r="I17" s="17">
        <f t="shared" si="0"/>
        <v>17752</v>
      </c>
      <c r="J17" s="76"/>
    </row>
    <row r="18" spans="2:10" ht="13.5" thickBot="1" x14ac:dyDescent="0.25">
      <c r="B18" s="71"/>
      <c r="C18" s="73" t="s">
        <v>8</v>
      </c>
      <c r="D18" s="74"/>
      <c r="E18" s="16">
        <v>14094</v>
      </c>
      <c r="F18" s="16">
        <v>22211</v>
      </c>
      <c r="G18" s="16">
        <v>0</v>
      </c>
      <c r="H18" s="16">
        <v>835</v>
      </c>
      <c r="I18" s="17">
        <f t="shared" si="0"/>
        <v>37140</v>
      </c>
      <c r="J18" s="76"/>
    </row>
    <row r="19" spans="2:10" ht="13.5" thickBot="1" x14ac:dyDescent="0.25">
      <c r="B19" s="71"/>
      <c r="C19" s="73" t="s">
        <v>9</v>
      </c>
      <c r="D19" s="74"/>
      <c r="E19" s="16">
        <v>18515</v>
      </c>
      <c r="F19" s="16">
        <v>25880</v>
      </c>
      <c r="G19" s="16">
        <v>331</v>
      </c>
      <c r="H19" s="16">
        <v>758</v>
      </c>
      <c r="I19" s="17">
        <f t="shared" si="0"/>
        <v>45484</v>
      </c>
      <c r="J19" s="76"/>
    </row>
    <row r="20" spans="2:10" ht="13.5" thickBot="1" x14ac:dyDescent="0.25">
      <c r="B20" s="72"/>
      <c r="C20" s="73" t="s">
        <v>10</v>
      </c>
      <c r="D20" s="74"/>
      <c r="E20" s="16">
        <v>32891</v>
      </c>
      <c r="F20" s="16">
        <v>37794</v>
      </c>
      <c r="G20" s="16">
        <v>16</v>
      </c>
      <c r="H20" s="16">
        <v>1406</v>
      </c>
      <c r="I20" s="17">
        <f t="shared" si="0"/>
        <v>72107</v>
      </c>
      <c r="J20" s="76"/>
    </row>
    <row r="21" spans="2:10" ht="13.5" thickBot="1" x14ac:dyDescent="0.25">
      <c r="B21" s="81" t="s">
        <v>11</v>
      </c>
      <c r="C21" s="79" t="s">
        <v>12</v>
      </c>
      <c r="D21" s="80"/>
      <c r="E21" s="18">
        <v>2752</v>
      </c>
      <c r="F21" s="18">
        <v>3389</v>
      </c>
      <c r="G21" s="18">
        <v>0</v>
      </c>
      <c r="H21" s="18">
        <v>149</v>
      </c>
      <c r="I21" s="19">
        <f t="shared" si="0"/>
        <v>6290</v>
      </c>
      <c r="J21" s="84">
        <f>SUM(I21:I23)</f>
        <v>41407</v>
      </c>
    </row>
    <row r="22" spans="2:10" ht="13.5" thickBot="1" x14ac:dyDescent="0.25">
      <c r="B22" s="82"/>
      <c r="C22" s="79" t="s">
        <v>13</v>
      </c>
      <c r="D22" s="80"/>
      <c r="E22" s="18">
        <v>1910</v>
      </c>
      <c r="F22" s="18">
        <v>2536</v>
      </c>
      <c r="G22" s="18">
        <v>1</v>
      </c>
      <c r="H22" s="18">
        <v>112</v>
      </c>
      <c r="I22" s="19">
        <f t="shared" si="0"/>
        <v>4559</v>
      </c>
      <c r="J22" s="85"/>
    </row>
    <row r="23" spans="2:10" ht="13.5" thickBot="1" x14ac:dyDescent="0.25">
      <c r="B23" s="83"/>
      <c r="C23" s="79" t="s">
        <v>14</v>
      </c>
      <c r="D23" s="80"/>
      <c r="E23" s="18">
        <v>12593</v>
      </c>
      <c r="F23" s="18">
        <v>17150</v>
      </c>
      <c r="G23" s="18">
        <v>5</v>
      </c>
      <c r="H23" s="18">
        <v>810</v>
      </c>
      <c r="I23" s="19">
        <f t="shared" si="0"/>
        <v>30558</v>
      </c>
      <c r="J23" s="85"/>
    </row>
    <row r="24" spans="2:10" ht="27.75" thickBot="1" x14ac:dyDescent="0.25">
      <c r="B24" s="20" t="s">
        <v>15</v>
      </c>
      <c r="C24" s="73" t="s">
        <v>16</v>
      </c>
      <c r="D24" s="74"/>
      <c r="E24" s="16">
        <v>14661</v>
      </c>
      <c r="F24" s="16">
        <v>24661</v>
      </c>
      <c r="G24" s="16">
        <v>56</v>
      </c>
      <c r="H24" s="16">
        <v>936</v>
      </c>
      <c r="I24" s="17">
        <f t="shared" si="0"/>
        <v>40314</v>
      </c>
      <c r="J24" s="21">
        <f>I24</f>
        <v>40314</v>
      </c>
    </row>
    <row r="25" spans="2:10" ht="18.75" thickBot="1" x14ac:dyDescent="0.25">
      <c r="B25" s="22" t="s">
        <v>17</v>
      </c>
      <c r="C25" s="79" t="s">
        <v>17</v>
      </c>
      <c r="D25" s="80"/>
      <c r="E25" s="18">
        <v>7892</v>
      </c>
      <c r="F25" s="18">
        <v>9177</v>
      </c>
      <c r="G25" s="18">
        <v>1</v>
      </c>
      <c r="H25" s="18">
        <v>262</v>
      </c>
      <c r="I25" s="19">
        <f t="shared" si="0"/>
        <v>17332</v>
      </c>
      <c r="J25" s="23">
        <f>I25</f>
        <v>17332</v>
      </c>
    </row>
    <row r="26" spans="2:10" ht="13.5" thickBot="1" x14ac:dyDescent="0.25">
      <c r="B26" s="70" t="s">
        <v>18</v>
      </c>
      <c r="C26" s="73" t="s">
        <v>19</v>
      </c>
      <c r="D26" s="74"/>
      <c r="E26" s="16">
        <v>9070</v>
      </c>
      <c r="F26" s="16">
        <v>13105</v>
      </c>
      <c r="G26" s="16">
        <v>0</v>
      </c>
      <c r="H26" s="16">
        <v>353</v>
      </c>
      <c r="I26" s="17">
        <f t="shared" si="0"/>
        <v>22528</v>
      </c>
      <c r="J26" s="77">
        <f>SUM(I26:I27)</f>
        <v>42414</v>
      </c>
    </row>
    <row r="27" spans="2:10" ht="13.5" thickBot="1" x14ac:dyDescent="0.25">
      <c r="B27" s="72"/>
      <c r="C27" s="73" t="s">
        <v>20</v>
      </c>
      <c r="D27" s="74"/>
      <c r="E27" s="16">
        <v>7832</v>
      </c>
      <c r="F27" s="16">
        <v>11814</v>
      </c>
      <c r="G27" s="16">
        <v>1</v>
      </c>
      <c r="H27" s="16">
        <v>239</v>
      </c>
      <c r="I27" s="17">
        <f t="shared" si="0"/>
        <v>19886</v>
      </c>
      <c r="J27" s="78"/>
    </row>
    <row r="28" spans="2:10" ht="13.5" thickBot="1" x14ac:dyDescent="0.25">
      <c r="B28" s="24" t="s">
        <v>21</v>
      </c>
      <c r="C28" s="79" t="s">
        <v>21</v>
      </c>
      <c r="D28" s="80"/>
      <c r="E28" s="18">
        <v>7301</v>
      </c>
      <c r="F28" s="18">
        <v>8816</v>
      </c>
      <c r="G28" s="18">
        <v>0</v>
      </c>
      <c r="H28" s="18">
        <v>337</v>
      </c>
      <c r="I28" s="19">
        <f t="shared" si="0"/>
        <v>16454</v>
      </c>
      <c r="J28" s="23">
        <f>I28</f>
        <v>16454</v>
      </c>
    </row>
    <row r="29" spans="2:10" ht="13.5" thickBot="1" x14ac:dyDescent="0.25">
      <c r="B29" s="70" t="s">
        <v>22</v>
      </c>
      <c r="C29" s="73" t="s">
        <v>23</v>
      </c>
      <c r="D29" s="74"/>
      <c r="E29" s="16">
        <v>4611</v>
      </c>
      <c r="F29" s="16">
        <v>5704</v>
      </c>
      <c r="G29" s="16">
        <v>0</v>
      </c>
      <c r="H29" s="16">
        <v>193</v>
      </c>
      <c r="I29" s="17">
        <f t="shared" si="0"/>
        <v>10508</v>
      </c>
      <c r="J29" s="75">
        <f>SUM(I29:I37)</f>
        <v>110258</v>
      </c>
    </row>
    <row r="30" spans="2:10" ht="13.5" thickBot="1" x14ac:dyDescent="0.25">
      <c r="B30" s="71"/>
      <c r="C30" s="73" t="s">
        <v>24</v>
      </c>
      <c r="D30" s="74"/>
      <c r="E30" s="16">
        <v>6103</v>
      </c>
      <c r="F30" s="16">
        <v>7099</v>
      </c>
      <c r="G30" s="16">
        <v>0</v>
      </c>
      <c r="H30" s="16">
        <v>235</v>
      </c>
      <c r="I30" s="17">
        <f t="shared" si="0"/>
        <v>13437</v>
      </c>
      <c r="J30" s="75"/>
    </row>
    <row r="31" spans="2:10" ht="13.5" thickBot="1" x14ac:dyDescent="0.25">
      <c r="B31" s="71"/>
      <c r="C31" s="73" t="s">
        <v>25</v>
      </c>
      <c r="D31" s="74"/>
      <c r="E31" s="16">
        <v>7024</v>
      </c>
      <c r="F31" s="16">
        <v>9986</v>
      </c>
      <c r="G31" s="16">
        <v>1</v>
      </c>
      <c r="H31" s="16">
        <v>367</v>
      </c>
      <c r="I31" s="17">
        <f t="shared" si="0"/>
        <v>17378</v>
      </c>
      <c r="J31" s="75"/>
    </row>
    <row r="32" spans="2:10" ht="13.5" thickBot="1" x14ac:dyDescent="0.25">
      <c r="B32" s="71"/>
      <c r="C32" s="73" t="s">
        <v>26</v>
      </c>
      <c r="D32" s="74"/>
      <c r="E32" s="16">
        <v>3392</v>
      </c>
      <c r="F32" s="16">
        <v>4220</v>
      </c>
      <c r="G32" s="16">
        <v>0</v>
      </c>
      <c r="H32" s="16">
        <v>187</v>
      </c>
      <c r="I32" s="17">
        <f t="shared" si="0"/>
        <v>7799</v>
      </c>
      <c r="J32" s="75"/>
    </row>
    <row r="33" spans="2:10" ht="13.5" thickBot="1" x14ac:dyDescent="0.25">
      <c r="B33" s="71"/>
      <c r="C33" s="73" t="s">
        <v>27</v>
      </c>
      <c r="D33" s="74"/>
      <c r="E33" s="16">
        <v>9494</v>
      </c>
      <c r="F33" s="16">
        <v>10712</v>
      </c>
      <c r="G33" s="16">
        <v>0</v>
      </c>
      <c r="H33" s="16">
        <v>530</v>
      </c>
      <c r="I33" s="17">
        <f t="shared" si="0"/>
        <v>20736</v>
      </c>
      <c r="J33" s="75"/>
    </row>
    <row r="34" spans="2:10" ht="13.5" thickBot="1" x14ac:dyDescent="0.25">
      <c r="B34" s="71"/>
      <c r="C34" s="73" t="s">
        <v>28</v>
      </c>
      <c r="D34" s="74"/>
      <c r="E34" s="16">
        <v>2323</v>
      </c>
      <c r="F34" s="16">
        <v>2564</v>
      </c>
      <c r="G34" s="16">
        <v>0</v>
      </c>
      <c r="H34" s="16">
        <v>93</v>
      </c>
      <c r="I34" s="17">
        <f t="shared" si="0"/>
        <v>4980</v>
      </c>
      <c r="J34" s="75"/>
    </row>
    <row r="35" spans="2:10" ht="13.5" thickBot="1" x14ac:dyDescent="0.25">
      <c r="B35" s="71"/>
      <c r="C35" s="73" t="s">
        <v>29</v>
      </c>
      <c r="D35" s="74"/>
      <c r="E35" s="16">
        <v>1396</v>
      </c>
      <c r="F35" s="16">
        <v>1825</v>
      </c>
      <c r="G35" s="16">
        <v>1</v>
      </c>
      <c r="H35" s="16">
        <v>45</v>
      </c>
      <c r="I35" s="17">
        <f t="shared" si="0"/>
        <v>3267</v>
      </c>
      <c r="J35" s="75"/>
    </row>
    <row r="36" spans="2:10" ht="13.5" thickBot="1" x14ac:dyDescent="0.25">
      <c r="B36" s="71"/>
      <c r="C36" s="73" t="s">
        <v>30</v>
      </c>
      <c r="D36" s="74"/>
      <c r="E36" s="16">
        <v>9425</v>
      </c>
      <c r="F36" s="16">
        <v>11082</v>
      </c>
      <c r="G36" s="16">
        <v>0</v>
      </c>
      <c r="H36" s="16">
        <v>436</v>
      </c>
      <c r="I36" s="17">
        <f t="shared" si="0"/>
        <v>20943</v>
      </c>
      <c r="J36" s="75"/>
    </row>
    <row r="37" spans="2:10" ht="13.5" thickBot="1" x14ac:dyDescent="0.25">
      <c r="B37" s="72"/>
      <c r="C37" s="73" t="s">
        <v>31</v>
      </c>
      <c r="D37" s="74"/>
      <c r="E37" s="16">
        <v>4989</v>
      </c>
      <c r="F37" s="16">
        <v>6010</v>
      </c>
      <c r="G37" s="16">
        <v>0</v>
      </c>
      <c r="H37" s="16">
        <v>211</v>
      </c>
      <c r="I37" s="17">
        <f t="shared" si="0"/>
        <v>11210</v>
      </c>
      <c r="J37" s="75"/>
    </row>
    <row r="38" spans="2:10" ht="13.5" thickBot="1" x14ac:dyDescent="0.25">
      <c r="B38" s="86" t="s">
        <v>32</v>
      </c>
      <c r="C38" s="79" t="s">
        <v>33</v>
      </c>
      <c r="D38" s="80"/>
      <c r="E38" s="18">
        <v>11799</v>
      </c>
      <c r="F38" s="18">
        <v>13982</v>
      </c>
      <c r="G38" s="18">
        <v>0</v>
      </c>
      <c r="H38" s="18">
        <v>510</v>
      </c>
      <c r="I38" s="19">
        <f t="shared" si="0"/>
        <v>26291</v>
      </c>
      <c r="J38" s="84">
        <f>SUM(I38:I42)</f>
        <v>105691</v>
      </c>
    </row>
    <row r="39" spans="2:10" ht="13.5" thickBot="1" x14ac:dyDescent="0.25">
      <c r="B39" s="87"/>
      <c r="C39" s="79" t="s">
        <v>34</v>
      </c>
      <c r="D39" s="80"/>
      <c r="E39" s="18">
        <v>11131</v>
      </c>
      <c r="F39" s="18">
        <v>12941</v>
      </c>
      <c r="G39" s="18">
        <v>0</v>
      </c>
      <c r="H39" s="18">
        <v>451</v>
      </c>
      <c r="I39" s="19">
        <f t="shared" si="0"/>
        <v>24523</v>
      </c>
      <c r="J39" s="84"/>
    </row>
    <row r="40" spans="2:10" ht="13.5" thickBot="1" x14ac:dyDescent="0.25">
      <c r="B40" s="87"/>
      <c r="C40" s="79" t="s">
        <v>35</v>
      </c>
      <c r="D40" s="80"/>
      <c r="E40" s="18">
        <v>6437</v>
      </c>
      <c r="F40" s="18">
        <v>7224</v>
      </c>
      <c r="G40" s="18">
        <v>1</v>
      </c>
      <c r="H40" s="18">
        <v>255</v>
      </c>
      <c r="I40" s="19">
        <f t="shared" si="0"/>
        <v>13917</v>
      </c>
      <c r="J40" s="84"/>
    </row>
    <row r="41" spans="2:10" ht="13.5" thickBot="1" x14ac:dyDescent="0.25">
      <c r="B41" s="87"/>
      <c r="C41" s="79" t="s">
        <v>36</v>
      </c>
      <c r="D41" s="80"/>
      <c r="E41" s="18">
        <v>3939</v>
      </c>
      <c r="F41" s="18">
        <v>3619</v>
      </c>
      <c r="G41" s="18">
        <v>1</v>
      </c>
      <c r="H41" s="18">
        <v>112</v>
      </c>
      <c r="I41" s="19">
        <f t="shared" si="0"/>
        <v>7671</v>
      </c>
      <c r="J41" s="84"/>
    </row>
    <row r="42" spans="2:10" ht="13.5" thickBot="1" x14ac:dyDescent="0.25">
      <c r="B42" s="88"/>
      <c r="C42" s="79" t="s">
        <v>37</v>
      </c>
      <c r="D42" s="80"/>
      <c r="E42" s="18">
        <v>15694</v>
      </c>
      <c r="F42" s="18">
        <v>16920</v>
      </c>
      <c r="G42" s="18">
        <v>3</v>
      </c>
      <c r="H42" s="18">
        <v>672</v>
      </c>
      <c r="I42" s="19">
        <f t="shared" si="0"/>
        <v>33289</v>
      </c>
      <c r="J42" s="84"/>
    </row>
    <row r="43" spans="2:10" ht="13.5" thickBot="1" x14ac:dyDescent="0.25">
      <c r="B43" s="89" t="s">
        <v>38</v>
      </c>
      <c r="C43" s="73" t="s">
        <v>39</v>
      </c>
      <c r="D43" s="74"/>
      <c r="E43" s="16">
        <v>50318</v>
      </c>
      <c r="F43" s="16">
        <v>55799</v>
      </c>
      <c r="G43" s="16">
        <v>10</v>
      </c>
      <c r="H43" s="16">
        <v>2564</v>
      </c>
      <c r="I43" s="17">
        <f t="shared" si="0"/>
        <v>108691</v>
      </c>
      <c r="J43" s="77">
        <f>SUM(I43:I46)</f>
        <v>155116</v>
      </c>
    </row>
    <row r="44" spans="2:10" ht="13.5" thickBot="1" x14ac:dyDescent="0.25">
      <c r="B44" s="71"/>
      <c r="C44" s="73" t="s">
        <v>40</v>
      </c>
      <c r="D44" s="74"/>
      <c r="E44" s="16">
        <v>6054</v>
      </c>
      <c r="F44" s="16">
        <v>7707</v>
      </c>
      <c r="G44" s="16">
        <v>0</v>
      </c>
      <c r="H44" s="16">
        <v>295</v>
      </c>
      <c r="I44" s="17">
        <f t="shared" si="0"/>
        <v>14056</v>
      </c>
      <c r="J44" s="77"/>
    </row>
    <row r="45" spans="2:10" ht="13.5" thickBot="1" x14ac:dyDescent="0.25">
      <c r="B45" s="71"/>
      <c r="C45" s="73" t="s">
        <v>41</v>
      </c>
      <c r="D45" s="74"/>
      <c r="E45" s="16">
        <v>3882</v>
      </c>
      <c r="F45" s="16">
        <v>5339</v>
      </c>
      <c r="G45" s="16">
        <v>0</v>
      </c>
      <c r="H45" s="16">
        <v>202</v>
      </c>
      <c r="I45" s="17">
        <f t="shared" si="0"/>
        <v>9423</v>
      </c>
      <c r="J45" s="77"/>
    </row>
    <row r="46" spans="2:10" ht="13.5" thickBot="1" x14ac:dyDescent="0.25">
      <c r="B46" s="72"/>
      <c r="C46" s="73" t="s">
        <v>42</v>
      </c>
      <c r="D46" s="74"/>
      <c r="E46" s="16">
        <v>9588</v>
      </c>
      <c r="F46" s="16">
        <v>12922</v>
      </c>
      <c r="G46" s="16">
        <v>1</v>
      </c>
      <c r="H46" s="16">
        <v>435</v>
      </c>
      <c r="I46" s="17">
        <f t="shared" si="0"/>
        <v>22946</v>
      </c>
      <c r="J46" s="77"/>
    </row>
    <row r="47" spans="2:10" ht="13.5" thickBot="1" x14ac:dyDescent="0.25">
      <c r="B47" s="86" t="s">
        <v>43</v>
      </c>
      <c r="C47" s="79" t="s">
        <v>44</v>
      </c>
      <c r="D47" s="80"/>
      <c r="E47" s="18">
        <v>34917</v>
      </c>
      <c r="F47" s="18">
        <v>45456</v>
      </c>
      <c r="G47" s="18">
        <v>72</v>
      </c>
      <c r="H47" s="18">
        <v>1610</v>
      </c>
      <c r="I47" s="19">
        <f t="shared" si="0"/>
        <v>82055</v>
      </c>
      <c r="J47" s="84">
        <f>SUM(I47:I49)</f>
        <v>209640</v>
      </c>
    </row>
    <row r="48" spans="2:10" ht="13.5" thickBot="1" x14ac:dyDescent="0.25">
      <c r="B48" s="87"/>
      <c r="C48" s="79" t="s">
        <v>45</v>
      </c>
      <c r="D48" s="80"/>
      <c r="E48" s="18">
        <v>8927</v>
      </c>
      <c r="F48" s="18">
        <v>11603</v>
      </c>
      <c r="G48" s="18">
        <v>12</v>
      </c>
      <c r="H48" s="18">
        <v>330</v>
      </c>
      <c r="I48" s="19">
        <f t="shared" si="0"/>
        <v>20872</v>
      </c>
      <c r="J48" s="85"/>
    </row>
    <row r="49" spans="2:10" ht="13.5" thickBot="1" x14ac:dyDescent="0.25">
      <c r="B49" s="88"/>
      <c r="C49" s="79" t="s">
        <v>46</v>
      </c>
      <c r="D49" s="80"/>
      <c r="E49" s="18">
        <v>46524</v>
      </c>
      <c r="F49" s="18">
        <v>58406</v>
      </c>
      <c r="G49" s="18">
        <v>27</v>
      </c>
      <c r="H49" s="18">
        <v>1756</v>
      </c>
      <c r="I49" s="19">
        <f t="shared" si="0"/>
        <v>106713</v>
      </c>
      <c r="J49" s="85"/>
    </row>
    <row r="50" spans="2:10" ht="13.5" thickBot="1" x14ac:dyDescent="0.25">
      <c r="B50" s="89" t="s">
        <v>47</v>
      </c>
      <c r="C50" s="73" t="s">
        <v>48</v>
      </c>
      <c r="D50" s="74"/>
      <c r="E50" s="16">
        <v>21595</v>
      </c>
      <c r="F50" s="16">
        <v>24653</v>
      </c>
      <c r="G50" s="16">
        <v>4127</v>
      </c>
      <c r="H50" s="16">
        <v>1111</v>
      </c>
      <c r="I50" s="17">
        <f t="shared" si="0"/>
        <v>51486</v>
      </c>
      <c r="J50" s="77">
        <f>SUM(I50:I51)</f>
        <v>79834</v>
      </c>
    </row>
    <row r="51" spans="2:10" ht="13.5" thickBot="1" x14ac:dyDescent="0.25">
      <c r="B51" s="72"/>
      <c r="C51" s="73" t="s">
        <v>49</v>
      </c>
      <c r="D51" s="74"/>
      <c r="E51" s="16">
        <v>12639</v>
      </c>
      <c r="F51" s="16">
        <v>13784</v>
      </c>
      <c r="G51" s="16">
        <v>1279</v>
      </c>
      <c r="H51" s="16">
        <v>646</v>
      </c>
      <c r="I51" s="17">
        <f t="shared" si="0"/>
        <v>28348</v>
      </c>
      <c r="J51" s="78"/>
    </row>
    <row r="52" spans="2:10" ht="13.5" thickBot="1" x14ac:dyDescent="0.25">
      <c r="B52" s="86" t="s">
        <v>50</v>
      </c>
      <c r="C52" s="79" t="s">
        <v>51</v>
      </c>
      <c r="D52" s="80"/>
      <c r="E52" s="18">
        <v>15151</v>
      </c>
      <c r="F52" s="18">
        <v>19904</v>
      </c>
      <c r="G52" s="18">
        <v>412</v>
      </c>
      <c r="H52" s="18">
        <v>486</v>
      </c>
      <c r="I52" s="19">
        <f t="shared" si="0"/>
        <v>35953</v>
      </c>
      <c r="J52" s="84">
        <f>SUM(I52:I55)</f>
        <v>91662</v>
      </c>
    </row>
    <row r="53" spans="2:10" ht="13.5" thickBot="1" x14ac:dyDescent="0.25">
      <c r="B53" s="87"/>
      <c r="C53" s="79" t="s">
        <v>52</v>
      </c>
      <c r="D53" s="80"/>
      <c r="E53" s="18">
        <v>4883</v>
      </c>
      <c r="F53" s="18">
        <v>6792</v>
      </c>
      <c r="G53" s="18">
        <v>210</v>
      </c>
      <c r="H53" s="18">
        <v>165</v>
      </c>
      <c r="I53" s="19">
        <f t="shared" si="0"/>
        <v>12050</v>
      </c>
      <c r="J53" s="84"/>
    </row>
    <row r="54" spans="2:10" ht="13.5" thickBot="1" x14ac:dyDescent="0.25">
      <c r="B54" s="87"/>
      <c r="C54" s="79" t="s">
        <v>53</v>
      </c>
      <c r="D54" s="80"/>
      <c r="E54" s="18">
        <v>5506</v>
      </c>
      <c r="F54" s="18">
        <v>7906</v>
      </c>
      <c r="G54" s="18">
        <v>76</v>
      </c>
      <c r="H54" s="18">
        <v>179</v>
      </c>
      <c r="I54" s="19">
        <f t="shared" si="0"/>
        <v>13667</v>
      </c>
      <c r="J54" s="84"/>
    </row>
    <row r="55" spans="2:10" ht="13.5" thickBot="1" x14ac:dyDescent="0.25">
      <c r="B55" s="88"/>
      <c r="C55" s="79" t="s">
        <v>54</v>
      </c>
      <c r="D55" s="80"/>
      <c r="E55" s="18">
        <v>12189</v>
      </c>
      <c r="F55" s="18">
        <v>16902</v>
      </c>
      <c r="G55" s="18">
        <v>457</v>
      </c>
      <c r="H55" s="18">
        <v>444</v>
      </c>
      <c r="I55" s="19">
        <f t="shared" si="0"/>
        <v>29992</v>
      </c>
      <c r="J55" s="84"/>
    </row>
    <row r="56" spans="2:10" ht="27.75" thickBot="1" x14ac:dyDescent="0.25">
      <c r="B56" s="20" t="s">
        <v>55</v>
      </c>
      <c r="C56" s="73" t="s">
        <v>56</v>
      </c>
      <c r="D56" s="74"/>
      <c r="E56" s="16">
        <v>91871</v>
      </c>
      <c r="F56" s="16">
        <v>75711</v>
      </c>
      <c r="G56" s="16">
        <v>46</v>
      </c>
      <c r="H56" s="16">
        <v>3129</v>
      </c>
      <c r="I56" s="17">
        <f t="shared" si="0"/>
        <v>170757</v>
      </c>
      <c r="J56" s="25">
        <f>I56</f>
        <v>170757</v>
      </c>
    </row>
    <row r="57" spans="2:10" ht="18.75" thickBot="1" x14ac:dyDescent="0.25">
      <c r="B57" s="24" t="s">
        <v>57</v>
      </c>
      <c r="C57" s="79" t="s">
        <v>58</v>
      </c>
      <c r="D57" s="80"/>
      <c r="E57" s="18">
        <v>30788</v>
      </c>
      <c r="F57" s="18">
        <v>32330</v>
      </c>
      <c r="G57" s="18">
        <v>38</v>
      </c>
      <c r="H57" s="18">
        <v>812</v>
      </c>
      <c r="I57" s="19">
        <f t="shared" si="0"/>
        <v>63968</v>
      </c>
      <c r="J57" s="23">
        <f>I57</f>
        <v>63968</v>
      </c>
    </row>
    <row r="58" spans="2:10" ht="27.75" thickBot="1" x14ac:dyDescent="0.25">
      <c r="B58" s="20" t="s">
        <v>59</v>
      </c>
      <c r="C58" s="73" t="s">
        <v>60</v>
      </c>
      <c r="D58" s="74"/>
      <c r="E58" s="16">
        <v>10695</v>
      </c>
      <c r="F58" s="16">
        <v>10044</v>
      </c>
      <c r="G58" s="16">
        <v>3</v>
      </c>
      <c r="H58" s="16">
        <v>351</v>
      </c>
      <c r="I58" s="17">
        <f t="shared" si="0"/>
        <v>21093</v>
      </c>
      <c r="J58" s="25">
        <f>I58</f>
        <v>21093</v>
      </c>
    </row>
    <row r="59" spans="2:10" ht="13.5" thickBot="1" x14ac:dyDescent="0.25">
      <c r="B59" s="90" t="s">
        <v>61</v>
      </c>
      <c r="C59" s="79" t="s">
        <v>62</v>
      </c>
      <c r="D59" s="80"/>
      <c r="E59" s="18">
        <v>5253</v>
      </c>
      <c r="F59" s="18">
        <v>4321</v>
      </c>
      <c r="G59" s="18">
        <v>0</v>
      </c>
      <c r="H59" s="18">
        <v>225</v>
      </c>
      <c r="I59" s="19">
        <f t="shared" si="0"/>
        <v>9799</v>
      </c>
      <c r="J59" s="84">
        <f>SUM(I59:I61)</f>
        <v>61374</v>
      </c>
    </row>
    <row r="60" spans="2:10" ht="13.5" thickBot="1" x14ac:dyDescent="0.25">
      <c r="B60" s="87"/>
      <c r="C60" s="79" t="s">
        <v>63</v>
      </c>
      <c r="D60" s="80"/>
      <c r="E60" s="18">
        <v>14227</v>
      </c>
      <c r="F60" s="18">
        <v>19361</v>
      </c>
      <c r="G60" s="18">
        <v>2</v>
      </c>
      <c r="H60" s="18">
        <v>619</v>
      </c>
      <c r="I60" s="19">
        <f t="shared" si="0"/>
        <v>34209</v>
      </c>
      <c r="J60" s="85"/>
    </row>
    <row r="61" spans="2:10" ht="13.5" thickBot="1" x14ac:dyDescent="0.25">
      <c r="B61" s="88"/>
      <c r="C61" s="79" t="s">
        <v>64</v>
      </c>
      <c r="D61" s="80"/>
      <c r="E61" s="18">
        <v>11017</v>
      </c>
      <c r="F61" s="18">
        <v>5950</v>
      </c>
      <c r="G61" s="18">
        <v>3</v>
      </c>
      <c r="H61" s="18">
        <v>396</v>
      </c>
      <c r="I61" s="19">
        <f t="shared" si="0"/>
        <v>17366</v>
      </c>
      <c r="J61" s="85"/>
    </row>
    <row r="62" spans="2:10" ht="13.5" thickBot="1" x14ac:dyDescent="0.25">
      <c r="B62" s="20" t="s">
        <v>65</v>
      </c>
      <c r="C62" s="73" t="s">
        <v>65</v>
      </c>
      <c r="D62" s="74"/>
      <c r="E62" s="16">
        <v>5776</v>
      </c>
      <c r="F62" s="16">
        <v>7236</v>
      </c>
      <c r="G62" s="16">
        <v>2</v>
      </c>
      <c r="H62" s="16">
        <v>289</v>
      </c>
      <c r="I62" s="17">
        <f t="shared" si="0"/>
        <v>13303</v>
      </c>
      <c r="J62" s="25">
        <f>I62</f>
        <v>13303</v>
      </c>
    </row>
    <row r="63" spans="2:10" ht="13.5" thickBot="1" x14ac:dyDescent="0.25">
      <c r="B63" s="24" t="s">
        <v>66</v>
      </c>
      <c r="C63" s="79" t="s">
        <v>66</v>
      </c>
      <c r="D63" s="80"/>
      <c r="E63" s="18">
        <v>283</v>
      </c>
      <c r="F63" s="18">
        <v>167</v>
      </c>
      <c r="G63" s="18">
        <v>0</v>
      </c>
      <c r="H63" s="18">
        <v>2</v>
      </c>
      <c r="I63" s="19">
        <f t="shared" si="0"/>
        <v>452</v>
      </c>
      <c r="J63" s="23">
        <f>I63</f>
        <v>452</v>
      </c>
    </row>
    <row r="64" spans="2:10" ht="13.5" thickBot="1" x14ac:dyDescent="0.25">
      <c r="B64" s="26" t="s">
        <v>67</v>
      </c>
      <c r="C64" s="96" t="s">
        <v>67</v>
      </c>
      <c r="D64" s="97"/>
      <c r="E64" s="27">
        <v>1192</v>
      </c>
      <c r="F64" s="27">
        <v>579</v>
      </c>
      <c r="G64" s="27">
        <v>0</v>
      </c>
      <c r="H64" s="27">
        <v>12</v>
      </c>
      <c r="I64" s="28">
        <f t="shared" si="0"/>
        <v>1783</v>
      </c>
      <c r="J64" s="29">
        <f>I64</f>
        <v>1783</v>
      </c>
    </row>
    <row r="65" spans="2:10" ht="14.25" thickTop="1" thickBot="1" x14ac:dyDescent="0.25">
      <c r="B65" s="98" t="s">
        <v>68</v>
      </c>
      <c r="C65" s="99">
        <f>SUM(E65:J65)</f>
        <v>4651638</v>
      </c>
      <c r="D65" s="100"/>
      <c r="E65" s="30">
        <f t="shared" ref="E65:J65" si="1">SUM(E13:E64)</f>
        <v>695579</v>
      </c>
      <c r="F65" s="31">
        <f t="shared" si="1"/>
        <v>818080</v>
      </c>
      <c r="G65" s="31">
        <f t="shared" si="1"/>
        <v>7227</v>
      </c>
      <c r="H65" s="31">
        <f t="shared" si="1"/>
        <v>29660</v>
      </c>
      <c r="I65" s="32">
        <f t="shared" si="1"/>
        <v>1550546</v>
      </c>
      <c r="J65" s="33">
        <f t="shared" si="1"/>
        <v>1550546</v>
      </c>
    </row>
    <row r="66" spans="2:10" ht="14.25" thickTop="1" thickBot="1" x14ac:dyDescent="0.25">
      <c r="B66" s="98" t="s">
        <v>73</v>
      </c>
      <c r="C66" s="99"/>
      <c r="D66" s="100"/>
      <c r="E66" s="153">
        <f t="shared" ref="E66:J66" si="2">E65/$I$65</f>
        <v>0.4486026212701848</v>
      </c>
      <c r="F66" s="153">
        <f t="shared" si="2"/>
        <v>0.52760769432187116</v>
      </c>
      <c r="G66" s="153">
        <f t="shared" si="2"/>
        <v>4.6609387918836332E-3</v>
      </c>
      <c r="H66" s="153">
        <f t="shared" si="2"/>
        <v>1.9128745616060407E-2</v>
      </c>
      <c r="I66" s="154">
        <f t="shared" si="2"/>
        <v>1</v>
      </c>
      <c r="J66" s="155">
        <f t="shared" si="2"/>
        <v>1</v>
      </c>
    </row>
    <row r="67" spans="2:10" ht="13.5" thickTop="1" x14ac:dyDescent="0.2"/>
  </sheetData>
  <mergeCells count="87">
    <mergeCell ref="C62:D62"/>
    <mergeCell ref="C63:D63"/>
    <mergeCell ref="C64:D64"/>
    <mergeCell ref="B65:D65"/>
    <mergeCell ref="B66:D66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scale="81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N13" sqref="N13:N20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37"/>
      <c r="C2" s="37"/>
      <c r="D2" s="1"/>
      <c r="E2" s="39"/>
      <c r="F2" s="39"/>
      <c r="G2" s="39"/>
      <c r="H2" s="39"/>
      <c r="I2" s="39"/>
      <c r="J2" s="39"/>
      <c r="K2" s="38"/>
      <c r="L2" s="38"/>
      <c r="M2" s="38"/>
      <c r="N2" s="38"/>
    </row>
    <row r="3" spans="2:14" ht="15.75" thickBot="1" x14ac:dyDescent="0.3">
      <c r="B3" s="114" t="s">
        <v>69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2:14" ht="15.75" thickBot="1" x14ac:dyDescent="0.3">
      <c r="B4" s="35"/>
      <c r="C4" s="35"/>
      <c r="D4" s="7"/>
      <c r="E4" s="36"/>
      <c r="F4" s="36"/>
      <c r="G4" s="36"/>
      <c r="H4" s="36"/>
      <c r="I4" s="36"/>
      <c r="J4" s="36"/>
      <c r="K4" s="35"/>
      <c r="L4" s="35"/>
      <c r="M4" s="35"/>
      <c r="N4" s="35"/>
    </row>
    <row r="5" spans="2:14" ht="15.75" customHeight="1" thickBot="1" x14ac:dyDescent="0.3">
      <c r="B5" s="93" t="str">
        <f>'Por categorías 30_09_2023'!B5:J5</f>
        <v>ÚLTIMO DÍA DEL MES DEL QUE CORRESPONDEN LOS DATOS: 30.09.2023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2:14" ht="15.75" thickBot="1" x14ac:dyDescent="0.3"/>
    <row r="7" spans="2:14" ht="15.75" customHeight="1" thickTop="1" x14ac:dyDescent="0.25">
      <c r="B7" s="117"/>
      <c r="C7" s="120"/>
      <c r="D7" s="121"/>
      <c r="E7" s="105" t="s">
        <v>70</v>
      </c>
      <c r="F7" s="106"/>
      <c r="G7" s="106"/>
      <c r="H7" s="106"/>
      <c r="I7" s="106"/>
      <c r="J7" s="106"/>
      <c r="K7" s="106"/>
      <c r="L7" s="106"/>
      <c r="M7" s="106"/>
      <c r="N7" s="107"/>
    </row>
    <row r="8" spans="2:14" x14ac:dyDescent="0.25">
      <c r="B8" s="118"/>
      <c r="C8" s="122"/>
      <c r="D8" s="123"/>
      <c r="E8" s="108"/>
      <c r="F8" s="109"/>
      <c r="G8" s="109"/>
      <c r="H8" s="109"/>
      <c r="I8" s="109"/>
      <c r="J8" s="109"/>
      <c r="K8" s="109"/>
      <c r="L8" s="109"/>
      <c r="M8" s="109"/>
      <c r="N8" s="110"/>
    </row>
    <row r="9" spans="2:14" x14ac:dyDescent="0.25">
      <c r="B9" s="118"/>
      <c r="C9" s="122"/>
      <c r="D9" s="123"/>
      <c r="E9" s="108"/>
      <c r="F9" s="109"/>
      <c r="G9" s="109"/>
      <c r="H9" s="109"/>
      <c r="I9" s="109"/>
      <c r="J9" s="109"/>
      <c r="K9" s="109"/>
      <c r="L9" s="109"/>
      <c r="M9" s="109"/>
      <c r="N9" s="110"/>
    </row>
    <row r="10" spans="2:14" ht="15.75" thickBot="1" x14ac:dyDescent="0.3">
      <c r="B10" s="118"/>
      <c r="C10" s="122"/>
      <c r="D10" s="123"/>
      <c r="E10" s="111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4" ht="25.5" customHeight="1" x14ac:dyDescent="0.25">
      <c r="B11" s="118"/>
      <c r="C11" s="122"/>
      <c r="D11" s="123"/>
      <c r="E11" s="126" t="s">
        <v>80</v>
      </c>
      <c r="F11" s="101"/>
      <c r="G11" s="101" t="s">
        <v>81</v>
      </c>
      <c r="H11" s="101"/>
      <c r="I11" s="101" t="s">
        <v>82</v>
      </c>
      <c r="J11" s="101"/>
      <c r="K11" s="101" t="s">
        <v>83</v>
      </c>
      <c r="L11" s="101" t="s">
        <v>84</v>
      </c>
      <c r="M11" s="101" t="s">
        <v>72</v>
      </c>
      <c r="N11" s="103" t="s">
        <v>71</v>
      </c>
    </row>
    <row r="12" spans="2:14" ht="15.75" thickBot="1" x14ac:dyDescent="0.3">
      <c r="B12" s="119"/>
      <c r="C12" s="124"/>
      <c r="D12" s="125"/>
      <c r="E12" s="127"/>
      <c r="F12" s="102"/>
      <c r="G12" s="102" t="s">
        <v>0</v>
      </c>
      <c r="H12" s="102" t="s">
        <v>1</v>
      </c>
      <c r="I12" s="102" t="s">
        <v>0</v>
      </c>
      <c r="J12" s="102" t="s">
        <v>1</v>
      </c>
      <c r="K12" s="102"/>
      <c r="L12" s="102"/>
      <c r="M12" s="102"/>
      <c r="N12" s="104"/>
    </row>
    <row r="13" spans="2:14" ht="15.6" customHeight="1" thickBot="1" x14ac:dyDescent="0.3">
      <c r="B13" s="128" t="s">
        <v>2</v>
      </c>
      <c r="C13" s="131" t="s">
        <v>3</v>
      </c>
      <c r="D13" s="132"/>
      <c r="E13" s="133">
        <v>13698</v>
      </c>
      <c r="F13" s="134"/>
      <c r="G13" s="134">
        <v>6282</v>
      </c>
      <c r="H13" s="134"/>
      <c r="I13" s="134">
        <v>1282</v>
      </c>
      <c r="J13" s="134"/>
      <c r="K13" s="8">
        <v>215</v>
      </c>
      <c r="L13" s="8">
        <v>372</v>
      </c>
      <c r="M13" s="164">
        <f t="shared" ref="M13:M44" si="0">SUM(E13:L13)</f>
        <v>21849</v>
      </c>
      <c r="N13" s="167">
        <f>SUM(M13:M20)</f>
        <v>307694</v>
      </c>
    </row>
    <row r="14" spans="2:14" ht="15.75" thickBot="1" x14ac:dyDescent="0.3">
      <c r="B14" s="129"/>
      <c r="C14" s="131" t="s">
        <v>4</v>
      </c>
      <c r="D14" s="132"/>
      <c r="E14" s="133">
        <v>31267</v>
      </c>
      <c r="F14" s="134"/>
      <c r="G14" s="134">
        <v>8872</v>
      </c>
      <c r="H14" s="134"/>
      <c r="I14" s="134">
        <v>1720</v>
      </c>
      <c r="J14" s="134"/>
      <c r="K14" s="8">
        <v>679</v>
      </c>
      <c r="L14" s="8">
        <v>870</v>
      </c>
      <c r="M14" s="164">
        <f t="shared" si="0"/>
        <v>43408</v>
      </c>
      <c r="N14" s="168"/>
    </row>
    <row r="15" spans="2:14" ht="15.75" thickBot="1" x14ac:dyDescent="0.3">
      <c r="B15" s="129"/>
      <c r="C15" s="131" t="s">
        <v>5</v>
      </c>
      <c r="D15" s="132"/>
      <c r="E15" s="133">
        <v>22434</v>
      </c>
      <c r="F15" s="134"/>
      <c r="G15" s="134">
        <v>6654</v>
      </c>
      <c r="H15" s="134"/>
      <c r="I15" s="134">
        <v>2256</v>
      </c>
      <c r="J15" s="134"/>
      <c r="K15" s="8">
        <v>377</v>
      </c>
      <c r="L15" s="8">
        <v>715</v>
      </c>
      <c r="M15" s="164">
        <f t="shared" si="0"/>
        <v>32436</v>
      </c>
      <c r="N15" s="168"/>
    </row>
    <row r="16" spans="2:14" ht="15.75" thickBot="1" x14ac:dyDescent="0.3">
      <c r="B16" s="129"/>
      <c r="C16" s="131" t="s">
        <v>6</v>
      </c>
      <c r="D16" s="132"/>
      <c r="E16" s="133">
        <v>25833</v>
      </c>
      <c r="F16" s="134"/>
      <c r="G16" s="134">
        <v>7521</v>
      </c>
      <c r="H16" s="134"/>
      <c r="I16" s="134">
        <v>3012</v>
      </c>
      <c r="J16" s="134"/>
      <c r="K16" s="8">
        <v>374</v>
      </c>
      <c r="L16" s="8">
        <v>778</v>
      </c>
      <c r="M16" s="164">
        <f t="shared" si="0"/>
        <v>37518</v>
      </c>
      <c r="N16" s="168"/>
    </row>
    <row r="17" spans="2:14" ht="15.75" thickBot="1" x14ac:dyDescent="0.3">
      <c r="B17" s="129"/>
      <c r="C17" s="131" t="s">
        <v>7</v>
      </c>
      <c r="D17" s="132"/>
      <c r="E17" s="133">
        <v>12865</v>
      </c>
      <c r="F17" s="134"/>
      <c r="G17" s="134">
        <v>3413</v>
      </c>
      <c r="H17" s="134"/>
      <c r="I17" s="134">
        <v>959</v>
      </c>
      <c r="J17" s="134"/>
      <c r="K17" s="8">
        <v>142</v>
      </c>
      <c r="L17" s="8">
        <v>373</v>
      </c>
      <c r="M17" s="164">
        <f t="shared" si="0"/>
        <v>17752</v>
      </c>
      <c r="N17" s="168"/>
    </row>
    <row r="18" spans="2:14" ht="15.75" thickBot="1" x14ac:dyDescent="0.3">
      <c r="B18" s="129"/>
      <c r="C18" s="131" t="s">
        <v>8</v>
      </c>
      <c r="D18" s="132"/>
      <c r="E18" s="133">
        <v>27522</v>
      </c>
      <c r="F18" s="134"/>
      <c r="G18" s="134">
        <v>5896</v>
      </c>
      <c r="H18" s="134"/>
      <c r="I18" s="134">
        <v>2606</v>
      </c>
      <c r="J18" s="134"/>
      <c r="K18" s="8">
        <v>281</v>
      </c>
      <c r="L18" s="8">
        <v>835</v>
      </c>
      <c r="M18" s="164">
        <f t="shared" si="0"/>
        <v>37140</v>
      </c>
      <c r="N18" s="168"/>
    </row>
    <row r="19" spans="2:14" ht="15.75" thickBot="1" x14ac:dyDescent="0.3">
      <c r="B19" s="129"/>
      <c r="C19" s="131" t="s">
        <v>9</v>
      </c>
      <c r="D19" s="132"/>
      <c r="E19" s="133">
        <v>31816</v>
      </c>
      <c r="F19" s="134"/>
      <c r="G19" s="134">
        <v>10575</v>
      </c>
      <c r="H19" s="134"/>
      <c r="I19" s="134">
        <v>1773</v>
      </c>
      <c r="J19" s="134"/>
      <c r="K19" s="8">
        <v>562</v>
      </c>
      <c r="L19" s="8">
        <v>758</v>
      </c>
      <c r="M19" s="164">
        <f t="shared" si="0"/>
        <v>45484</v>
      </c>
      <c r="N19" s="168"/>
    </row>
    <row r="20" spans="2:14" ht="15.75" thickBot="1" x14ac:dyDescent="0.3">
      <c r="B20" s="130"/>
      <c r="C20" s="131" t="s">
        <v>10</v>
      </c>
      <c r="D20" s="132"/>
      <c r="E20" s="133">
        <v>48744</v>
      </c>
      <c r="F20" s="134"/>
      <c r="G20" s="134">
        <v>17232</v>
      </c>
      <c r="H20" s="134"/>
      <c r="I20" s="134">
        <v>3729</v>
      </c>
      <c r="J20" s="134"/>
      <c r="K20" s="8">
        <v>996</v>
      </c>
      <c r="L20" s="8">
        <v>1406</v>
      </c>
      <c r="M20" s="164">
        <f t="shared" si="0"/>
        <v>72107</v>
      </c>
      <c r="N20" s="168"/>
    </row>
    <row r="21" spans="2:14" ht="15.75" thickBot="1" x14ac:dyDescent="0.3">
      <c r="B21" s="139" t="s">
        <v>11</v>
      </c>
      <c r="C21" s="136" t="s">
        <v>12</v>
      </c>
      <c r="D21" s="137"/>
      <c r="E21" s="138">
        <v>4061</v>
      </c>
      <c r="F21" s="135"/>
      <c r="G21" s="135">
        <v>1759</v>
      </c>
      <c r="H21" s="135"/>
      <c r="I21" s="135">
        <v>297</v>
      </c>
      <c r="J21" s="135"/>
      <c r="K21" s="9">
        <v>24</v>
      </c>
      <c r="L21" s="9">
        <v>149</v>
      </c>
      <c r="M21" s="165">
        <f t="shared" si="0"/>
        <v>6290</v>
      </c>
      <c r="N21" s="169">
        <f>SUM(M21:M23)</f>
        <v>41407</v>
      </c>
    </row>
    <row r="22" spans="2:14" ht="15.75" thickBot="1" x14ac:dyDescent="0.3">
      <c r="B22" s="140"/>
      <c r="C22" s="136" t="s">
        <v>13</v>
      </c>
      <c r="D22" s="137"/>
      <c r="E22" s="138">
        <v>2847</v>
      </c>
      <c r="F22" s="135"/>
      <c r="G22" s="135">
        <v>1184</v>
      </c>
      <c r="H22" s="135"/>
      <c r="I22" s="135">
        <v>384</v>
      </c>
      <c r="J22" s="135"/>
      <c r="K22" s="9">
        <v>32</v>
      </c>
      <c r="L22" s="9">
        <v>112</v>
      </c>
      <c r="M22" s="165">
        <f t="shared" si="0"/>
        <v>4559</v>
      </c>
      <c r="N22" s="170"/>
    </row>
    <row r="23" spans="2:14" ht="15.75" thickBot="1" x14ac:dyDescent="0.3">
      <c r="B23" s="141"/>
      <c r="C23" s="136" t="s">
        <v>14</v>
      </c>
      <c r="D23" s="137"/>
      <c r="E23" s="138">
        <v>19454</v>
      </c>
      <c r="F23" s="135"/>
      <c r="G23" s="135">
        <v>8375</v>
      </c>
      <c r="H23" s="135"/>
      <c r="I23" s="135">
        <v>1507</v>
      </c>
      <c r="J23" s="135"/>
      <c r="K23" s="9">
        <v>412</v>
      </c>
      <c r="L23" s="9">
        <v>810</v>
      </c>
      <c r="M23" s="165">
        <f t="shared" si="0"/>
        <v>30558</v>
      </c>
      <c r="N23" s="170"/>
    </row>
    <row r="24" spans="2:14" ht="18.75" thickBot="1" x14ac:dyDescent="0.3">
      <c r="B24" s="3" t="s">
        <v>15</v>
      </c>
      <c r="C24" s="131" t="s">
        <v>16</v>
      </c>
      <c r="D24" s="132"/>
      <c r="E24" s="133">
        <v>30742</v>
      </c>
      <c r="F24" s="134"/>
      <c r="G24" s="134">
        <v>5331</v>
      </c>
      <c r="H24" s="134"/>
      <c r="I24" s="134">
        <v>2388</v>
      </c>
      <c r="J24" s="134"/>
      <c r="K24" s="8">
        <v>917</v>
      </c>
      <c r="L24" s="8">
        <v>936</v>
      </c>
      <c r="M24" s="164">
        <f t="shared" si="0"/>
        <v>40314</v>
      </c>
      <c r="N24" s="171">
        <f>M24</f>
        <v>40314</v>
      </c>
    </row>
    <row r="25" spans="2:14" ht="15.75" customHeight="1" thickBot="1" x14ac:dyDescent="0.3">
      <c r="B25" s="4" t="s">
        <v>17</v>
      </c>
      <c r="C25" s="136" t="s">
        <v>17</v>
      </c>
      <c r="D25" s="137"/>
      <c r="E25" s="138">
        <v>9156</v>
      </c>
      <c r="F25" s="135"/>
      <c r="G25" s="135">
        <v>7042</v>
      </c>
      <c r="H25" s="135"/>
      <c r="I25" s="135">
        <v>795</v>
      </c>
      <c r="J25" s="135"/>
      <c r="K25" s="9">
        <v>77</v>
      </c>
      <c r="L25" s="9">
        <v>262</v>
      </c>
      <c r="M25" s="165">
        <f t="shared" si="0"/>
        <v>17332</v>
      </c>
      <c r="N25" s="172">
        <f>M25</f>
        <v>17332</v>
      </c>
    </row>
    <row r="26" spans="2:14" ht="15.75" customHeight="1" thickBot="1" x14ac:dyDescent="0.3">
      <c r="B26" s="128" t="s">
        <v>18</v>
      </c>
      <c r="C26" s="131" t="s">
        <v>19</v>
      </c>
      <c r="D26" s="132"/>
      <c r="E26" s="133">
        <v>16603</v>
      </c>
      <c r="F26" s="134"/>
      <c r="G26" s="134">
        <v>4410</v>
      </c>
      <c r="H26" s="134"/>
      <c r="I26" s="134">
        <v>953</v>
      </c>
      <c r="J26" s="134"/>
      <c r="K26" s="8">
        <v>209</v>
      </c>
      <c r="L26" s="8">
        <v>353</v>
      </c>
      <c r="M26" s="164">
        <f t="shared" si="0"/>
        <v>22528</v>
      </c>
      <c r="N26" s="173">
        <f>SUM(M26:M27)</f>
        <v>42414</v>
      </c>
    </row>
    <row r="27" spans="2:14" ht="15.75" customHeight="1" thickBot="1" x14ac:dyDescent="0.3">
      <c r="B27" s="130"/>
      <c r="C27" s="131" t="s">
        <v>20</v>
      </c>
      <c r="D27" s="132"/>
      <c r="E27" s="133">
        <v>14918</v>
      </c>
      <c r="F27" s="134"/>
      <c r="G27" s="134">
        <v>3568</v>
      </c>
      <c r="H27" s="134"/>
      <c r="I27" s="134">
        <v>953</v>
      </c>
      <c r="J27" s="134"/>
      <c r="K27" s="8">
        <v>208</v>
      </c>
      <c r="L27" s="8">
        <v>239</v>
      </c>
      <c r="M27" s="164">
        <f t="shared" si="0"/>
        <v>19886</v>
      </c>
      <c r="N27" s="174"/>
    </row>
    <row r="28" spans="2:14" ht="15.75" thickBot="1" x14ac:dyDescent="0.3">
      <c r="B28" s="5" t="s">
        <v>21</v>
      </c>
      <c r="C28" s="136" t="s">
        <v>21</v>
      </c>
      <c r="D28" s="137"/>
      <c r="E28" s="138">
        <v>11589</v>
      </c>
      <c r="F28" s="135"/>
      <c r="G28" s="135">
        <v>3540</v>
      </c>
      <c r="H28" s="135"/>
      <c r="I28" s="135">
        <v>786</v>
      </c>
      <c r="J28" s="135"/>
      <c r="K28" s="9">
        <v>202</v>
      </c>
      <c r="L28" s="9">
        <v>337</v>
      </c>
      <c r="M28" s="165">
        <f t="shared" si="0"/>
        <v>16454</v>
      </c>
      <c r="N28" s="172">
        <f>M28</f>
        <v>16454</v>
      </c>
    </row>
    <row r="29" spans="2:14" ht="15.75" thickBot="1" x14ac:dyDescent="0.3">
      <c r="B29" s="128" t="s">
        <v>22</v>
      </c>
      <c r="C29" s="131" t="s">
        <v>23</v>
      </c>
      <c r="D29" s="132"/>
      <c r="E29" s="133">
        <v>7440</v>
      </c>
      <c r="F29" s="134"/>
      <c r="G29" s="134">
        <v>1499</v>
      </c>
      <c r="H29" s="134"/>
      <c r="I29" s="134">
        <v>1333</v>
      </c>
      <c r="J29" s="134"/>
      <c r="K29" s="8">
        <v>43</v>
      </c>
      <c r="L29" s="8">
        <v>193</v>
      </c>
      <c r="M29" s="164">
        <f t="shared" si="0"/>
        <v>10508</v>
      </c>
      <c r="N29" s="167">
        <f>SUM(M29:M37)</f>
        <v>110258</v>
      </c>
    </row>
    <row r="30" spans="2:14" ht="15.75" thickBot="1" x14ac:dyDescent="0.3">
      <c r="B30" s="129"/>
      <c r="C30" s="131" t="s">
        <v>24</v>
      </c>
      <c r="D30" s="132"/>
      <c r="E30" s="133">
        <v>8971</v>
      </c>
      <c r="F30" s="134"/>
      <c r="G30" s="134">
        <v>3180</v>
      </c>
      <c r="H30" s="134"/>
      <c r="I30" s="134">
        <v>1033</v>
      </c>
      <c r="J30" s="134"/>
      <c r="K30" s="8">
        <v>18</v>
      </c>
      <c r="L30" s="8">
        <v>235</v>
      </c>
      <c r="M30" s="164">
        <f t="shared" si="0"/>
        <v>13437</v>
      </c>
      <c r="N30" s="167"/>
    </row>
    <row r="31" spans="2:14" ht="15.75" thickBot="1" x14ac:dyDescent="0.3">
      <c r="B31" s="129"/>
      <c r="C31" s="131" t="s">
        <v>25</v>
      </c>
      <c r="D31" s="132"/>
      <c r="E31" s="133">
        <v>13349</v>
      </c>
      <c r="F31" s="134"/>
      <c r="G31" s="134">
        <v>2166</v>
      </c>
      <c r="H31" s="134"/>
      <c r="I31" s="134">
        <v>1343</v>
      </c>
      <c r="J31" s="134"/>
      <c r="K31" s="8">
        <v>153</v>
      </c>
      <c r="L31" s="8">
        <v>367</v>
      </c>
      <c r="M31" s="164">
        <f t="shared" si="0"/>
        <v>17378</v>
      </c>
      <c r="N31" s="167"/>
    </row>
    <row r="32" spans="2:14" ht="15.75" thickBot="1" x14ac:dyDescent="0.3">
      <c r="B32" s="129"/>
      <c r="C32" s="131" t="s">
        <v>26</v>
      </c>
      <c r="D32" s="132"/>
      <c r="E32" s="133">
        <v>5650</v>
      </c>
      <c r="F32" s="134"/>
      <c r="G32" s="134">
        <v>1237</v>
      </c>
      <c r="H32" s="134"/>
      <c r="I32" s="134">
        <v>695</v>
      </c>
      <c r="J32" s="134"/>
      <c r="K32" s="8">
        <v>30</v>
      </c>
      <c r="L32" s="8">
        <v>187</v>
      </c>
      <c r="M32" s="164">
        <f t="shared" si="0"/>
        <v>7799</v>
      </c>
      <c r="N32" s="167"/>
    </row>
    <row r="33" spans="2:14" ht="15.75" thickBot="1" x14ac:dyDescent="0.3">
      <c r="B33" s="129"/>
      <c r="C33" s="131" t="s">
        <v>27</v>
      </c>
      <c r="D33" s="132"/>
      <c r="E33" s="133">
        <v>15490</v>
      </c>
      <c r="F33" s="134"/>
      <c r="G33" s="134">
        <v>1932</v>
      </c>
      <c r="H33" s="134"/>
      <c r="I33" s="134">
        <v>2712</v>
      </c>
      <c r="J33" s="134"/>
      <c r="K33" s="8">
        <v>72</v>
      </c>
      <c r="L33" s="8">
        <v>530</v>
      </c>
      <c r="M33" s="164">
        <f t="shared" si="0"/>
        <v>20736</v>
      </c>
      <c r="N33" s="167"/>
    </row>
    <row r="34" spans="2:14" ht="15.75" thickBot="1" x14ac:dyDescent="0.3">
      <c r="B34" s="129"/>
      <c r="C34" s="131" t="s">
        <v>28</v>
      </c>
      <c r="D34" s="132"/>
      <c r="E34" s="133">
        <v>3247</v>
      </c>
      <c r="F34" s="134"/>
      <c r="G34" s="134">
        <v>1228</v>
      </c>
      <c r="H34" s="134"/>
      <c r="I34" s="134">
        <v>383</v>
      </c>
      <c r="J34" s="134"/>
      <c r="K34" s="8">
        <v>29</v>
      </c>
      <c r="L34" s="8">
        <v>93</v>
      </c>
      <c r="M34" s="164">
        <f t="shared" si="0"/>
        <v>4980</v>
      </c>
      <c r="N34" s="167"/>
    </row>
    <row r="35" spans="2:14" ht="15.75" thickBot="1" x14ac:dyDescent="0.3">
      <c r="B35" s="129"/>
      <c r="C35" s="131" t="s">
        <v>29</v>
      </c>
      <c r="D35" s="132"/>
      <c r="E35" s="133">
        <v>2221</v>
      </c>
      <c r="F35" s="134"/>
      <c r="G35" s="134">
        <v>707</v>
      </c>
      <c r="H35" s="134"/>
      <c r="I35" s="134">
        <v>285</v>
      </c>
      <c r="J35" s="134"/>
      <c r="K35" s="8">
        <v>9</v>
      </c>
      <c r="L35" s="8">
        <v>45</v>
      </c>
      <c r="M35" s="164">
        <f t="shared" si="0"/>
        <v>3267</v>
      </c>
      <c r="N35" s="167"/>
    </row>
    <row r="36" spans="2:14" ht="15.75" thickBot="1" x14ac:dyDescent="0.3">
      <c r="B36" s="129"/>
      <c r="C36" s="131" t="s">
        <v>30</v>
      </c>
      <c r="D36" s="132"/>
      <c r="E36" s="133">
        <v>14799</v>
      </c>
      <c r="F36" s="134"/>
      <c r="G36" s="134">
        <v>3932</v>
      </c>
      <c r="H36" s="134"/>
      <c r="I36" s="134">
        <v>1679</v>
      </c>
      <c r="J36" s="134"/>
      <c r="K36" s="8">
        <v>97</v>
      </c>
      <c r="L36" s="8">
        <v>436</v>
      </c>
      <c r="M36" s="164">
        <f t="shared" si="0"/>
        <v>20943</v>
      </c>
      <c r="N36" s="167"/>
    </row>
    <row r="37" spans="2:14" ht="15.75" thickBot="1" x14ac:dyDescent="0.3">
      <c r="B37" s="130"/>
      <c r="C37" s="131" t="s">
        <v>31</v>
      </c>
      <c r="D37" s="132"/>
      <c r="E37" s="133">
        <v>8374</v>
      </c>
      <c r="F37" s="134"/>
      <c r="G37" s="134">
        <v>703</v>
      </c>
      <c r="H37" s="134"/>
      <c r="I37" s="134">
        <v>1881</v>
      </c>
      <c r="J37" s="134"/>
      <c r="K37" s="8">
        <v>41</v>
      </c>
      <c r="L37" s="8">
        <v>211</v>
      </c>
      <c r="M37" s="164">
        <f t="shared" si="0"/>
        <v>11210</v>
      </c>
      <c r="N37" s="167"/>
    </row>
    <row r="38" spans="2:14" ht="15.75" customHeight="1" thickBot="1" x14ac:dyDescent="0.3">
      <c r="B38" s="142" t="s">
        <v>32</v>
      </c>
      <c r="C38" s="136" t="s">
        <v>33</v>
      </c>
      <c r="D38" s="137"/>
      <c r="E38" s="138">
        <v>17968</v>
      </c>
      <c r="F38" s="135"/>
      <c r="G38" s="135">
        <v>4542</v>
      </c>
      <c r="H38" s="135"/>
      <c r="I38" s="135">
        <v>3203</v>
      </c>
      <c r="J38" s="135"/>
      <c r="K38" s="9">
        <v>68</v>
      </c>
      <c r="L38" s="9">
        <v>510</v>
      </c>
      <c r="M38" s="165">
        <f t="shared" si="0"/>
        <v>26291</v>
      </c>
      <c r="N38" s="169">
        <f>SUM(M38:M42)</f>
        <v>105691</v>
      </c>
    </row>
    <row r="39" spans="2:14" ht="15.75" customHeight="1" thickBot="1" x14ac:dyDescent="0.3">
      <c r="B39" s="143"/>
      <c r="C39" s="136" t="s">
        <v>34</v>
      </c>
      <c r="D39" s="137"/>
      <c r="E39" s="138">
        <v>18357</v>
      </c>
      <c r="F39" s="135"/>
      <c r="G39" s="135">
        <v>4068</v>
      </c>
      <c r="H39" s="135"/>
      <c r="I39" s="135">
        <v>1536</v>
      </c>
      <c r="J39" s="135"/>
      <c r="K39" s="9">
        <v>111</v>
      </c>
      <c r="L39" s="9">
        <v>451</v>
      </c>
      <c r="M39" s="165">
        <f t="shared" si="0"/>
        <v>24523</v>
      </c>
      <c r="N39" s="169"/>
    </row>
    <row r="40" spans="2:14" ht="15.75" thickBot="1" x14ac:dyDescent="0.3">
      <c r="B40" s="143"/>
      <c r="C40" s="136" t="s">
        <v>35</v>
      </c>
      <c r="D40" s="137"/>
      <c r="E40" s="138">
        <v>9788</v>
      </c>
      <c r="F40" s="135"/>
      <c r="G40" s="135">
        <v>1821</v>
      </c>
      <c r="H40" s="135"/>
      <c r="I40" s="135">
        <v>2031</v>
      </c>
      <c r="J40" s="135"/>
      <c r="K40" s="9">
        <v>22</v>
      </c>
      <c r="L40" s="9">
        <v>255</v>
      </c>
      <c r="M40" s="165">
        <f t="shared" si="0"/>
        <v>13917</v>
      </c>
      <c r="N40" s="169"/>
    </row>
    <row r="41" spans="2:14" ht="15.75" customHeight="1" thickBot="1" x14ac:dyDescent="0.3">
      <c r="B41" s="143"/>
      <c r="C41" s="136" t="s">
        <v>36</v>
      </c>
      <c r="D41" s="137"/>
      <c r="E41" s="138">
        <v>4191</v>
      </c>
      <c r="F41" s="135"/>
      <c r="G41" s="135">
        <v>2983</v>
      </c>
      <c r="H41" s="135"/>
      <c r="I41" s="135">
        <v>350</v>
      </c>
      <c r="J41" s="135"/>
      <c r="K41" s="9">
        <v>35</v>
      </c>
      <c r="L41" s="9">
        <v>112</v>
      </c>
      <c r="M41" s="165">
        <f t="shared" si="0"/>
        <v>7671</v>
      </c>
      <c r="N41" s="169"/>
    </row>
    <row r="42" spans="2:14" ht="15.75" thickBot="1" x14ac:dyDescent="0.3">
      <c r="B42" s="144"/>
      <c r="C42" s="136" t="s">
        <v>37</v>
      </c>
      <c r="D42" s="137"/>
      <c r="E42" s="138">
        <v>21738</v>
      </c>
      <c r="F42" s="135"/>
      <c r="G42" s="135">
        <v>7594</v>
      </c>
      <c r="H42" s="135"/>
      <c r="I42" s="135">
        <v>3144</v>
      </c>
      <c r="J42" s="135"/>
      <c r="K42" s="9">
        <v>141</v>
      </c>
      <c r="L42" s="9">
        <v>672</v>
      </c>
      <c r="M42" s="165">
        <f t="shared" si="0"/>
        <v>33289</v>
      </c>
      <c r="N42" s="169"/>
    </row>
    <row r="43" spans="2:14" ht="15.75" thickBot="1" x14ac:dyDescent="0.3">
      <c r="B43" s="145" t="s">
        <v>38</v>
      </c>
      <c r="C43" s="131" t="s">
        <v>39</v>
      </c>
      <c r="D43" s="132"/>
      <c r="E43" s="133">
        <v>63304</v>
      </c>
      <c r="F43" s="134"/>
      <c r="G43" s="134">
        <v>38228</v>
      </c>
      <c r="H43" s="134"/>
      <c r="I43" s="134">
        <v>3943</v>
      </c>
      <c r="J43" s="134"/>
      <c r="K43" s="8">
        <v>652</v>
      </c>
      <c r="L43" s="8">
        <v>2564</v>
      </c>
      <c r="M43" s="164">
        <f t="shared" si="0"/>
        <v>108691</v>
      </c>
      <c r="N43" s="173">
        <f>SUM(M43:M46)</f>
        <v>155116</v>
      </c>
    </row>
    <row r="44" spans="2:14" ht="15.75" thickBot="1" x14ac:dyDescent="0.3">
      <c r="B44" s="129"/>
      <c r="C44" s="131" t="s">
        <v>40</v>
      </c>
      <c r="D44" s="132"/>
      <c r="E44" s="133">
        <v>7213</v>
      </c>
      <c r="F44" s="134"/>
      <c r="G44" s="134">
        <v>5925</v>
      </c>
      <c r="H44" s="134"/>
      <c r="I44" s="134">
        <v>476</v>
      </c>
      <c r="J44" s="134"/>
      <c r="K44" s="8">
        <v>147</v>
      </c>
      <c r="L44" s="8">
        <v>295</v>
      </c>
      <c r="M44" s="164">
        <f t="shared" si="0"/>
        <v>14056</v>
      </c>
      <c r="N44" s="173"/>
    </row>
    <row r="45" spans="2:14" ht="15.75" thickBot="1" x14ac:dyDescent="0.3">
      <c r="B45" s="129"/>
      <c r="C45" s="131" t="s">
        <v>41</v>
      </c>
      <c r="D45" s="132"/>
      <c r="E45" s="133">
        <v>5252</v>
      </c>
      <c r="F45" s="134"/>
      <c r="G45" s="134">
        <v>3500</v>
      </c>
      <c r="H45" s="134"/>
      <c r="I45" s="134">
        <v>387</v>
      </c>
      <c r="J45" s="134"/>
      <c r="K45" s="8">
        <v>82</v>
      </c>
      <c r="L45" s="8">
        <v>202</v>
      </c>
      <c r="M45" s="164">
        <f t="shared" ref="M45:M64" si="1">SUM(E45:L45)</f>
        <v>9423</v>
      </c>
      <c r="N45" s="173"/>
    </row>
    <row r="46" spans="2:14" ht="15.75" thickBot="1" x14ac:dyDescent="0.3">
      <c r="B46" s="130"/>
      <c r="C46" s="131" t="s">
        <v>42</v>
      </c>
      <c r="D46" s="132"/>
      <c r="E46" s="133">
        <v>13069</v>
      </c>
      <c r="F46" s="134"/>
      <c r="G46" s="134">
        <v>8547</v>
      </c>
      <c r="H46" s="134"/>
      <c r="I46" s="134">
        <v>731</v>
      </c>
      <c r="J46" s="134"/>
      <c r="K46" s="8">
        <v>164</v>
      </c>
      <c r="L46" s="8">
        <v>435</v>
      </c>
      <c r="M46" s="164">
        <f t="shared" si="1"/>
        <v>22946</v>
      </c>
      <c r="N46" s="173"/>
    </row>
    <row r="47" spans="2:14" ht="15.75" customHeight="1" thickBot="1" x14ac:dyDescent="0.3">
      <c r="B47" s="142" t="s">
        <v>43</v>
      </c>
      <c r="C47" s="136" t="s">
        <v>44</v>
      </c>
      <c r="D47" s="137"/>
      <c r="E47" s="138">
        <v>56781</v>
      </c>
      <c r="F47" s="135"/>
      <c r="G47" s="135">
        <v>14645</v>
      </c>
      <c r="H47" s="135"/>
      <c r="I47" s="135">
        <v>8625</v>
      </c>
      <c r="J47" s="135"/>
      <c r="K47" s="9">
        <v>394</v>
      </c>
      <c r="L47" s="9">
        <v>1610</v>
      </c>
      <c r="M47" s="165">
        <f t="shared" si="1"/>
        <v>82055</v>
      </c>
      <c r="N47" s="169">
        <f>SUM(M47:M49)</f>
        <v>209640</v>
      </c>
    </row>
    <row r="48" spans="2:14" ht="15.75" customHeight="1" thickBot="1" x14ac:dyDescent="0.3">
      <c r="B48" s="143"/>
      <c r="C48" s="136" t="s">
        <v>45</v>
      </c>
      <c r="D48" s="137"/>
      <c r="E48" s="138">
        <v>13236</v>
      </c>
      <c r="F48" s="135"/>
      <c r="G48" s="135">
        <v>5353</v>
      </c>
      <c r="H48" s="135"/>
      <c r="I48" s="135">
        <v>1864</v>
      </c>
      <c r="J48" s="135"/>
      <c r="K48" s="9">
        <v>89</v>
      </c>
      <c r="L48" s="9">
        <v>330</v>
      </c>
      <c r="M48" s="165">
        <f t="shared" si="1"/>
        <v>20872</v>
      </c>
      <c r="N48" s="170"/>
    </row>
    <row r="49" spans="2:14" ht="15.75" customHeight="1" thickBot="1" x14ac:dyDescent="0.3">
      <c r="B49" s="144"/>
      <c r="C49" s="136" t="s">
        <v>46</v>
      </c>
      <c r="D49" s="137"/>
      <c r="E49" s="138">
        <v>74801</v>
      </c>
      <c r="F49" s="135"/>
      <c r="G49" s="135">
        <v>20437</v>
      </c>
      <c r="H49" s="135"/>
      <c r="I49" s="135">
        <v>9168</v>
      </c>
      <c r="J49" s="135"/>
      <c r="K49" s="9">
        <v>551</v>
      </c>
      <c r="L49" s="9">
        <v>1756</v>
      </c>
      <c r="M49" s="165">
        <f t="shared" si="1"/>
        <v>106713</v>
      </c>
      <c r="N49" s="170"/>
    </row>
    <row r="50" spans="2:14" ht="15.75" thickBot="1" x14ac:dyDescent="0.3">
      <c r="B50" s="145" t="s">
        <v>47</v>
      </c>
      <c r="C50" s="131" t="s">
        <v>48</v>
      </c>
      <c r="D50" s="132"/>
      <c r="E50" s="133">
        <v>39090</v>
      </c>
      <c r="F50" s="134"/>
      <c r="G50" s="134">
        <v>6640</v>
      </c>
      <c r="H50" s="134"/>
      <c r="I50" s="134">
        <v>4363</v>
      </c>
      <c r="J50" s="134"/>
      <c r="K50" s="8">
        <v>282</v>
      </c>
      <c r="L50" s="8">
        <v>1111</v>
      </c>
      <c r="M50" s="164">
        <f t="shared" si="1"/>
        <v>51486</v>
      </c>
      <c r="N50" s="173">
        <f>SUM(M50:M51)</f>
        <v>79834</v>
      </c>
    </row>
    <row r="51" spans="2:14" ht="15.75" thickBot="1" x14ac:dyDescent="0.3">
      <c r="B51" s="130"/>
      <c r="C51" s="131" t="s">
        <v>49</v>
      </c>
      <c r="D51" s="132"/>
      <c r="E51" s="133">
        <v>20792</v>
      </c>
      <c r="F51" s="134"/>
      <c r="G51" s="134">
        <v>3184</v>
      </c>
      <c r="H51" s="134"/>
      <c r="I51" s="134">
        <v>3620</v>
      </c>
      <c r="J51" s="134"/>
      <c r="K51" s="8">
        <v>106</v>
      </c>
      <c r="L51" s="8">
        <v>646</v>
      </c>
      <c r="M51" s="164">
        <f t="shared" si="1"/>
        <v>28348</v>
      </c>
      <c r="N51" s="174"/>
    </row>
    <row r="52" spans="2:14" ht="15.75" thickBot="1" x14ac:dyDescent="0.3">
      <c r="B52" s="142" t="s">
        <v>50</v>
      </c>
      <c r="C52" s="136" t="s">
        <v>51</v>
      </c>
      <c r="D52" s="137"/>
      <c r="E52" s="138">
        <v>28079</v>
      </c>
      <c r="F52" s="135"/>
      <c r="G52" s="135">
        <v>5138</v>
      </c>
      <c r="H52" s="135"/>
      <c r="I52" s="135">
        <v>1946</v>
      </c>
      <c r="J52" s="135"/>
      <c r="K52" s="9">
        <v>304</v>
      </c>
      <c r="L52" s="9">
        <v>486</v>
      </c>
      <c r="M52" s="165">
        <f t="shared" si="1"/>
        <v>35953</v>
      </c>
      <c r="N52" s="169">
        <f>SUM(M52:M55)</f>
        <v>91662</v>
      </c>
    </row>
    <row r="53" spans="2:14" ht="15.75" thickBot="1" x14ac:dyDescent="0.3">
      <c r="B53" s="143"/>
      <c r="C53" s="136" t="s">
        <v>52</v>
      </c>
      <c r="D53" s="137"/>
      <c r="E53" s="138">
        <v>9528</v>
      </c>
      <c r="F53" s="135"/>
      <c r="G53" s="135">
        <v>1109</v>
      </c>
      <c r="H53" s="135"/>
      <c r="I53" s="135">
        <v>1169</v>
      </c>
      <c r="J53" s="135"/>
      <c r="K53" s="9">
        <v>79</v>
      </c>
      <c r="L53" s="9">
        <v>165</v>
      </c>
      <c r="M53" s="165">
        <f t="shared" si="1"/>
        <v>12050</v>
      </c>
      <c r="N53" s="169"/>
    </row>
    <row r="54" spans="2:14" ht="15.75" thickBot="1" x14ac:dyDescent="0.3">
      <c r="B54" s="143"/>
      <c r="C54" s="136" t="s">
        <v>53</v>
      </c>
      <c r="D54" s="137"/>
      <c r="E54" s="138">
        <v>11269</v>
      </c>
      <c r="F54" s="135"/>
      <c r="G54" s="135">
        <v>1133</v>
      </c>
      <c r="H54" s="135"/>
      <c r="I54" s="135">
        <v>1009</v>
      </c>
      <c r="J54" s="135"/>
      <c r="K54" s="9">
        <v>77</v>
      </c>
      <c r="L54" s="9">
        <v>179</v>
      </c>
      <c r="M54" s="165">
        <f t="shared" si="1"/>
        <v>13667</v>
      </c>
      <c r="N54" s="169"/>
    </row>
    <row r="55" spans="2:14" ht="15.75" customHeight="1" thickBot="1" x14ac:dyDescent="0.3">
      <c r="B55" s="144"/>
      <c r="C55" s="136" t="s">
        <v>54</v>
      </c>
      <c r="D55" s="137"/>
      <c r="E55" s="138">
        <v>23468</v>
      </c>
      <c r="F55" s="135"/>
      <c r="G55" s="135">
        <v>4792</v>
      </c>
      <c r="H55" s="135"/>
      <c r="I55" s="135">
        <v>1096</v>
      </c>
      <c r="J55" s="135"/>
      <c r="K55" s="9">
        <v>192</v>
      </c>
      <c r="L55" s="9">
        <v>444</v>
      </c>
      <c r="M55" s="165">
        <f t="shared" si="1"/>
        <v>29992</v>
      </c>
      <c r="N55" s="169"/>
    </row>
    <row r="56" spans="2:14" ht="18.75" thickBot="1" x14ac:dyDescent="0.3">
      <c r="B56" s="3" t="s">
        <v>55</v>
      </c>
      <c r="C56" s="131" t="s">
        <v>56</v>
      </c>
      <c r="D56" s="132"/>
      <c r="E56" s="133">
        <v>88419</v>
      </c>
      <c r="F56" s="134"/>
      <c r="G56" s="134">
        <v>69939</v>
      </c>
      <c r="H56" s="134"/>
      <c r="I56" s="134">
        <v>8011</v>
      </c>
      <c r="J56" s="134"/>
      <c r="K56" s="8">
        <v>1259</v>
      </c>
      <c r="L56" s="8">
        <v>3129</v>
      </c>
      <c r="M56" s="164">
        <f t="shared" si="1"/>
        <v>170757</v>
      </c>
      <c r="N56" s="175">
        <f>M56</f>
        <v>170757</v>
      </c>
    </row>
    <row r="57" spans="2:14" ht="15.75" thickBot="1" x14ac:dyDescent="0.3">
      <c r="B57" s="5" t="s">
        <v>57</v>
      </c>
      <c r="C57" s="136" t="s">
        <v>58</v>
      </c>
      <c r="D57" s="137"/>
      <c r="E57" s="138">
        <v>37092</v>
      </c>
      <c r="F57" s="135"/>
      <c r="G57" s="135">
        <v>20719</v>
      </c>
      <c r="H57" s="135"/>
      <c r="I57" s="135">
        <v>5116</v>
      </c>
      <c r="J57" s="135"/>
      <c r="K57" s="9">
        <v>229</v>
      </c>
      <c r="L57" s="9">
        <v>812</v>
      </c>
      <c r="M57" s="165">
        <f t="shared" si="1"/>
        <v>63968</v>
      </c>
      <c r="N57" s="172">
        <f>M57</f>
        <v>63968</v>
      </c>
    </row>
    <row r="58" spans="2:14" ht="27.75" thickBot="1" x14ac:dyDescent="0.3">
      <c r="B58" s="3" t="s">
        <v>59</v>
      </c>
      <c r="C58" s="131" t="s">
        <v>60</v>
      </c>
      <c r="D58" s="132"/>
      <c r="E58" s="133">
        <v>11042</v>
      </c>
      <c r="F58" s="134"/>
      <c r="G58" s="134">
        <v>8536</v>
      </c>
      <c r="H58" s="134"/>
      <c r="I58" s="134">
        <v>997</v>
      </c>
      <c r="J58" s="134"/>
      <c r="K58" s="8">
        <v>167</v>
      </c>
      <c r="L58" s="8">
        <v>351</v>
      </c>
      <c r="M58" s="164">
        <f t="shared" si="1"/>
        <v>21093</v>
      </c>
      <c r="N58" s="175">
        <f>M58</f>
        <v>21093</v>
      </c>
    </row>
    <row r="59" spans="2:14" ht="15.75" customHeight="1" thickBot="1" x14ac:dyDescent="0.3">
      <c r="B59" s="146" t="s">
        <v>61</v>
      </c>
      <c r="C59" s="136" t="s">
        <v>62</v>
      </c>
      <c r="D59" s="137"/>
      <c r="E59" s="138">
        <v>5523</v>
      </c>
      <c r="F59" s="135"/>
      <c r="G59" s="135">
        <v>3455</v>
      </c>
      <c r="H59" s="135"/>
      <c r="I59" s="135">
        <v>432</v>
      </c>
      <c r="J59" s="135"/>
      <c r="K59" s="9">
        <v>164</v>
      </c>
      <c r="L59" s="9">
        <v>225</v>
      </c>
      <c r="M59" s="165">
        <f t="shared" si="1"/>
        <v>9799</v>
      </c>
      <c r="N59" s="169">
        <f>SUM(M59:M61)</f>
        <v>61374</v>
      </c>
    </row>
    <row r="60" spans="2:14" ht="15.75" thickBot="1" x14ac:dyDescent="0.3">
      <c r="B60" s="143"/>
      <c r="C60" s="136" t="s">
        <v>63</v>
      </c>
      <c r="D60" s="137"/>
      <c r="E60" s="138">
        <v>23733</v>
      </c>
      <c r="F60" s="135"/>
      <c r="G60" s="135">
        <v>8121</v>
      </c>
      <c r="H60" s="135"/>
      <c r="I60" s="135">
        <v>1336</v>
      </c>
      <c r="J60" s="135"/>
      <c r="K60" s="9">
        <v>400</v>
      </c>
      <c r="L60" s="9">
        <v>619</v>
      </c>
      <c r="M60" s="165">
        <f t="shared" si="1"/>
        <v>34209</v>
      </c>
      <c r="N60" s="170"/>
    </row>
    <row r="61" spans="2:14" ht="15.75" thickBot="1" x14ac:dyDescent="0.3">
      <c r="B61" s="144"/>
      <c r="C61" s="136" t="s">
        <v>64</v>
      </c>
      <c r="D61" s="137"/>
      <c r="E61" s="138">
        <v>8737</v>
      </c>
      <c r="F61" s="135"/>
      <c r="G61" s="135">
        <v>7044</v>
      </c>
      <c r="H61" s="135"/>
      <c r="I61" s="135">
        <v>977</v>
      </c>
      <c r="J61" s="135"/>
      <c r="K61" s="9">
        <v>212</v>
      </c>
      <c r="L61" s="9">
        <v>396</v>
      </c>
      <c r="M61" s="165">
        <f t="shared" si="1"/>
        <v>17366</v>
      </c>
      <c r="N61" s="170"/>
    </row>
    <row r="62" spans="2:14" ht="15.75" thickBot="1" x14ac:dyDescent="0.3">
      <c r="B62" s="3" t="s">
        <v>65</v>
      </c>
      <c r="C62" s="131" t="s">
        <v>65</v>
      </c>
      <c r="D62" s="132"/>
      <c r="E62" s="133">
        <v>8781</v>
      </c>
      <c r="F62" s="134"/>
      <c r="G62" s="134">
        <v>2928</v>
      </c>
      <c r="H62" s="134"/>
      <c r="I62" s="134">
        <v>1239</v>
      </c>
      <c r="J62" s="134"/>
      <c r="K62" s="8">
        <v>66</v>
      </c>
      <c r="L62" s="8">
        <v>289</v>
      </c>
      <c r="M62" s="164">
        <f t="shared" si="1"/>
        <v>13303</v>
      </c>
      <c r="N62" s="175">
        <f>M62</f>
        <v>13303</v>
      </c>
    </row>
    <row r="63" spans="2:14" ht="15.75" thickBot="1" x14ac:dyDescent="0.3">
      <c r="B63" s="5" t="s">
        <v>66</v>
      </c>
      <c r="C63" s="136" t="s">
        <v>66</v>
      </c>
      <c r="D63" s="137"/>
      <c r="E63" s="138">
        <v>101</v>
      </c>
      <c r="F63" s="135"/>
      <c r="G63" s="135">
        <v>332</v>
      </c>
      <c r="H63" s="135"/>
      <c r="I63" s="135">
        <v>9</v>
      </c>
      <c r="J63" s="135"/>
      <c r="K63" s="9">
        <v>8</v>
      </c>
      <c r="L63" s="9">
        <v>2</v>
      </c>
      <c r="M63" s="165">
        <f t="shared" si="1"/>
        <v>452</v>
      </c>
      <c r="N63" s="172">
        <f>M63</f>
        <v>452</v>
      </c>
    </row>
    <row r="64" spans="2:14" ht="15.75" thickBot="1" x14ac:dyDescent="0.3">
      <c r="B64" s="6" t="s">
        <v>67</v>
      </c>
      <c r="C64" s="149" t="s">
        <v>67</v>
      </c>
      <c r="D64" s="150"/>
      <c r="E64" s="151">
        <v>321</v>
      </c>
      <c r="F64" s="152"/>
      <c r="G64" s="152">
        <v>1425</v>
      </c>
      <c r="H64" s="152"/>
      <c r="I64" s="152">
        <v>17</v>
      </c>
      <c r="J64" s="152"/>
      <c r="K64" s="10">
        <v>8</v>
      </c>
      <c r="L64" s="10">
        <v>12</v>
      </c>
      <c r="M64" s="166">
        <f t="shared" si="1"/>
        <v>1783</v>
      </c>
      <c r="N64" s="176">
        <f>M64</f>
        <v>1783</v>
      </c>
    </row>
    <row r="65" spans="2:14" ht="16.5" thickTop="1" thickBot="1" x14ac:dyDescent="0.3">
      <c r="B65" s="13" t="s">
        <v>68</v>
      </c>
      <c r="C65" s="147"/>
      <c r="D65" s="148"/>
      <c r="E65" s="156">
        <f>SUM(E13:E64)</f>
        <v>1024763</v>
      </c>
      <c r="F65" s="157"/>
      <c r="G65" s="157">
        <f t="shared" ref="G65:L65" si="2">SUM(G13:G64)</f>
        <v>380376</v>
      </c>
      <c r="H65" s="157">
        <f t="shared" si="2"/>
        <v>0</v>
      </c>
      <c r="I65" s="157">
        <f t="shared" si="2"/>
        <v>103539</v>
      </c>
      <c r="J65" s="157">
        <f t="shared" si="2"/>
        <v>0</v>
      </c>
      <c r="K65" s="158">
        <f t="shared" si="2"/>
        <v>12208</v>
      </c>
      <c r="L65" s="158">
        <f t="shared" si="2"/>
        <v>29660</v>
      </c>
      <c r="M65" s="158">
        <f>SUM(M13:M64)</f>
        <v>1550546</v>
      </c>
      <c r="N65" s="159">
        <f>SUM(N13:N64)</f>
        <v>1550546</v>
      </c>
    </row>
    <row r="66" spans="2:14" ht="16.5" thickTop="1" thickBot="1" x14ac:dyDescent="0.3">
      <c r="B66" s="14" t="s">
        <v>73</v>
      </c>
      <c r="C66" s="11"/>
      <c r="D66" s="12"/>
      <c r="E66" s="160">
        <f>E65/$M$65</f>
        <v>0.66090461037595793</v>
      </c>
      <c r="F66" s="161"/>
      <c r="G66" s="161">
        <f>G65/$M$65</f>
        <v>0.24531745591552911</v>
      </c>
      <c r="H66" s="161"/>
      <c r="I66" s="161">
        <f>I65/$M$65</f>
        <v>6.6775832513192121E-2</v>
      </c>
      <c r="J66" s="161"/>
      <c r="K66" s="162">
        <f>K65/$M$65</f>
        <v>7.8733555792604663E-3</v>
      </c>
      <c r="L66" s="162">
        <f>L65/$M$65</f>
        <v>1.9128745616060407E-2</v>
      </c>
      <c r="M66" s="162">
        <f>M65/$M$65</f>
        <v>1</v>
      </c>
      <c r="N66" s="163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9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E9FAF30A-EE8B-4AD7-9234-D197A973D8B7}"/>
</file>

<file path=customXml/itemProps2.xml><?xml version="1.0" encoding="utf-8"?>
<ds:datastoreItem xmlns:ds="http://schemas.openxmlformats.org/officeDocument/2006/customXml" ds:itemID="{C68D55D9-C2E3-4DAE-8785-197CA636AE47}"/>
</file>

<file path=customXml/itemProps3.xml><?xml version="1.0" encoding="utf-8"?>
<ds:datastoreItem xmlns:ds="http://schemas.openxmlformats.org/officeDocument/2006/customXml" ds:itemID="{6B56ED8A-43D0-4D5F-B4D2-68A1CEC11C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categorías 30_09_2023</vt:lpstr>
      <vt:lpstr>Por tipologías 30_09_2023</vt:lpstr>
      <vt:lpstr>'Por categorías 30_09_2023'!Área_de_impresión</vt:lpstr>
      <vt:lpstr>'Por tipologías 30_09_2023'!Área_de_impresión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septiembre 2023 tipos y categorías</dc:title>
  <dc:creator/>
  <cp:lastModifiedBy/>
  <dcterms:created xsi:type="dcterms:W3CDTF">2015-06-05T18:19:34Z</dcterms:created>
  <dcterms:modified xsi:type="dcterms:W3CDTF">2023-11-02T14:34:51Z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