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D705AF5F-2AD3-4966-B805-067534445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01_2024" sheetId="50" r:id="rId1"/>
    <sheet name="Por tipologías 31_01_2024" sheetId="49" r:id="rId2"/>
  </sheets>
  <definedNames>
    <definedName name="_xlnm.Print_Area" localSheetId="1">'Por tipologías 31_01_2024'!$B$3:$N$5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J29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6" i="50" l="1"/>
  <c r="J50" i="50"/>
  <c r="J59" i="50"/>
  <c r="J43" i="50"/>
  <c r="J52" i="50"/>
  <c r="J38" i="50"/>
  <c r="J13" i="50"/>
  <c r="J21" i="50"/>
  <c r="J47" i="50"/>
  <c r="I65" i="50"/>
  <c r="J65" i="49"/>
  <c r="H65" i="49"/>
  <c r="J65" i="50" l="1"/>
  <c r="F66" i="50"/>
  <c r="C65" i="50"/>
  <c r="I66" i="50"/>
  <c r="G66" i="50"/>
  <c r="J66" i="50"/>
  <c r="E66" i="50"/>
  <c r="H66" i="50"/>
  <c r="M64" i="49"/>
  <c r="N64" i="49" s="1"/>
  <c r="M30" i="49"/>
  <c r="M35" i="49"/>
  <c r="L65" i="49"/>
  <c r="M16" i="49"/>
  <c r="M14" i="49" l="1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<sst xmlns="http://schemas.openxmlformats.org/spreadsheetml/2006/main" count="173" uniqueCount="86">
  <si>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</si>
  <si>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</si>
  <si>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</si>
  <si>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</si>
  <si>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</si>
  <si>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</si>
  <si>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</si>
  <si>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</si>
  <si>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</si>
  <si>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</si>
  <si>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</si>
  <si>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</si>
  <si>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</si>
  <si>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</si>
  <si>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</si>
  <si>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</si>
  <si>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</si>
  <si>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</si>
  <si>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</si>
  <si>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</si>
  <si>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</si>
  <si>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</si>
  <si>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</si>
  <si>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</si>
  <si>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</si>
  <si>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</si>
  <si>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</si>
  <si>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</si>
  <si>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</si>
  <si>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</si>
  <si>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</si>
  <si>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</si>
  <si>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</si>
  <si>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</si>
  <si>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</si>
  <si>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</si>
  <si>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</si>
  <si>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</si>
  <si>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</si>
  <si>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</si>
  <si>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</si>
  <si>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</si>
  <si>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</si>
  <si>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</si>
  <si>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</si>
  <si>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</si>
  <si>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</si>
  <si>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</si>
  <si>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</si>
  <si>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</si>
  <si>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</si>
  <si>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</si>
  <si>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</si>
  <si>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</si>
  <si>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</si>
  <si>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</si>
  <si>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</si>
  <si>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</si>
  <si>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</si>
  <si>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</si>
  <si>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</si>
  <si>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</si>
  <si>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</si>
  <si>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</si>
  <si>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</si>
  <si>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</si>
  <si>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</si>
  <si>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</si>
  <si>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</si>
  <si>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</si>
  <si>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</si>
  <si>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</si>
  <si>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</si>
  <si>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</si>
  <si>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</si>
  <si>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</si>
  <si>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</si>
  <si>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</si>
  <si>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</si>
  <si>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</si>
  <si>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CRISIS ENERGÉTICA</t>
  </si>
  <si>
    <t>ÚLTIMO DÍA DEL MES DEL QUE CORRESPONDEN LOS DATOS: 31.01.2024</t>
  </si>
  <si>
    <t>CRITERIO DE RENTA</t>
  </si>
  <si>
    <t>FAMILIAS NUMEROSAS</t>
  </si>
  <si>
    <t>PENSIONISTAS CON PENSIÓN MÍNIMA</t>
  </si>
  <si>
    <t>INGRESO MÍNIMO 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</si>
</sst>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7"/>
  <sheetViews>
    <sheetView tabSelected="1" workbookViewId="0">
      <selection activeCell="B3" sqref="B3:N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60" width="11.42578125" style="26"/>
    <col min="261" max="265" width="12.42578125" style="26" customWidth="1"/>
    <col min="266" max="516" width="11.42578125" style="26"/>
    <col min="517" max="521" width="12.42578125" style="26" customWidth="1"/>
    <col min="522" max="772" width="11.42578125" style="26"/>
    <col min="773" max="777" width="12.42578125" style="26" customWidth="1"/>
    <col min="778" max="1028" width="11.42578125" style="26"/>
    <col min="1029" max="1033" width="12.42578125" style="26" customWidth="1"/>
    <col min="1034" max="1284" width="11.42578125" style="26"/>
    <col min="1285" max="1289" width="12.42578125" style="26" customWidth="1"/>
    <col min="1290" max="1540" width="11.42578125" style="26"/>
    <col min="1541" max="1545" width="12.42578125" style="26" customWidth="1"/>
    <col min="1546" max="1796" width="11.42578125" style="26"/>
    <col min="1797" max="1801" width="12.42578125" style="26" customWidth="1"/>
    <col min="1802" max="2052" width="11.42578125" style="26"/>
    <col min="2053" max="2057" width="12.42578125" style="26" customWidth="1"/>
    <col min="2058" max="2308" width="11.42578125" style="26"/>
    <col min="2309" max="2313" width="12.42578125" style="26" customWidth="1"/>
    <col min="2314" max="2564" width="11.42578125" style="26"/>
    <col min="2565" max="2569" width="12.42578125" style="26" customWidth="1"/>
    <col min="2570" max="2820" width="11.42578125" style="26"/>
    <col min="2821" max="2825" width="12.42578125" style="26" customWidth="1"/>
    <col min="2826" max="3076" width="11.42578125" style="26"/>
    <col min="3077" max="3081" width="12.42578125" style="26" customWidth="1"/>
    <col min="3082" max="3332" width="11.42578125" style="26"/>
    <col min="3333" max="3337" width="12.42578125" style="26" customWidth="1"/>
    <col min="3338" max="3588" width="11.42578125" style="26"/>
    <col min="3589" max="3593" width="12.42578125" style="26" customWidth="1"/>
    <col min="3594" max="3844" width="11.42578125" style="26"/>
    <col min="3845" max="3849" width="12.42578125" style="26" customWidth="1"/>
    <col min="3850" max="4100" width="11.42578125" style="26"/>
    <col min="4101" max="4105" width="12.42578125" style="26" customWidth="1"/>
    <col min="4106" max="4356" width="11.42578125" style="26"/>
    <col min="4357" max="4361" width="12.42578125" style="26" customWidth="1"/>
    <col min="4362" max="4612" width="11.42578125" style="26"/>
    <col min="4613" max="4617" width="12.42578125" style="26" customWidth="1"/>
    <col min="4618" max="4868" width="11.42578125" style="26"/>
    <col min="4869" max="4873" width="12.42578125" style="26" customWidth="1"/>
    <col min="4874" max="5124" width="11.42578125" style="26"/>
    <col min="5125" max="5129" width="12.42578125" style="26" customWidth="1"/>
    <col min="5130" max="5380" width="11.42578125" style="26"/>
    <col min="5381" max="5385" width="12.42578125" style="26" customWidth="1"/>
    <col min="5386" max="5636" width="11.42578125" style="26"/>
    <col min="5637" max="5641" width="12.42578125" style="26" customWidth="1"/>
    <col min="5642" max="5892" width="11.42578125" style="26"/>
    <col min="5893" max="5897" width="12.42578125" style="26" customWidth="1"/>
    <col min="5898" max="6148" width="11.42578125" style="26"/>
    <col min="6149" max="6153" width="12.42578125" style="26" customWidth="1"/>
    <col min="6154" max="6404" width="11.42578125" style="26"/>
    <col min="6405" max="6409" width="12.42578125" style="26" customWidth="1"/>
    <col min="6410" max="6660" width="11.42578125" style="26"/>
    <col min="6661" max="6665" width="12.42578125" style="26" customWidth="1"/>
    <col min="6666" max="6916" width="11.42578125" style="26"/>
    <col min="6917" max="6921" width="12.42578125" style="26" customWidth="1"/>
    <col min="6922" max="7172" width="11.42578125" style="26"/>
    <col min="7173" max="7177" width="12.42578125" style="26" customWidth="1"/>
    <col min="7178" max="7428" width="11.42578125" style="26"/>
    <col min="7429" max="7433" width="12.42578125" style="26" customWidth="1"/>
    <col min="7434" max="7684" width="11.42578125" style="26"/>
    <col min="7685" max="7689" width="12.42578125" style="26" customWidth="1"/>
    <col min="7690" max="7940" width="11.42578125" style="26"/>
    <col min="7941" max="7945" width="12.42578125" style="26" customWidth="1"/>
    <col min="7946" max="8196" width="11.42578125" style="26"/>
    <col min="8197" max="8201" width="12.42578125" style="26" customWidth="1"/>
    <col min="8202" max="8452" width="11.42578125" style="26"/>
    <col min="8453" max="8457" width="12.42578125" style="26" customWidth="1"/>
    <col min="8458" max="8708" width="11.42578125" style="26"/>
    <col min="8709" max="8713" width="12.42578125" style="26" customWidth="1"/>
    <col min="8714" max="8964" width="11.42578125" style="26"/>
    <col min="8965" max="8969" width="12.42578125" style="26" customWidth="1"/>
    <col min="8970" max="9220" width="11.42578125" style="26"/>
    <col min="9221" max="9225" width="12.42578125" style="26" customWidth="1"/>
    <col min="9226" max="9476" width="11.42578125" style="26"/>
    <col min="9477" max="9481" width="12.42578125" style="26" customWidth="1"/>
    <col min="9482" max="9732" width="11.42578125" style="26"/>
    <col min="9733" max="9737" width="12.42578125" style="26" customWidth="1"/>
    <col min="9738" max="9988" width="11.42578125" style="26"/>
    <col min="9989" max="9993" width="12.42578125" style="26" customWidth="1"/>
    <col min="9994" max="10244" width="11.42578125" style="26"/>
    <col min="10245" max="10249" width="12.42578125" style="26" customWidth="1"/>
    <col min="10250" max="10500" width="11.42578125" style="26"/>
    <col min="10501" max="10505" width="12.42578125" style="26" customWidth="1"/>
    <col min="10506" max="10756" width="11.42578125" style="26"/>
    <col min="10757" max="10761" width="12.42578125" style="26" customWidth="1"/>
    <col min="10762" max="11012" width="11.42578125" style="26"/>
    <col min="11013" max="11017" width="12.42578125" style="26" customWidth="1"/>
    <col min="11018" max="11268" width="11.42578125" style="26"/>
    <col min="11269" max="11273" width="12.42578125" style="26" customWidth="1"/>
    <col min="11274" max="11524" width="11.42578125" style="26"/>
    <col min="11525" max="11529" width="12.42578125" style="26" customWidth="1"/>
    <col min="11530" max="11780" width="11.42578125" style="26"/>
    <col min="11781" max="11785" width="12.42578125" style="26" customWidth="1"/>
    <col min="11786" max="12036" width="11.42578125" style="26"/>
    <col min="12037" max="12041" width="12.42578125" style="26" customWidth="1"/>
    <col min="12042" max="12292" width="11.42578125" style="26"/>
    <col min="12293" max="12297" width="12.42578125" style="26" customWidth="1"/>
    <col min="12298" max="12548" width="11.42578125" style="26"/>
    <col min="12549" max="12553" width="12.42578125" style="26" customWidth="1"/>
    <col min="12554" max="12804" width="11.42578125" style="26"/>
    <col min="12805" max="12809" width="12.42578125" style="26" customWidth="1"/>
    <col min="12810" max="13060" width="11.42578125" style="26"/>
    <col min="13061" max="13065" width="12.42578125" style="26" customWidth="1"/>
    <col min="13066" max="13316" width="11.42578125" style="26"/>
    <col min="13317" max="13321" width="12.42578125" style="26" customWidth="1"/>
    <col min="13322" max="13572" width="11.42578125" style="26"/>
    <col min="13573" max="13577" width="12.42578125" style="26" customWidth="1"/>
    <col min="13578" max="13828" width="11.42578125" style="26"/>
    <col min="13829" max="13833" width="12.42578125" style="26" customWidth="1"/>
    <col min="13834" max="14084" width="11.42578125" style="26"/>
    <col min="14085" max="14089" width="12.42578125" style="26" customWidth="1"/>
    <col min="14090" max="14340" width="11.42578125" style="26"/>
    <col min="14341" max="14345" width="12.42578125" style="26" customWidth="1"/>
    <col min="14346" max="14596" width="11.42578125" style="26"/>
    <col min="14597" max="14601" width="12.42578125" style="26" customWidth="1"/>
    <col min="14602" max="14852" width="11.42578125" style="26"/>
    <col min="14853" max="14857" width="12.42578125" style="26" customWidth="1"/>
    <col min="14858" max="15108" width="11.42578125" style="26"/>
    <col min="15109" max="15113" width="12.42578125" style="26" customWidth="1"/>
    <col min="15114" max="15364" width="11.42578125" style="26"/>
    <col min="15365" max="15369" width="12.42578125" style="26" customWidth="1"/>
    <col min="15370" max="15620" width="11.42578125" style="26"/>
    <col min="15621" max="15625" width="12.42578125" style="26" customWidth="1"/>
    <col min="15626" max="15876" width="11.42578125" style="26"/>
    <col min="15877" max="15881" width="12.42578125" style="26" customWidth="1"/>
    <col min="15882" max="16132" width="11.42578125" style="26"/>
    <col min="16133" max="16137" width="12.42578125" style="26" customWidth="1"/>
    <col min="16138" max="16384" width="11.42578125" style="26"/>
  </cols>
  <sheetData>
    <row r="2" spans="2:14" ht="13.5" thickBot="1" x14ac:dyDescent="0.25"/>
    <row r="3" spans="2:14" ht="15.75" thickBot="1" x14ac:dyDescent="0.25">
      <c r="B3" s="58" t="s">
        <v>69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2:14" ht="15.75" thickBot="1" x14ac:dyDescent="0.25">
      <c r="B4" s="61"/>
      <c r="C4" s="61"/>
      <c r="D4" s="7"/>
      <c r="E4" s="62"/>
      <c r="F4" s="62"/>
      <c r="G4" s="62"/>
      <c r="H4" s="62"/>
      <c r="I4" s="62"/>
      <c r="J4" s="62"/>
      <c r="K4" s="61"/>
      <c r="L4" s="61"/>
      <c r="M4" s="61"/>
      <c r="N4" s="61"/>
    </row>
    <row r="5" spans="2:14" ht="15.75" thickBot="1" x14ac:dyDescent="0.25">
      <c r="B5" s="63" t="s">
        <v>81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15.75" thickBo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ht="13.5" thickTop="1" x14ac:dyDescent="0.2">
      <c r="B7" s="83" t="s">
        <v>74</v>
      </c>
      <c r="C7" s="86" t="s">
        <v>75</v>
      </c>
      <c r="D7" s="87"/>
      <c r="E7" s="92" t="s">
        <v>76</v>
      </c>
      <c r="F7" s="93"/>
      <c r="G7" s="93"/>
      <c r="H7" s="93"/>
      <c r="I7" s="93"/>
      <c r="J7" s="94"/>
    </row>
    <row r="8" spans="2:14" x14ac:dyDescent="0.2">
      <c r="B8" s="84"/>
      <c r="C8" s="88"/>
      <c r="D8" s="89"/>
      <c r="E8" s="95"/>
      <c r="F8" s="96"/>
      <c r="G8" s="96"/>
      <c r="H8" s="96"/>
      <c r="I8" s="96"/>
      <c r="J8" s="97"/>
    </row>
    <row r="9" spans="2:14" ht="13.5" thickBot="1" x14ac:dyDescent="0.25">
      <c r="B9" s="84"/>
      <c r="C9" s="88"/>
      <c r="D9" s="89"/>
      <c r="E9" s="98"/>
      <c r="F9" s="99"/>
      <c r="G9" s="99"/>
      <c r="H9" s="99"/>
      <c r="I9" s="99"/>
      <c r="J9" s="100"/>
    </row>
    <row r="10" spans="2:14" x14ac:dyDescent="0.2">
      <c r="B10" s="84"/>
      <c r="C10" s="88"/>
      <c r="D10" s="89"/>
      <c r="E10" s="101" t="s">
        <v>77</v>
      </c>
      <c r="F10" s="104" t="s">
        <v>78</v>
      </c>
      <c r="G10" s="104" t="s">
        <v>79</v>
      </c>
      <c r="H10" s="104" t="s">
        <v>80</v>
      </c>
      <c r="I10" s="107" t="s">
        <v>72</v>
      </c>
      <c r="J10" s="110" t="s">
        <v>71</v>
      </c>
    </row>
    <row r="11" spans="2:14" x14ac:dyDescent="0.2">
      <c r="B11" s="84"/>
      <c r="C11" s="88"/>
      <c r="D11" s="89"/>
      <c r="E11" s="102"/>
      <c r="F11" s="105"/>
      <c r="G11" s="105"/>
      <c r="H11" s="105"/>
      <c r="I11" s="108"/>
      <c r="J11" s="111"/>
    </row>
    <row r="12" spans="2:14" ht="13.5" thickBot="1" x14ac:dyDescent="0.25">
      <c r="B12" s="85"/>
      <c r="C12" s="90"/>
      <c r="D12" s="91"/>
      <c r="E12" s="103"/>
      <c r="F12" s="106"/>
      <c r="G12" s="106"/>
      <c r="H12" s="106"/>
      <c r="I12" s="109"/>
      <c r="J12" s="112"/>
    </row>
    <row r="13" spans="2:14" ht="13.5" thickBot="1" x14ac:dyDescent="0.25">
      <c r="B13" s="77" t="s">
        <v>2</v>
      </c>
      <c r="C13" s="49" t="s">
        <v>3</v>
      </c>
      <c r="D13" s="50"/>
      <c r="E13" s="27">
        <v>9295</v>
      </c>
      <c r="F13" s="27">
        <v>13553</v>
      </c>
      <c r="G13" s="27">
        <v>8</v>
      </c>
      <c r="H13" s="27">
        <v>540</v>
      </c>
      <c r="I13" s="28">
        <f>SUM(E13:H13)</f>
        <v>23396</v>
      </c>
      <c r="J13" s="78">
        <f>SUM(I13:I20)</f>
        <v>327006</v>
      </c>
    </row>
    <row r="14" spans="2:14" ht="13.5" thickBot="1" x14ac:dyDescent="0.25">
      <c r="B14" s="76"/>
      <c r="C14" s="49" t="s">
        <v>4</v>
      </c>
      <c r="D14" s="50"/>
      <c r="E14" s="27">
        <v>20145</v>
      </c>
      <c r="F14" s="27">
        <v>24749</v>
      </c>
      <c r="G14" s="27">
        <v>29</v>
      </c>
      <c r="H14" s="27">
        <v>1151</v>
      </c>
      <c r="I14" s="28">
        <f t="shared" ref="I14:I64" si="0">SUM(E14:H14)</f>
        <v>46074</v>
      </c>
      <c r="J14" s="82"/>
    </row>
    <row r="15" spans="2:14" ht="13.5" thickBot="1" x14ac:dyDescent="0.25">
      <c r="B15" s="76"/>
      <c r="C15" s="49" t="s">
        <v>5</v>
      </c>
      <c r="D15" s="50"/>
      <c r="E15" s="27">
        <v>14013</v>
      </c>
      <c r="F15" s="27">
        <v>18574</v>
      </c>
      <c r="G15" s="27">
        <v>21</v>
      </c>
      <c r="H15" s="27">
        <v>920</v>
      </c>
      <c r="I15" s="28">
        <f t="shared" si="0"/>
        <v>33528</v>
      </c>
      <c r="J15" s="82"/>
    </row>
    <row r="16" spans="2:14" ht="13.5" thickBot="1" x14ac:dyDescent="0.25">
      <c r="B16" s="76"/>
      <c r="C16" s="49" t="s">
        <v>6</v>
      </c>
      <c r="D16" s="50"/>
      <c r="E16" s="27">
        <v>16232</v>
      </c>
      <c r="F16" s="27">
        <v>22986</v>
      </c>
      <c r="G16" s="27">
        <v>33</v>
      </c>
      <c r="H16" s="27">
        <v>1114</v>
      </c>
      <c r="I16" s="28">
        <f t="shared" si="0"/>
        <v>40365</v>
      </c>
      <c r="J16" s="82"/>
    </row>
    <row r="17" spans="2:10" ht="13.5" thickBot="1" x14ac:dyDescent="0.25">
      <c r="B17" s="76"/>
      <c r="C17" s="49" t="s">
        <v>7</v>
      </c>
      <c r="D17" s="50"/>
      <c r="E17" s="27">
        <v>8265</v>
      </c>
      <c r="F17" s="27">
        <v>10331</v>
      </c>
      <c r="G17" s="27">
        <v>16</v>
      </c>
      <c r="H17" s="27">
        <v>505</v>
      </c>
      <c r="I17" s="28">
        <f t="shared" si="0"/>
        <v>19117</v>
      </c>
      <c r="J17" s="82"/>
    </row>
    <row r="18" spans="2:10" ht="13.5" thickBot="1" x14ac:dyDescent="0.25">
      <c r="B18" s="76"/>
      <c r="C18" s="49" t="s">
        <v>8</v>
      </c>
      <c r="D18" s="50"/>
      <c r="E18" s="27">
        <v>15036</v>
      </c>
      <c r="F18" s="27">
        <v>23802</v>
      </c>
      <c r="G18" s="27">
        <v>16</v>
      </c>
      <c r="H18" s="27">
        <v>1233</v>
      </c>
      <c r="I18" s="28">
        <f t="shared" si="0"/>
        <v>40087</v>
      </c>
      <c r="J18" s="82"/>
    </row>
    <row r="19" spans="2:10" ht="13.5" thickBot="1" x14ac:dyDescent="0.25">
      <c r="B19" s="76"/>
      <c r="C19" s="49" t="s">
        <v>9</v>
      </c>
      <c r="D19" s="50"/>
      <c r="E19" s="27">
        <v>19287</v>
      </c>
      <c r="F19" s="27">
        <v>26963</v>
      </c>
      <c r="G19" s="27">
        <v>340</v>
      </c>
      <c r="H19" s="27">
        <v>1066</v>
      </c>
      <c r="I19" s="28">
        <f t="shared" si="0"/>
        <v>47656</v>
      </c>
      <c r="J19" s="82"/>
    </row>
    <row r="20" spans="2:10" ht="13.5" thickBot="1" x14ac:dyDescent="0.25">
      <c r="B20" s="73"/>
      <c r="C20" s="49" t="s">
        <v>10</v>
      </c>
      <c r="D20" s="50"/>
      <c r="E20" s="27">
        <v>34542</v>
      </c>
      <c r="F20" s="27">
        <v>40287</v>
      </c>
      <c r="G20" s="27">
        <v>46</v>
      </c>
      <c r="H20" s="27">
        <v>1908</v>
      </c>
      <c r="I20" s="28">
        <f t="shared" si="0"/>
        <v>76783</v>
      </c>
      <c r="J20" s="82"/>
    </row>
    <row r="21" spans="2:10" ht="13.5" thickBot="1" x14ac:dyDescent="0.25">
      <c r="B21" s="79" t="s">
        <v>11</v>
      </c>
      <c r="C21" s="51" t="s">
        <v>12</v>
      </c>
      <c r="D21" s="52"/>
      <c r="E21" s="29">
        <v>2915</v>
      </c>
      <c r="F21" s="29">
        <v>3595</v>
      </c>
      <c r="G21" s="29">
        <v>2</v>
      </c>
      <c r="H21" s="29">
        <v>201</v>
      </c>
      <c r="I21" s="30">
        <f t="shared" si="0"/>
        <v>6713</v>
      </c>
      <c r="J21" s="66">
        <f>SUM(I21:I23)</f>
        <v>43269</v>
      </c>
    </row>
    <row r="22" spans="2:10" ht="13.5" thickBot="1" x14ac:dyDescent="0.25">
      <c r="B22" s="80"/>
      <c r="C22" s="51" t="s">
        <v>13</v>
      </c>
      <c r="D22" s="52"/>
      <c r="E22" s="29">
        <v>1977</v>
      </c>
      <c r="F22" s="29">
        <v>2632</v>
      </c>
      <c r="G22" s="29">
        <v>1</v>
      </c>
      <c r="H22" s="29">
        <v>147</v>
      </c>
      <c r="I22" s="30">
        <f t="shared" si="0"/>
        <v>4757</v>
      </c>
      <c r="J22" s="67"/>
    </row>
    <row r="23" spans="2:10" ht="13.5" thickBot="1" x14ac:dyDescent="0.25">
      <c r="B23" s="81"/>
      <c r="C23" s="51" t="s">
        <v>14</v>
      </c>
      <c r="D23" s="52"/>
      <c r="E23" s="29">
        <v>13018</v>
      </c>
      <c r="F23" s="29">
        <v>17748</v>
      </c>
      <c r="G23" s="29">
        <v>11</v>
      </c>
      <c r="H23" s="29">
        <v>1022</v>
      </c>
      <c r="I23" s="30">
        <f t="shared" si="0"/>
        <v>31799</v>
      </c>
      <c r="J23" s="67"/>
    </row>
    <row r="24" spans="2:10" ht="27.75" thickBot="1" x14ac:dyDescent="0.25">
      <c r="B24" s="31" t="s">
        <v>15</v>
      </c>
      <c r="C24" s="49" t="s">
        <v>16</v>
      </c>
      <c r="D24" s="50"/>
      <c r="E24" s="27">
        <v>15128</v>
      </c>
      <c r="F24" s="27">
        <v>24701</v>
      </c>
      <c r="G24" s="27">
        <v>1002</v>
      </c>
      <c r="H24" s="27">
        <v>1219</v>
      </c>
      <c r="I24" s="28">
        <f t="shared" si="0"/>
        <v>42050</v>
      </c>
      <c r="J24" s="32">
        <f>I24</f>
        <v>42050</v>
      </c>
    </row>
    <row r="25" spans="2:10" ht="18.75" thickBot="1" x14ac:dyDescent="0.25">
      <c r="B25" s="33" t="s">
        <v>17</v>
      </c>
      <c r="C25" s="51" t="s">
        <v>17</v>
      </c>
      <c r="D25" s="52"/>
      <c r="E25" s="29">
        <v>8351</v>
      </c>
      <c r="F25" s="29">
        <v>9497</v>
      </c>
      <c r="G25" s="29">
        <v>1</v>
      </c>
      <c r="H25" s="29">
        <v>408</v>
      </c>
      <c r="I25" s="30">
        <f t="shared" si="0"/>
        <v>18257</v>
      </c>
      <c r="J25" s="34">
        <f>I25</f>
        <v>18257</v>
      </c>
    </row>
    <row r="26" spans="2:10" ht="13.5" thickBot="1" x14ac:dyDescent="0.25">
      <c r="B26" s="77" t="s">
        <v>18</v>
      </c>
      <c r="C26" s="49" t="s">
        <v>19</v>
      </c>
      <c r="D26" s="50"/>
      <c r="E26" s="27">
        <v>9530</v>
      </c>
      <c r="F26" s="27">
        <v>13754</v>
      </c>
      <c r="G26" s="27">
        <v>0</v>
      </c>
      <c r="H26" s="27">
        <v>509</v>
      </c>
      <c r="I26" s="28">
        <f t="shared" si="0"/>
        <v>23793</v>
      </c>
      <c r="J26" s="74">
        <f>SUM(I26:I27)</f>
        <v>44556</v>
      </c>
    </row>
    <row r="27" spans="2:10" ht="13.5" thickBot="1" x14ac:dyDescent="0.25">
      <c r="B27" s="73"/>
      <c r="C27" s="49" t="s">
        <v>20</v>
      </c>
      <c r="D27" s="50"/>
      <c r="E27" s="27">
        <v>8190</v>
      </c>
      <c r="F27" s="27">
        <v>12225</v>
      </c>
      <c r="G27" s="27">
        <v>1</v>
      </c>
      <c r="H27" s="27">
        <v>347</v>
      </c>
      <c r="I27" s="28">
        <f t="shared" si="0"/>
        <v>20763</v>
      </c>
      <c r="J27" s="75"/>
    </row>
    <row r="28" spans="2:10" ht="13.5" thickBot="1" x14ac:dyDescent="0.25">
      <c r="B28" s="35" t="s">
        <v>21</v>
      </c>
      <c r="C28" s="51" t="s">
        <v>21</v>
      </c>
      <c r="D28" s="52"/>
      <c r="E28" s="29">
        <v>7257</v>
      </c>
      <c r="F28" s="29">
        <v>8895</v>
      </c>
      <c r="G28" s="29">
        <v>59</v>
      </c>
      <c r="H28" s="29">
        <v>418</v>
      </c>
      <c r="I28" s="30">
        <f t="shared" si="0"/>
        <v>16629</v>
      </c>
      <c r="J28" s="34">
        <f>I28</f>
        <v>16629</v>
      </c>
    </row>
    <row r="29" spans="2:10" ht="13.5" thickBot="1" x14ac:dyDescent="0.25">
      <c r="B29" s="77" t="s">
        <v>22</v>
      </c>
      <c r="C29" s="49" t="s">
        <v>23</v>
      </c>
      <c r="D29" s="50"/>
      <c r="E29" s="27">
        <v>4730</v>
      </c>
      <c r="F29" s="27">
        <v>5971</v>
      </c>
      <c r="G29" s="27">
        <v>7</v>
      </c>
      <c r="H29" s="27">
        <v>226</v>
      </c>
      <c r="I29" s="28">
        <f t="shared" si="0"/>
        <v>10934</v>
      </c>
      <c r="J29" s="78">
        <f>SUM(I29:I37)</f>
        <v>114674</v>
      </c>
    </row>
    <row r="30" spans="2:10" ht="13.5" thickBot="1" x14ac:dyDescent="0.25">
      <c r="B30" s="76"/>
      <c r="C30" s="49" t="s">
        <v>24</v>
      </c>
      <c r="D30" s="50"/>
      <c r="E30" s="27">
        <v>6290</v>
      </c>
      <c r="F30" s="27">
        <v>7335</v>
      </c>
      <c r="G30" s="27">
        <v>3</v>
      </c>
      <c r="H30" s="27">
        <v>253</v>
      </c>
      <c r="I30" s="28">
        <f t="shared" si="0"/>
        <v>13881</v>
      </c>
      <c r="J30" s="78"/>
    </row>
    <row r="31" spans="2:10" ht="13.5" thickBot="1" x14ac:dyDescent="0.25">
      <c r="B31" s="76"/>
      <c r="C31" s="49" t="s">
        <v>25</v>
      </c>
      <c r="D31" s="50"/>
      <c r="E31" s="27">
        <v>7197</v>
      </c>
      <c r="F31" s="27">
        <v>10435</v>
      </c>
      <c r="G31" s="27">
        <v>13</v>
      </c>
      <c r="H31" s="27">
        <v>380</v>
      </c>
      <c r="I31" s="28">
        <f t="shared" si="0"/>
        <v>18025</v>
      </c>
      <c r="J31" s="78"/>
    </row>
    <row r="32" spans="2:10" ht="13.5" thickBot="1" x14ac:dyDescent="0.25">
      <c r="B32" s="76"/>
      <c r="C32" s="49" t="s">
        <v>26</v>
      </c>
      <c r="D32" s="50"/>
      <c r="E32" s="27">
        <v>3493</v>
      </c>
      <c r="F32" s="27">
        <v>4358</v>
      </c>
      <c r="G32" s="27">
        <v>2</v>
      </c>
      <c r="H32" s="27">
        <v>203</v>
      </c>
      <c r="I32" s="28">
        <f t="shared" si="0"/>
        <v>8056</v>
      </c>
      <c r="J32" s="78"/>
    </row>
    <row r="33" spans="2:10" ht="13.5" thickBot="1" x14ac:dyDescent="0.25">
      <c r="B33" s="76"/>
      <c r="C33" s="49" t="s">
        <v>27</v>
      </c>
      <c r="D33" s="50"/>
      <c r="E33" s="27">
        <v>9875</v>
      </c>
      <c r="F33" s="27">
        <v>11256</v>
      </c>
      <c r="G33" s="27">
        <v>14</v>
      </c>
      <c r="H33" s="27">
        <v>572</v>
      </c>
      <c r="I33" s="28">
        <f t="shared" si="0"/>
        <v>21717</v>
      </c>
      <c r="J33" s="78"/>
    </row>
    <row r="34" spans="2:10" ht="13.5" thickBot="1" x14ac:dyDescent="0.25">
      <c r="B34" s="76"/>
      <c r="C34" s="49" t="s">
        <v>28</v>
      </c>
      <c r="D34" s="50"/>
      <c r="E34" s="27">
        <v>2388</v>
      </c>
      <c r="F34" s="27">
        <v>2660</v>
      </c>
      <c r="G34" s="27">
        <v>3</v>
      </c>
      <c r="H34" s="27">
        <v>98</v>
      </c>
      <c r="I34" s="28">
        <f t="shared" si="0"/>
        <v>5149</v>
      </c>
      <c r="J34" s="78"/>
    </row>
    <row r="35" spans="2:10" ht="13.5" thickBot="1" x14ac:dyDescent="0.25">
      <c r="B35" s="76"/>
      <c r="C35" s="49" t="s">
        <v>29</v>
      </c>
      <c r="D35" s="50"/>
      <c r="E35" s="27">
        <v>1422</v>
      </c>
      <c r="F35" s="27">
        <v>1938</v>
      </c>
      <c r="G35" s="27">
        <v>2</v>
      </c>
      <c r="H35" s="27">
        <v>61</v>
      </c>
      <c r="I35" s="28">
        <f t="shared" si="0"/>
        <v>3423</v>
      </c>
      <c r="J35" s="78"/>
    </row>
    <row r="36" spans="2:10" ht="13.5" thickBot="1" x14ac:dyDescent="0.25">
      <c r="B36" s="76"/>
      <c r="C36" s="49" t="s">
        <v>30</v>
      </c>
      <c r="D36" s="50"/>
      <c r="E36" s="27">
        <v>9743</v>
      </c>
      <c r="F36" s="27">
        <v>11563</v>
      </c>
      <c r="G36" s="27">
        <v>14</v>
      </c>
      <c r="H36" s="27">
        <v>509</v>
      </c>
      <c r="I36" s="28">
        <f t="shared" si="0"/>
        <v>21829</v>
      </c>
      <c r="J36" s="78"/>
    </row>
    <row r="37" spans="2:10" ht="13.5" thickBot="1" x14ac:dyDescent="0.25">
      <c r="B37" s="73"/>
      <c r="C37" s="49" t="s">
        <v>31</v>
      </c>
      <c r="D37" s="50"/>
      <c r="E37" s="27">
        <v>5149</v>
      </c>
      <c r="F37" s="27">
        <v>6293</v>
      </c>
      <c r="G37" s="27">
        <v>4</v>
      </c>
      <c r="H37" s="27">
        <v>214</v>
      </c>
      <c r="I37" s="28">
        <f t="shared" si="0"/>
        <v>11660</v>
      </c>
      <c r="J37" s="78"/>
    </row>
    <row r="38" spans="2:10" ht="13.5" thickBot="1" x14ac:dyDescent="0.25">
      <c r="B38" s="68" t="s">
        <v>32</v>
      </c>
      <c r="C38" s="51" t="s">
        <v>33</v>
      </c>
      <c r="D38" s="52"/>
      <c r="E38" s="29">
        <v>12191</v>
      </c>
      <c r="F38" s="29">
        <v>14718</v>
      </c>
      <c r="G38" s="29">
        <v>7</v>
      </c>
      <c r="H38" s="29">
        <v>549</v>
      </c>
      <c r="I38" s="30">
        <f t="shared" si="0"/>
        <v>27465</v>
      </c>
      <c r="J38" s="66">
        <f>SUM(I38:I42)</f>
        <v>110202</v>
      </c>
    </row>
    <row r="39" spans="2:10" ht="13.5" thickBot="1" x14ac:dyDescent="0.25">
      <c r="B39" s="69"/>
      <c r="C39" s="51" t="s">
        <v>34</v>
      </c>
      <c r="D39" s="52"/>
      <c r="E39" s="29">
        <v>11494</v>
      </c>
      <c r="F39" s="29">
        <v>13526</v>
      </c>
      <c r="G39" s="29">
        <v>10</v>
      </c>
      <c r="H39" s="29">
        <v>494</v>
      </c>
      <c r="I39" s="30">
        <f t="shared" si="0"/>
        <v>25524</v>
      </c>
      <c r="J39" s="66"/>
    </row>
    <row r="40" spans="2:10" ht="13.5" thickBot="1" x14ac:dyDescent="0.25">
      <c r="B40" s="69"/>
      <c r="C40" s="51" t="s">
        <v>35</v>
      </c>
      <c r="D40" s="52"/>
      <c r="E40" s="29">
        <v>6627</v>
      </c>
      <c r="F40" s="29">
        <v>7652</v>
      </c>
      <c r="G40" s="29">
        <v>3</v>
      </c>
      <c r="H40" s="29">
        <v>266</v>
      </c>
      <c r="I40" s="30">
        <f t="shared" si="0"/>
        <v>14548</v>
      </c>
      <c r="J40" s="66"/>
    </row>
    <row r="41" spans="2:10" ht="13.5" thickBot="1" x14ac:dyDescent="0.25">
      <c r="B41" s="69"/>
      <c r="C41" s="51" t="s">
        <v>36</v>
      </c>
      <c r="D41" s="52"/>
      <c r="E41" s="29">
        <v>4091</v>
      </c>
      <c r="F41" s="29">
        <v>3798</v>
      </c>
      <c r="G41" s="29">
        <v>6</v>
      </c>
      <c r="H41" s="29">
        <v>125</v>
      </c>
      <c r="I41" s="30">
        <f t="shared" si="0"/>
        <v>8020</v>
      </c>
      <c r="J41" s="66"/>
    </row>
    <row r="42" spans="2:10" ht="13.5" thickBot="1" x14ac:dyDescent="0.25">
      <c r="B42" s="70"/>
      <c r="C42" s="51" t="s">
        <v>37</v>
      </c>
      <c r="D42" s="52"/>
      <c r="E42" s="29">
        <v>16288</v>
      </c>
      <c r="F42" s="29">
        <v>17639</v>
      </c>
      <c r="G42" s="29">
        <v>8</v>
      </c>
      <c r="H42" s="29">
        <v>710</v>
      </c>
      <c r="I42" s="30">
        <f t="shared" si="0"/>
        <v>34645</v>
      </c>
      <c r="J42" s="66"/>
    </row>
    <row r="43" spans="2:10" ht="13.5" thickBot="1" x14ac:dyDescent="0.25">
      <c r="B43" s="72" t="s">
        <v>38</v>
      </c>
      <c r="C43" s="49" t="s">
        <v>39</v>
      </c>
      <c r="D43" s="50"/>
      <c r="E43" s="27">
        <v>53436</v>
      </c>
      <c r="F43" s="27">
        <v>60100</v>
      </c>
      <c r="G43" s="27">
        <v>32</v>
      </c>
      <c r="H43" s="27">
        <v>3441</v>
      </c>
      <c r="I43" s="28">
        <f t="shared" si="0"/>
        <v>117009</v>
      </c>
      <c r="J43" s="74">
        <f>SUM(I43:I46)</f>
        <v>167359</v>
      </c>
    </row>
    <row r="44" spans="2:10" ht="13.5" thickBot="1" x14ac:dyDescent="0.25">
      <c r="B44" s="76"/>
      <c r="C44" s="49" t="s">
        <v>40</v>
      </c>
      <c r="D44" s="50"/>
      <c r="E44" s="27">
        <v>6453</v>
      </c>
      <c r="F44" s="27">
        <v>8311</v>
      </c>
      <c r="G44" s="27">
        <v>5</v>
      </c>
      <c r="H44" s="27">
        <v>414</v>
      </c>
      <c r="I44" s="28">
        <f t="shared" si="0"/>
        <v>15183</v>
      </c>
      <c r="J44" s="74"/>
    </row>
    <row r="45" spans="2:10" ht="13.5" thickBot="1" x14ac:dyDescent="0.25">
      <c r="B45" s="76"/>
      <c r="C45" s="49" t="s">
        <v>41</v>
      </c>
      <c r="D45" s="50"/>
      <c r="E45" s="27">
        <v>4108</v>
      </c>
      <c r="F45" s="27">
        <v>5928</v>
      </c>
      <c r="G45" s="27">
        <v>2</v>
      </c>
      <c r="H45" s="27">
        <v>282</v>
      </c>
      <c r="I45" s="28">
        <f t="shared" si="0"/>
        <v>10320</v>
      </c>
      <c r="J45" s="74"/>
    </row>
    <row r="46" spans="2:10" ht="13.5" thickBot="1" x14ac:dyDescent="0.25">
      <c r="B46" s="73"/>
      <c r="C46" s="49" t="s">
        <v>42</v>
      </c>
      <c r="D46" s="50"/>
      <c r="E46" s="27">
        <v>10173</v>
      </c>
      <c r="F46" s="27">
        <v>14035</v>
      </c>
      <c r="G46" s="27">
        <v>4</v>
      </c>
      <c r="H46" s="27">
        <v>635</v>
      </c>
      <c r="I46" s="28">
        <f t="shared" si="0"/>
        <v>24847</v>
      </c>
      <c r="J46" s="74"/>
    </row>
    <row r="47" spans="2:10" ht="13.5" thickBot="1" x14ac:dyDescent="0.25">
      <c r="B47" s="68" t="s">
        <v>43</v>
      </c>
      <c r="C47" s="51" t="s">
        <v>44</v>
      </c>
      <c r="D47" s="52"/>
      <c r="E47" s="29">
        <v>35761</v>
      </c>
      <c r="F47" s="29">
        <v>47544</v>
      </c>
      <c r="G47" s="29">
        <v>86</v>
      </c>
      <c r="H47" s="29">
        <v>1734</v>
      </c>
      <c r="I47" s="30">
        <f t="shared" si="0"/>
        <v>85125</v>
      </c>
      <c r="J47" s="66">
        <f>SUM(I47:I49)</f>
        <v>216757</v>
      </c>
    </row>
    <row r="48" spans="2:10" ht="13.5" thickBot="1" x14ac:dyDescent="0.25">
      <c r="B48" s="69"/>
      <c r="C48" s="51" t="s">
        <v>45</v>
      </c>
      <c r="D48" s="52"/>
      <c r="E48" s="29">
        <v>9137</v>
      </c>
      <c r="F48" s="29">
        <v>12169</v>
      </c>
      <c r="G48" s="29">
        <v>16</v>
      </c>
      <c r="H48" s="29">
        <v>321</v>
      </c>
      <c r="I48" s="30">
        <f t="shared" si="0"/>
        <v>21643</v>
      </c>
      <c r="J48" s="67"/>
    </row>
    <row r="49" spans="2:10" ht="13.5" thickBot="1" x14ac:dyDescent="0.25">
      <c r="B49" s="70"/>
      <c r="C49" s="51" t="s">
        <v>46</v>
      </c>
      <c r="D49" s="52"/>
      <c r="E49" s="29">
        <v>47349</v>
      </c>
      <c r="F49" s="29">
        <v>60661</v>
      </c>
      <c r="G49" s="29">
        <v>41</v>
      </c>
      <c r="H49" s="29">
        <v>1938</v>
      </c>
      <c r="I49" s="30">
        <f t="shared" si="0"/>
        <v>109989</v>
      </c>
      <c r="J49" s="67"/>
    </row>
    <row r="50" spans="2:10" ht="13.5" thickBot="1" x14ac:dyDescent="0.25">
      <c r="B50" s="72" t="s">
        <v>47</v>
      </c>
      <c r="C50" s="49" t="s">
        <v>48</v>
      </c>
      <c r="D50" s="50"/>
      <c r="E50" s="27">
        <v>22087</v>
      </c>
      <c r="F50" s="27">
        <v>25234</v>
      </c>
      <c r="G50" s="27">
        <v>4111</v>
      </c>
      <c r="H50" s="27">
        <v>1389</v>
      </c>
      <c r="I50" s="28">
        <f t="shared" si="0"/>
        <v>52821</v>
      </c>
      <c r="J50" s="74">
        <f>SUM(I50:I51)</f>
        <v>81812</v>
      </c>
    </row>
    <row r="51" spans="2:10" ht="13.5" thickBot="1" x14ac:dyDescent="0.25">
      <c r="B51" s="73"/>
      <c r="C51" s="49" t="s">
        <v>49</v>
      </c>
      <c r="D51" s="50"/>
      <c r="E51" s="27">
        <v>12839</v>
      </c>
      <c r="F51" s="27">
        <v>14188</v>
      </c>
      <c r="G51" s="27">
        <v>1260</v>
      </c>
      <c r="H51" s="27">
        <v>704</v>
      </c>
      <c r="I51" s="28">
        <f t="shared" si="0"/>
        <v>28991</v>
      </c>
      <c r="J51" s="75"/>
    </row>
    <row r="52" spans="2:10" ht="13.5" thickBot="1" x14ac:dyDescent="0.25">
      <c r="B52" s="68" t="s">
        <v>50</v>
      </c>
      <c r="C52" s="51" t="s">
        <v>51</v>
      </c>
      <c r="D52" s="52"/>
      <c r="E52" s="29">
        <v>15527</v>
      </c>
      <c r="F52" s="29">
        <v>20816</v>
      </c>
      <c r="G52" s="29">
        <v>356</v>
      </c>
      <c r="H52" s="29">
        <v>505</v>
      </c>
      <c r="I52" s="30">
        <f t="shared" si="0"/>
        <v>37204</v>
      </c>
      <c r="J52" s="66">
        <f>SUM(I52:I55)</f>
        <v>94738</v>
      </c>
    </row>
    <row r="53" spans="2:10" ht="13.5" thickBot="1" x14ac:dyDescent="0.25">
      <c r="B53" s="69"/>
      <c r="C53" s="51" t="s">
        <v>52</v>
      </c>
      <c r="D53" s="52"/>
      <c r="E53" s="29">
        <v>4980</v>
      </c>
      <c r="F53" s="29">
        <v>7085</v>
      </c>
      <c r="G53" s="29">
        <v>214</v>
      </c>
      <c r="H53" s="29">
        <v>178</v>
      </c>
      <c r="I53" s="30">
        <f t="shared" si="0"/>
        <v>12457</v>
      </c>
      <c r="J53" s="66"/>
    </row>
    <row r="54" spans="2:10" ht="13.5" thickBot="1" x14ac:dyDescent="0.25">
      <c r="B54" s="69"/>
      <c r="C54" s="51" t="s">
        <v>53</v>
      </c>
      <c r="D54" s="52"/>
      <c r="E54" s="29">
        <v>5696</v>
      </c>
      <c r="F54" s="29">
        <v>8193</v>
      </c>
      <c r="G54" s="29">
        <v>79</v>
      </c>
      <c r="H54" s="29">
        <v>186</v>
      </c>
      <c r="I54" s="30">
        <f t="shared" si="0"/>
        <v>14154</v>
      </c>
      <c r="J54" s="66"/>
    </row>
    <row r="55" spans="2:10" ht="13.5" thickBot="1" x14ac:dyDescent="0.25">
      <c r="B55" s="70"/>
      <c r="C55" s="51" t="s">
        <v>54</v>
      </c>
      <c r="D55" s="52"/>
      <c r="E55" s="29">
        <v>12692</v>
      </c>
      <c r="F55" s="29">
        <v>17624</v>
      </c>
      <c r="G55" s="29">
        <v>174</v>
      </c>
      <c r="H55" s="29">
        <v>433</v>
      </c>
      <c r="I55" s="30">
        <f t="shared" si="0"/>
        <v>30923</v>
      </c>
      <c r="J55" s="66"/>
    </row>
    <row r="56" spans="2:10" ht="27.75" thickBot="1" x14ac:dyDescent="0.25">
      <c r="B56" s="31" t="s">
        <v>55</v>
      </c>
      <c r="C56" s="49" t="s">
        <v>56</v>
      </c>
      <c r="D56" s="50"/>
      <c r="E56" s="27">
        <v>93577</v>
      </c>
      <c r="F56" s="27">
        <v>78167</v>
      </c>
      <c r="G56" s="27">
        <v>98</v>
      </c>
      <c r="H56" s="27">
        <v>3416</v>
      </c>
      <c r="I56" s="28">
        <f t="shared" si="0"/>
        <v>175258</v>
      </c>
      <c r="J56" s="36">
        <f>I56</f>
        <v>175258</v>
      </c>
    </row>
    <row r="57" spans="2:10" ht="18.75" thickBot="1" x14ac:dyDescent="0.25">
      <c r="B57" s="35" t="s">
        <v>57</v>
      </c>
      <c r="C57" s="51" t="s">
        <v>58</v>
      </c>
      <c r="D57" s="52"/>
      <c r="E57" s="29">
        <v>31570</v>
      </c>
      <c r="F57" s="29">
        <v>33661</v>
      </c>
      <c r="G57" s="29">
        <v>56</v>
      </c>
      <c r="H57" s="29">
        <v>898</v>
      </c>
      <c r="I57" s="30">
        <f t="shared" si="0"/>
        <v>66185</v>
      </c>
      <c r="J57" s="34">
        <f>I57</f>
        <v>66185</v>
      </c>
    </row>
    <row r="58" spans="2:10" ht="27.75" thickBot="1" x14ac:dyDescent="0.25">
      <c r="B58" s="31" t="s">
        <v>59</v>
      </c>
      <c r="C58" s="49" t="s">
        <v>60</v>
      </c>
      <c r="D58" s="50"/>
      <c r="E58" s="27">
        <v>10812</v>
      </c>
      <c r="F58" s="27">
        <v>10832</v>
      </c>
      <c r="G58" s="27">
        <v>9</v>
      </c>
      <c r="H58" s="27">
        <v>397</v>
      </c>
      <c r="I58" s="28">
        <f t="shared" si="0"/>
        <v>22050</v>
      </c>
      <c r="J58" s="36">
        <f>I58</f>
        <v>22050</v>
      </c>
    </row>
    <row r="59" spans="2:10" ht="13.5" thickBot="1" x14ac:dyDescent="0.25">
      <c r="B59" s="71" t="s">
        <v>61</v>
      </c>
      <c r="C59" s="51" t="s">
        <v>62</v>
      </c>
      <c r="D59" s="52"/>
      <c r="E59" s="29">
        <v>5481</v>
      </c>
      <c r="F59" s="29">
        <v>4511</v>
      </c>
      <c r="G59" s="29">
        <v>19</v>
      </c>
      <c r="H59" s="29">
        <v>238</v>
      </c>
      <c r="I59" s="30">
        <f t="shared" si="0"/>
        <v>10249</v>
      </c>
      <c r="J59" s="66">
        <f>SUM(I59:I61)</f>
        <v>65044</v>
      </c>
    </row>
    <row r="60" spans="2:10" ht="13.5" thickBot="1" x14ac:dyDescent="0.25">
      <c r="B60" s="69"/>
      <c r="C60" s="51" t="s">
        <v>63</v>
      </c>
      <c r="D60" s="52"/>
      <c r="E60" s="29">
        <v>14546</v>
      </c>
      <c r="F60" s="29">
        <v>20277</v>
      </c>
      <c r="G60" s="29">
        <v>35</v>
      </c>
      <c r="H60" s="29">
        <v>618</v>
      </c>
      <c r="I60" s="30">
        <f t="shared" si="0"/>
        <v>35476</v>
      </c>
      <c r="J60" s="67"/>
    </row>
    <row r="61" spans="2:10" ht="13.5" thickBot="1" x14ac:dyDescent="0.25">
      <c r="B61" s="70"/>
      <c r="C61" s="51" t="s">
        <v>64</v>
      </c>
      <c r="D61" s="52"/>
      <c r="E61" s="29">
        <v>12110</v>
      </c>
      <c r="F61" s="29">
        <v>6621</v>
      </c>
      <c r="G61" s="29">
        <v>28</v>
      </c>
      <c r="H61" s="29">
        <v>560</v>
      </c>
      <c r="I61" s="30">
        <f t="shared" si="0"/>
        <v>19319</v>
      </c>
      <c r="J61" s="67"/>
    </row>
    <row r="62" spans="2:10" ht="13.5" thickBot="1" x14ac:dyDescent="0.25">
      <c r="B62" s="31" t="s">
        <v>65</v>
      </c>
      <c r="C62" s="49" t="s">
        <v>65</v>
      </c>
      <c r="D62" s="50"/>
      <c r="E62" s="27">
        <v>5877</v>
      </c>
      <c r="F62" s="27">
        <v>7512</v>
      </c>
      <c r="G62" s="27">
        <v>12</v>
      </c>
      <c r="H62" s="27">
        <v>314</v>
      </c>
      <c r="I62" s="28">
        <f t="shared" si="0"/>
        <v>13715</v>
      </c>
      <c r="J62" s="36">
        <f>I62</f>
        <v>13715</v>
      </c>
    </row>
    <row r="63" spans="2:10" ht="13.5" thickBot="1" x14ac:dyDescent="0.25">
      <c r="B63" s="35" t="s">
        <v>66</v>
      </c>
      <c r="C63" s="51" t="s">
        <v>66</v>
      </c>
      <c r="D63" s="52"/>
      <c r="E63" s="29">
        <v>295</v>
      </c>
      <c r="F63" s="29">
        <v>187</v>
      </c>
      <c r="G63" s="29">
        <v>0</v>
      </c>
      <c r="H63" s="29">
        <v>2</v>
      </c>
      <c r="I63" s="30">
        <f t="shared" si="0"/>
        <v>484</v>
      </c>
      <c r="J63" s="34">
        <f>I63</f>
        <v>484</v>
      </c>
    </row>
    <row r="64" spans="2:10" ht="13.5" thickBot="1" x14ac:dyDescent="0.25">
      <c r="B64" s="37" t="s">
        <v>67</v>
      </c>
      <c r="C64" s="53" t="s">
        <v>67</v>
      </c>
      <c r="D64" s="54"/>
      <c r="E64" s="38">
        <v>1085</v>
      </c>
      <c r="F64" s="38">
        <v>560</v>
      </c>
      <c r="G64" s="38">
        <v>0</v>
      </c>
      <c r="H64" s="38">
        <v>7</v>
      </c>
      <c r="I64" s="39">
        <f t="shared" si="0"/>
        <v>1652</v>
      </c>
      <c r="J64" s="40">
        <f>I64</f>
        <v>1652</v>
      </c>
    </row>
    <row r="65" spans="2:10" ht="14.25" thickTop="1" thickBot="1" x14ac:dyDescent="0.25">
      <c r="B65" s="55" t="s">
        <v>68</v>
      </c>
      <c r="C65" s="56">
        <f>SUM(E65:L65)</f>
        <v>4865091</v>
      </c>
      <c r="D65" s="57"/>
      <c r="E65" s="41">
        <f t="shared" ref="E65:J65" si="1">SUM(E13:E64)</f>
        <v>719750</v>
      </c>
      <c r="F65" s="42">
        <f t="shared" si="1"/>
        <v>857650</v>
      </c>
      <c r="G65" s="42">
        <f t="shared" si="1"/>
        <v>8319</v>
      </c>
      <c r="H65" s="42">
        <f t="shared" si="1"/>
        <v>35978</v>
      </c>
      <c r="I65" s="43">
        <f t="shared" si="1"/>
        <v>1621697</v>
      </c>
      <c r="J65" s="44">
        <f t="shared" si="1"/>
        <v>1621697</v>
      </c>
    </row>
    <row r="66" spans="2:10" ht="14.25" thickTop="1" thickBot="1" x14ac:dyDescent="0.25">
      <c r="B66" s="55" t="s">
        <v>73</v>
      </c>
      <c r="C66" s="56"/>
      <c r="D66" s="57"/>
      <c r="E66" s="45">
        <f t="shared" ref="E66:J66" si="2">E65/$I$65</f>
        <v>0.44382520285848714</v>
      </c>
      <c r="F66" s="45">
        <f t="shared" si="2"/>
        <v>0.52885958351035978</v>
      </c>
      <c r="G66" s="45">
        <f t="shared" si="2"/>
        <v>5.1298115492598188E-3</v>
      </c>
      <c r="H66" s="45">
        <f t="shared" si="2"/>
        <v>2.2185402081893228E-2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8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3:N3"/>
    <mergeCell ref="B4:C4"/>
    <mergeCell ref="E4:J4"/>
    <mergeCell ref="K4:N4"/>
    <mergeCell ref="B5:N5"/>
    <mergeCell ref="C62:D62"/>
    <mergeCell ref="C63:D63"/>
    <mergeCell ref="C64:D64"/>
    <mergeCell ref="B65:D65"/>
    <mergeCell ref="B66:D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L13" sqref="L1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144"/>
      <c r="C2" s="144"/>
      <c r="D2" s="1"/>
      <c r="E2" s="145"/>
      <c r="F2" s="145"/>
      <c r="G2" s="145"/>
      <c r="H2" s="145"/>
      <c r="I2" s="145"/>
      <c r="J2" s="145"/>
      <c r="K2" s="146"/>
      <c r="L2" s="146"/>
      <c r="M2" s="146"/>
      <c r="N2" s="146"/>
    </row>
    <row r="3" spans="2:14" ht="15.75" thickBot="1" x14ac:dyDescent="0.3">
      <c r="B3" s="58" t="s">
        <v>69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2:14" ht="15.75" thickBot="1" x14ac:dyDescent="0.3">
      <c r="B4" s="61"/>
      <c r="C4" s="61"/>
      <c r="D4" s="7"/>
      <c r="E4" s="62"/>
      <c r="F4" s="62"/>
      <c r="G4" s="62"/>
      <c r="H4" s="62"/>
      <c r="I4" s="62"/>
      <c r="J4" s="62"/>
      <c r="K4" s="61"/>
      <c r="L4" s="61"/>
      <c r="M4" s="61"/>
      <c r="N4" s="61"/>
    </row>
    <row r="5" spans="2:14" ht="15.75" customHeight="1" thickBot="1" x14ac:dyDescent="0.3">
      <c r="B5" s="63" t="s">
        <v>81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15.75" thickBot="1" x14ac:dyDescent="0.3"/>
    <row r="7" spans="2:14" ht="15.75" customHeight="1" thickTop="1" x14ac:dyDescent="0.25">
      <c r="B7" s="83" t="s">
        <v>74</v>
      </c>
      <c r="C7" s="86" t="s">
        <v>75</v>
      </c>
      <c r="D7" s="87"/>
      <c r="E7" s="151" t="s">
        <v>70</v>
      </c>
      <c r="F7" s="152"/>
      <c r="G7" s="152"/>
      <c r="H7" s="152"/>
      <c r="I7" s="152"/>
      <c r="J7" s="152"/>
      <c r="K7" s="152"/>
      <c r="L7" s="152"/>
      <c r="M7" s="152"/>
      <c r="N7" s="153"/>
    </row>
    <row r="8" spans="2:14" x14ac:dyDescent="0.25">
      <c r="B8" s="84"/>
      <c r="C8" s="88"/>
      <c r="D8" s="89"/>
      <c r="E8" s="154"/>
      <c r="F8" s="155"/>
      <c r="G8" s="155"/>
      <c r="H8" s="155"/>
      <c r="I8" s="155"/>
      <c r="J8" s="155"/>
      <c r="K8" s="155"/>
      <c r="L8" s="155"/>
      <c r="M8" s="155"/>
      <c r="N8" s="156"/>
    </row>
    <row r="9" spans="2:14" x14ac:dyDescent="0.25">
      <c r="B9" s="84"/>
      <c r="C9" s="88"/>
      <c r="D9" s="89"/>
      <c r="E9" s="154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5.75" thickBot="1" x14ac:dyDescent="0.3">
      <c r="B10" s="84"/>
      <c r="C10" s="88"/>
      <c r="D10" s="89"/>
      <c r="E10" s="157"/>
      <c r="F10" s="158"/>
      <c r="G10" s="158"/>
      <c r="H10" s="158"/>
      <c r="I10" s="158"/>
      <c r="J10" s="158"/>
      <c r="K10" s="158"/>
      <c r="L10" s="158"/>
      <c r="M10" s="158"/>
      <c r="N10" s="159"/>
    </row>
    <row r="11" spans="2:14" ht="25.5" customHeight="1" x14ac:dyDescent="0.25">
      <c r="B11" s="84"/>
      <c r="C11" s="88"/>
      <c r="D11" s="89"/>
      <c r="E11" s="160" t="s">
        <v>82</v>
      </c>
      <c r="F11" s="147"/>
      <c r="G11" s="147" t="s">
        <v>83</v>
      </c>
      <c r="H11" s="147"/>
      <c r="I11" s="147" t="s">
        <v>84</v>
      </c>
      <c r="J11" s="147"/>
      <c r="K11" s="147" t="s">
        <v>85</v>
      </c>
      <c r="L11" s="147" t="s">
        <v>80</v>
      </c>
      <c r="M11" s="147" t="s">
        <v>72</v>
      </c>
      <c r="N11" s="149" t="s">
        <v>71</v>
      </c>
    </row>
    <row r="12" spans="2:14" ht="15.75" thickBot="1" x14ac:dyDescent="0.3">
      <c r="B12" s="85"/>
      <c r="C12" s="90"/>
      <c r="D12" s="91"/>
      <c r="E12" s="161"/>
      <c r="F12" s="148"/>
      <c r="G12" s="148" t="s">
        <v>0</v>
      </c>
      <c r="H12" s="148" t="s">
        <v>1</v>
      </c>
      <c r="I12" s="148" t="s">
        <v>0</v>
      </c>
      <c r="J12" s="148" t="s">
        <v>1</v>
      </c>
      <c r="K12" s="148"/>
      <c r="L12" s="148"/>
      <c r="M12" s="148"/>
      <c r="N12" s="150"/>
    </row>
    <row r="13" spans="2:14" ht="15.6" customHeight="1" thickBot="1" x14ac:dyDescent="0.3">
      <c r="B13" s="138" t="s">
        <v>2</v>
      </c>
      <c r="C13" s="130" t="s">
        <v>3</v>
      </c>
      <c r="D13" s="131"/>
      <c r="E13" s="132">
        <v>14733</v>
      </c>
      <c r="F13" s="133"/>
      <c r="G13" s="133">
        <v>6567</v>
      </c>
      <c r="H13" s="133"/>
      <c r="I13" s="133">
        <v>1284</v>
      </c>
      <c r="J13" s="133"/>
      <c r="K13" s="8">
        <v>272</v>
      </c>
      <c r="L13" s="8">
        <v>540</v>
      </c>
      <c r="M13" s="20">
        <f t="shared" ref="M13:M44" si="0">SUM(E13:L13)</f>
        <v>23396</v>
      </c>
      <c r="N13" s="142">
        <f>SUM(M13:M20)</f>
        <v>327006</v>
      </c>
    </row>
    <row r="14" spans="2:14" ht="15.75" thickBot="1" x14ac:dyDescent="0.3">
      <c r="B14" s="137"/>
      <c r="C14" s="130" t="s">
        <v>4</v>
      </c>
      <c r="D14" s="131"/>
      <c r="E14" s="132">
        <v>33560</v>
      </c>
      <c r="F14" s="133"/>
      <c r="G14" s="133">
        <v>8903</v>
      </c>
      <c r="H14" s="133"/>
      <c r="I14" s="133">
        <v>1636</v>
      </c>
      <c r="J14" s="133"/>
      <c r="K14" s="8">
        <v>824</v>
      </c>
      <c r="L14" s="8">
        <v>1151</v>
      </c>
      <c r="M14" s="20">
        <f t="shared" si="0"/>
        <v>46074</v>
      </c>
      <c r="N14" s="143"/>
    </row>
    <row r="15" spans="2:14" ht="15.75" thickBot="1" x14ac:dyDescent="0.3">
      <c r="B15" s="137"/>
      <c r="C15" s="130" t="s">
        <v>5</v>
      </c>
      <c r="D15" s="131"/>
      <c r="E15" s="132">
        <v>23566</v>
      </c>
      <c r="F15" s="133"/>
      <c r="G15" s="133">
        <v>6507</v>
      </c>
      <c r="H15" s="133"/>
      <c r="I15" s="133">
        <v>2069</v>
      </c>
      <c r="J15" s="133"/>
      <c r="K15" s="8">
        <v>466</v>
      </c>
      <c r="L15" s="8">
        <v>920</v>
      </c>
      <c r="M15" s="20">
        <f t="shared" si="0"/>
        <v>33528</v>
      </c>
      <c r="N15" s="143"/>
    </row>
    <row r="16" spans="2:14" ht="15.75" thickBot="1" x14ac:dyDescent="0.3">
      <c r="B16" s="137"/>
      <c r="C16" s="130" t="s">
        <v>6</v>
      </c>
      <c r="D16" s="131"/>
      <c r="E16" s="132">
        <v>27951</v>
      </c>
      <c r="F16" s="133"/>
      <c r="G16" s="133">
        <v>7859</v>
      </c>
      <c r="H16" s="133"/>
      <c r="I16" s="133">
        <v>2949</v>
      </c>
      <c r="J16" s="133"/>
      <c r="K16" s="8">
        <v>492</v>
      </c>
      <c r="L16" s="8">
        <v>1114</v>
      </c>
      <c r="M16" s="20">
        <f t="shared" si="0"/>
        <v>40365</v>
      </c>
      <c r="N16" s="143"/>
    </row>
    <row r="17" spans="2:14" ht="15.75" thickBot="1" x14ac:dyDescent="0.3">
      <c r="B17" s="137"/>
      <c r="C17" s="130" t="s">
        <v>7</v>
      </c>
      <c r="D17" s="131"/>
      <c r="E17" s="132">
        <v>13937</v>
      </c>
      <c r="F17" s="133"/>
      <c r="G17" s="133">
        <v>3509</v>
      </c>
      <c r="H17" s="133"/>
      <c r="I17" s="133">
        <v>982</v>
      </c>
      <c r="J17" s="133"/>
      <c r="K17" s="8">
        <v>184</v>
      </c>
      <c r="L17" s="8">
        <v>505</v>
      </c>
      <c r="M17" s="20">
        <f t="shared" si="0"/>
        <v>19117</v>
      </c>
      <c r="N17" s="143"/>
    </row>
    <row r="18" spans="2:14" ht="15.75" thickBot="1" x14ac:dyDescent="0.3">
      <c r="B18" s="137"/>
      <c r="C18" s="130" t="s">
        <v>8</v>
      </c>
      <c r="D18" s="131"/>
      <c r="E18" s="132">
        <v>29810</v>
      </c>
      <c r="F18" s="133"/>
      <c r="G18" s="133">
        <v>6104</v>
      </c>
      <c r="H18" s="133"/>
      <c r="I18" s="133">
        <v>2559</v>
      </c>
      <c r="J18" s="133"/>
      <c r="K18" s="8">
        <v>381</v>
      </c>
      <c r="L18" s="8">
        <v>1233</v>
      </c>
      <c r="M18" s="20">
        <f t="shared" si="0"/>
        <v>40087</v>
      </c>
      <c r="N18" s="143"/>
    </row>
    <row r="19" spans="2:14" ht="15.75" thickBot="1" x14ac:dyDescent="0.3">
      <c r="B19" s="137"/>
      <c r="C19" s="130" t="s">
        <v>9</v>
      </c>
      <c r="D19" s="131"/>
      <c r="E19" s="132">
        <v>33403</v>
      </c>
      <c r="F19" s="133"/>
      <c r="G19" s="133">
        <v>10774</v>
      </c>
      <c r="H19" s="133"/>
      <c r="I19" s="133">
        <v>1767</v>
      </c>
      <c r="J19" s="133"/>
      <c r="K19" s="8">
        <v>646</v>
      </c>
      <c r="L19" s="8">
        <v>1066</v>
      </c>
      <c r="M19" s="20">
        <f t="shared" si="0"/>
        <v>47656</v>
      </c>
      <c r="N19" s="143"/>
    </row>
    <row r="20" spans="2:14" ht="15.75" thickBot="1" x14ac:dyDescent="0.3">
      <c r="B20" s="136"/>
      <c r="C20" s="130" t="s">
        <v>10</v>
      </c>
      <c r="D20" s="131"/>
      <c r="E20" s="132">
        <v>52258</v>
      </c>
      <c r="F20" s="133"/>
      <c r="G20" s="133">
        <v>17666</v>
      </c>
      <c r="H20" s="133"/>
      <c r="I20" s="133">
        <v>3721</v>
      </c>
      <c r="J20" s="133"/>
      <c r="K20" s="8">
        <v>1230</v>
      </c>
      <c r="L20" s="8">
        <v>1908</v>
      </c>
      <c r="M20" s="20">
        <f t="shared" si="0"/>
        <v>76783</v>
      </c>
      <c r="N20" s="143"/>
    </row>
    <row r="21" spans="2:14" ht="15.75" thickBot="1" x14ac:dyDescent="0.3">
      <c r="B21" s="139" t="s">
        <v>11</v>
      </c>
      <c r="C21" s="119" t="s">
        <v>12</v>
      </c>
      <c r="D21" s="120"/>
      <c r="E21" s="121">
        <v>4354</v>
      </c>
      <c r="F21" s="122"/>
      <c r="G21" s="122">
        <v>1839</v>
      </c>
      <c r="H21" s="122"/>
      <c r="I21" s="122">
        <v>282</v>
      </c>
      <c r="J21" s="122"/>
      <c r="K21" s="9">
        <v>37</v>
      </c>
      <c r="L21" s="9">
        <v>201</v>
      </c>
      <c r="M21" s="21">
        <f t="shared" si="0"/>
        <v>6713</v>
      </c>
      <c r="N21" s="162">
        <f>SUM(M21:M23)</f>
        <v>43269</v>
      </c>
    </row>
    <row r="22" spans="2:14" ht="15.75" thickBot="1" x14ac:dyDescent="0.3">
      <c r="B22" s="140"/>
      <c r="C22" s="119" t="s">
        <v>13</v>
      </c>
      <c r="D22" s="120"/>
      <c r="E22" s="121">
        <v>3039</v>
      </c>
      <c r="F22" s="122"/>
      <c r="G22" s="122">
        <v>1186</v>
      </c>
      <c r="H22" s="122"/>
      <c r="I22" s="122">
        <v>351</v>
      </c>
      <c r="J22" s="122"/>
      <c r="K22" s="9">
        <v>34</v>
      </c>
      <c r="L22" s="9">
        <v>147</v>
      </c>
      <c r="M22" s="21">
        <f t="shared" si="0"/>
        <v>4757</v>
      </c>
      <c r="N22" s="163"/>
    </row>
    <row r="23" spans="2:14" ht="15.75" thickBot="1" x14ac:dyDescent="0.3">
      <c r="B23" s="141"/>
      <c r="C23" s="119" t="s">
        <v>14</v>
      </c>
      <c r="D23" s="120"/>
      <c r="E23" s="121">
        <v>20512</v>
      </c>
      <c r="F23" s="122"/>
      <c r="G23" s="122">
        <v>8346</v>
      </c>
      <c r="H23" s="122"/>
      <c r="I23" s="122">
        <v>1417</v>
      </c>
      <c r="J23" s="122"/>
      <c r="K23" s="9">
        <v>502</v>
      </c>
      <c r="L23" s="9">
        <v>1022</v>
      </c>
      <c r="M23" s="21">
        <f t="shared" si="0"/>
        <v>31799</v>
      </c>
      <c r="N23" s="163"/>
    </row>
    <row r="24" spans="2:14" ht="18.75" thickBot="1" x14ac:dyDescent="0.3">
      <c r="B24" s="3" t="s">
        <v>15</v>
      </c>
      <c r="C24" s="130" t="s">
        <v>16</v>
      </c>
      <c r="D24" s="131"/>
      <c r="E24" s="132">
        <v>31989</v>
      </c>
      <c r="F24" s="133"/>
      <c r="G24" s="133">
        <v>5557</v>
      </c>
      <c r="H24" s="133"/>
      <c r="I24" s="133">
        <v>2252</v>
      </c>
      <c r="J24" s="133"/>
      <c r="K24" s="8">
        <v>1033</v>
      </c>
      <c r="L24" s="8">
        <v>1219</v>
      </c>
      <c r="M24" s="20">
        <f t="shared" si="0"/>
        <v>42050</v>
      </c>
      <c r="N24" s="13">
        <f>M24</f>
        <v>42050</v>
      </c>
    </row>
    <row r="25" spans="2:14" ht="15.75" customHeight="1" thickBot="1" x14ac:dyDescent="0.3">
      <c r="B25" s="4" t="s">
        <v>17</v>
      </c>
      <c r="C25" s="119" t="s">
        <v>17</v>
      </c>
      <c r="D25" s="120"/>
      <c r="E25" s="121">
        <v>9604</v>
      </c>
      <c r="F25" s="122"/>
      <c r="G25" s="122">
        <v>7347</v>
      </c>
      <c r="H25" s="122"/>
      <c r="I25" s="122">
        <v>796</v>
      </c>
      <c r="J25" s="122"/>
      <c r="K25" s="9">
        <v>102</v>
      </c>
      <c r="L25" s="9">
        <v>408</v>
      </c>
      <c r="M25" s="21">
        <f t="shared" si="0"/>
        <v>18257</v>
      </c>
      <c r="N25" s="18">
        <f>M25</f>
        <v>18257</v>
      </c>
    </row>
    <row r="26" spans="2:14" ht="15.75" customHeight="1" thickBot="1" x14ac:dyDescent="0.3">
      <c r="B26" s="138" t="s">
        <v>18</v>
      </c>
      <c r="C26" s="130" t="s">
        <v>19</v>
      </c>
      <c r="D26" s="131"/>
      <c r="E26" s="132">
        <v>17597</v>
      </c>
      <c r="F26" s="133"/>
      <c r="G26" s="133">
        <v>4525</v>
      </c>
      <c r="H26" s="133"/>
      <c r="I26" s="133">
        <v>900</v>
      </c>
      <c r="J26" s="133"/>
      <c r="K26" s="8">
        <v>262</v>
      </c>
      <c r="L26" s="8">
        <v>509</v>
      </c>
      <c r="M26" s="20">
        <f t="shared" si="0"/>
        <v>23793</v>
      </c>
      <c r="N26" s="164">
        <f>SUM(M26:M27)</f>
        <v>44556</v>
      </c>
    </row>
    <row r="27" spans="2:14" ht="15.75" customHeight="1" thickBot="1" x14ac:dyDescent="0.3">
      <c r="B27" s="136"/>
      <c r="C27" s="130" t="s">
        <v>20</v>
      </c>
      <c r="D27" s="131"/>
      <c r="E27" s="132">
        <v>15692</v>
      </c>
      <c r="F27" s="133"/>
      <c r="G27" s="133">
        <v>3567</v>
      </c>
      <c r="H27" s="133"/>
      <c r="I27" s="133">
        <v>910</v>
      </c>
      <c r="J27" s="133"/>
      <c r="K27" s="8">
        <v>247</v>
      </c>
      <c r="L27" s="8">
        <v>347</v>
      </c>
      <c r="M27" s="20">
        <f t="shared" si="0"/>
        <v>20763</v>
      </c>
      <c r="N27" s="165"/>
    </row>
    <row r="28" spans="2:14" ht="15.75" thickBot="1" x14ac:dyDescent="0.3">
      <c r="B28" s="5" t="s">
        <v>21</v>
      </c>
      <c r="C28" s="119" t="s">
        <v>21</v>
      </c>
      <c r="D28" s="120"/>
      <c r="E28" s="121">
        <v>11975</v>
      </c>
      <c r="F28" s="122"/>
      <c r="G28" s="122">
        <v>3199</v>
      </c>
      <c r="H28" s="122"/>
      <c r="I28" s="122">
        <v>789</v>
      </c>
      <c r="J28" s="122"/>
      <c r="K28" s="9">
        <v>248</v>
      </c>
      <c r="L28" s="9">
        <v>418</v>
      </c>
      <c r="M28" s="21">
        <f t="shared" si="0"/>
        <v>16629</v>
      </c>
      <c r="N28" s="18">
        <f>M28</f>
        <v>16629</v>
      </c>
    </row>
    <row r="29" spans="2:14" ht="15.75" thickBot="1" x14ac:dyDescent="0.3">
      <c r="B29" s="138" t="s">
        <v>22</v>
      </c>
      <c r="C29" s="130" t="s">
        <v>23</v>
      </c>
      <c r="D29" s="131"/>
      <c r="E29" s="132">
        <v>7792</v>
      </c>
      <c r="F29" s="133"/>
      <c r="G29" s="133">
        <v>1580</v>
      </c>
      <c r="H29" s="133"/>
      <c r="I29" s="133">
        <v>1281</v>
      </c>
      <c r="J29" s="133"/>
      <c r="K29" s="8">
        <v>55</v>
      </c>
      <c r="L29" s="8">
        <v>226</v>
      </c>
      <c r="M29" s="20">
        <f t="shared" si="0"/>
        <v>10934</v>
      </c>
      <c r="N29" s="142">
        <f>SUM(M29:M37)</f>
        <v>114674</v>
      </c>
    </row>
    <row r="30" spans="2:14" ht="15.75" thickBot="1" x14ac:dyDescent="0.3">
      <c r="B30" s="137"/>
      <c r="C30" s="130" t="s">
        <v>24</v>
      </c>
      <c r="D30" s="131"/>
      <c r="E30" s="132">
        <v>9301</v>
      </c>
      <c r="F30" s="133"/>
      <c r="G30" s="133">
        <v>3295</v>
      </c>
      <c r="H30" s="133"/>
      <c r="I30" s="133">
        <v>1007</v>
      </c>
      <c r="J30" s="133"/>
      <c r="K30" s="8">
        <v>25</v>
      </c>
      <c r="L30" s="8">
        <v>253</v>
      </c>
      <c r="M30" s="20">
        <f t="shared" si="0"/>
        <v>13881</v>
      </c>
      <c r="N30" s="142"/>
    </row>
    <row r="31" spans="2:14" ht="15.75" thickBot="1" x14ac:dyDescent="0.3">
      <c r="B31" s="137"/>
      <c r="C31" s="130" t="s">
        <v>25</v>
      </c>
      <c r="D31" s="131"/>
      <c r="E31" s="132">
        <v>13953</v>
      </c>
      <c r="F31" s="133"/>
      <c r="G31" s="133">
        <v>2232</v>
      </c>
      <c r="H31" s="133"/>
      <c r="I31" s="133">
        <v>1286</v>
      </c>
      <c r="J31" s="133"/>
      <c r="K31" s="8">
        <v>174</v>
      </c>
      <c r="L31" s="8">
        <v>380</v>
      </c>
      <c r="M31" s="20">
        <f t="shared" si="0"/>
        <v>18025</v>
      </c>
      <c r="N31" s="142"/>
    </row>
    <row r="32" spans="2:14" ht="15.75" thickBot="1" x14ac:dyDescent="0.3">
      <c r="B32" s="137"/>
      <c r="C32" s="130" t="s">
        <v>26</v>
      </c>
      <c r="D32" s="131"/>
      <c r="E32" s="132">
        <v>5916</v>
      </c>
      <c r="F32" s="133"/>
      <c r="G32" s="133">
        <v>1235</v>
      </c>
      <c r="H32" s="133"/>
      <c r="I32" s="133">
        <v>668</v>
      </c>
      <c r="J32" s="133"/>
      <c r="K32" s="8">
        <v>34</v>
      </c>
      <c r="L32" s="8">
        <v>203</v>
      </c>
      <c r="M32" s="20">
        <f t="shared" si="0"/>
        <v>8056</v>
      </c>
      <c r="N32" s="142"/>
    </row>
    <row r="33" spans="2:14" ht="15.75" thickBot="1" x14ac:dyDescent="0.3">
      <c r="B33" s="137"/>
      <c r="C33" s="130" t="s">
        <v>27</v>
      </c>
      <c r="D33" s="131"/>
      <c r="E33" s="132">
        <v>16383</v>
      </c>
      <c r="F33" s="133"/>
      <c r="G33" s="133">
        <v>2079</v>
      </c>
      <c r="H33" s="133"/>
      <c r="I33" s="133">
        <v>2594</v>
      </c>
      <c r="J33" s="133"/>
      <c r="K33" s="8">
        <v>89</v>
      </c>
      <c r="L33" s="8">
        <v>572</v>
      </c>
      <c r="M33" s="20">
        <f t="shared" si="0"/>
        <v>21717</v>
      </c>
      <c r="N33" s="142"/>
    </row>
    <row r="34" spans="2:14" ht="15.75" thickBot="1" x14ac:dyDescent="0.3">
      <c r="B34" s="137"/>
      <c r="C34" s="130" t="s">
        <v>28</v>
      </c>
      <c r="D34" s="131"/>
      <c r="E34" s="132">
        <v>3447</v>
      </c>
      <c r="F34" s="133"/>
      <c r="G34" s="133">
        <v>1242</v>
      </c>
      <c r="H34" s="133"/>
      <c r="I34" s="133">
        <v>328</v>
      </c>
      <c r="J34" s="133"/>
      <c r="K34" s="8">
        <v>34</v>
      </c>
      <c r="L34" s="8">
        <v>98</v>
      </c>
      <c r="M34" s="20">
        <f t="shared" si="0"/>
        <v>5149</v>
      </c>
      <c r="N34" s="142"/>
    </row>
    <row r="35" spans="2:14" ht="15.75" thickBot="1" x14ac:dyDescent="0.3">
      <c r="B35" s="137"/>
      <c r="C35" s="130" t="s">
        <v>29</v>
      </c>
      <c r="D35" s="131"/>
      <c r="E35" s="132">
        <v>2316</v>
      </c>
      <c r="F35" s="133"/>
      <c r="G35" s="133">
        <v>760</v>
      </c>
      <c r="H35" s="133"/>
      <c r="I35" s="133">
        <v>276</v>
      </c>
      <c r="J35" s="133"/>
      <c r="K35" s="8">
        <v>10</v>
      </c>
      <c r="L35" s="8">
        <v>61</v>
      </c>
      <c r="M35" s="20">
        <f t="shared" si="0"/>
        <v>3423</v>
      </c>
      <c r="N35" s="142"/>
    </row>
    <row r="36" spans="2:14" ht="15.75" thickBot="1" x14ac:dyDescent="0.3">
      <c r="B36" s="137"/>
      <c r="C36" s="130" t="s">
        <v>30</v>
      </c>
      <c r="D36" s="131"/>
      <c r="E36" s="132">
        <v>15515</v>
      </c>
      <c r="F36" s="133"/>
      <c r="G36" s="133">
        <v>4056</v>
      </c>
      <c r="H36" s="133"/>
      <c r="I36" s="133">
        <v>1626</v>
      </c>
      <c r="J36" s="133"/>
      <c r="K36" s="8">
        <v>123</v>
      </c>
      <c r="L36" s="8">
        <v>509</v>
      </c>
      <c r="M36" s="20">
        <f t="shared" si="0"/>
        <v>21829</v>
      </c>
      <c r="N36" s="142"/>
    </row>
    <row r="37" spans="2:14" ht="15.75" thickBot="1" x14ac:dyDescent="0.3">
      <c r="B37" s="136"/>
      <c r="C37" s="130" t="s">
        <v>31</v>
      </c>
      <c r="D37" s="131"/>
      <c r="E37" s="132">
        <v>8855</v>
      </c>
      <c r="F37" s="133"/>
      <c r="G37" s="133">
        <v>734</v>
      </c>
      <c r="H37" s="133"/>
      <c r="I37" s="133">
        <v>1810</v>
      </c>
      <c r="J37" s="133"/>
      <c r="K37" s="8">
        <v>47</v>
      </c>
      <c r="L37" s="8">
        <v>214</v>
      </c>
      <c r="M37" s="20">
        <f t="shared" si="0"/>
        <v>11660</v>
      </c>
      <c r="N37" s="142"/>
    </row>
    <row r="38" spans="2:14" ht="15.75" customHeight="1" thickBot="1" x14ac:dyDescent="0.3">
      <c r="B38" s="134" t="s">
        <v>32</v>
      </c>
      <c r="C38" s="119" t="s">
        <v>33</v>
      </c>
      <c r="D38" s="120"/>
      <c r="E38" s="121">
        <v>19135</v>
      </c>
      <c r="F38" s="122"/>
      <c r="G38" s="122">
        <v>4595</v>
      </c>
      <c r="H38" s="122"/>
      <c r="I38" s="122">
        <v>3090</v>
      </c>
      <c r="J38" s="122"/>
      <c r="K38" s="9">
        <v>96</v>
      </c>
      <c r="L38" s="9">
        <v>549</v>
      </c>
      <c r="M38" s="21">
        <f t="shared" si="0"/>
        <v>27465</v>
      </c>
      <c r="N38" s="162">
        <f>SUM(M38:M42)</f>
        <v>110202</v>
      </c>
    </row>
    <row r="39" spans="2:14" ht="15.75" customHeight="1" thickBot="1" x14ac:dyDescent="0.3">
      <c r="B39" s="128"/>
      <c r="C39" s="119" t="s">
        <v>34</v>
      </c>
      <c r="D39" s="120"/>
      <c r="E39" s="121">
        <v>19569</v>
      </c>
      <c r="F39" s="122"/>
      <c r="G39" s="122">
        <v>4089</v>
      </c>
      <c r="H39" s="122"/>
      <c r="I39" s="122">
        <v>1227</v>
      </c>
      <c r="J39" s="122"/>
      <c r="K39" s="9">
        <v>145</v>
      </c>
      <c r="L39" s="9">
        <v>494</v>
      </c>
      <c r="M39" s="21">
        <f t="shared" si="0"/>
        <v>25524</v>
      </c>
      <c r="N39" s="162"/>
    </row>
    <row r="40" spans="2:14" ht="15.75" thickBot="1" x14ac:dyDescent="0.3">
      <c r="B40" s="128"/>
      <c r="C40" s="119" t="s">
        <v>35</v>
      </c>
      <c r="D40" s="120"/>
      <c r="E40" s="121">
        <v>10480</v>
      </c>
      <c r="F40" s="122"/>
      <c r="G40" s="122">
        <v>1828</v>
      </c>
      <c r="H40" s="122"/>
      <c r="I40" s="122">
        <v>1943</v>
      </c>
      <c r="J40" s="122"/>
      <c r="K40" s="9">
        <v>31</v>
      </c>
      <c r="L40" s="9">
        <v>266</v>
      </c>
      <c r="M40" s="21">
        <f t="shared" si="0"/>
        <v>14548</v>
      </c>
      <c r="N40" s="162"/>
    </row>
    <row r="41" spans="2:14" ht="15.75" customHeight="1" thickBot="1" x14ac:dyDescent="0.3">
      <c r="B41" s="128"/>
      <c r="C41" s="119" t="s">
        <v>36</v>
      </c>
      <c r="D41" s="120"/>
      <c r="E41" s="121">
        <v>4426</v>
      </c>
      <c r="F41" s="122"/>
      <c r="G41" s="122">
        <v>3103</v>
      </c>
      <c r="H41" s="122"/>
      <c r="I41" s="122">
        <v>323</v>
      </c>
      <c r="J41" s="122"/>
      <c r="K41" s="9">
        <v>43</v>
      </c>
      <c r="L41" s="9">
        <v>125</v>
      </c>
      <c r="M41" s="21">
        <f t="shared" si="0"/>
        <v>8020</v>
      </c>
      <c r="N41" s="162"/>
    </row>
    <row r="42" spans="2:14" ht="15.75" thickBot="1" x14ac:dyDescent="0.3">
      <c r="B42" s="129"/>
      <c r="C42" s="119" t="s">
        <v>37</v>
      </c>
      <c r="D42" s="120"/>
      <c r="E42" s="121">
        <v>23067</v>
      </c>
      <c r="F42" s="122"/>
      <c r="G42" s="122">
        <v>7715</v>
      </c>
      <c r="H42" s="122"/>
      <c r="I42" s="122">
        <v>2985</v>
      </c>
      <c r="J42" s="122"/>
      <c r="K42" s="9">
        <v>168</v>
      </c>
      <c r="L42" s="9">
        <v>710</v>
      </c>
      <c r="M42" s="21">
        <f t="shared" si="0"/>
        <v>34645</v>
      </c>
      <c r="N42" s="162"/>
    </row>
    <row r="43" spans="2:14" ht="15.75" thickBot="1" x14ac:dyDescent="0.3">
      <c r="B43" s="135" t="s">
        <v>38</v>
      </c>
      <c r="C43" s="130" t="s">
        <v>39</v>
      </c>
      <c r="D43" s="131"/>
      <c r="E43" s="132">
        <v>68618</v>
      </c>
      <c r="F43" s="133"/>
      <c r="G43" s="133">
        <v>40150</v>
      </c>
      <c r="H43" s="133"/>
      <c r="I43" s="133">
        <v>3943</v>
      </c>
      <c r="J43" s="133"/>
      <c r="K43" s="8">
        <v>857</v>
      </c>
      <c r="L43" s="8">
        <v>3441</v>
      </c>
      <c r="M43" s="20">
        <f t="shared" si="0"/>
        <v>117009</v>
      </c>
      <c r="N43" s="164">
        <f>SUM(M43:M46)</f>
        <v>167359</v>
      </c>
    </row>
    <row r="44" spans="2:14" ht="15.75" thickBot="1" x14ac:dyDescent="0.3">
      <c r="B44" s="137"/>
      <c r="C44" s="130" t="s">
        <v>40</v>
      </c>
      <c r="D44" s="131"/>
      <c r="E44" s="132">
        <v>7841</v>
      </c>
      <c r="F44" s="133"/>
      <c r="G44" s="133">
        <v>6241</v>
      </c>
      <c r="H44" s="133"/>
      <c r="I44" s="133">
        <v>483</v>
      </c>
      <c r="J44" s="133"/>
      <c r="K44" s="8">
        <v>204</v>
      </c>
      <c r="L44" s="8">
        <v>414</v>
      </c>
      <c r="M44" s="20">
        <f t="shared" si="0"/>
        <v>15183</v>
      </c>
      <c r="N44" s="164"/>
    </row>
    <row r="45" spans="2:14" ht="15.75" thickBot="1" x14ac:dyDescent="0.3">
      <c r="B45" s="137"/>
      <c r="C45" s="130" t="s">
        <v>41</v>
      </c>
      <c r="D45" s="131"/>
      <c r="E45" s="132">
        <v>5801</v>
      </c>
      <c r="F45" s="133"/>
      <c r="G45" s="133">
        <v>3758</v>
      </c>
      <c r="H45" s="133"/>
      <c r="I45" s="133">
        <v>382</v>
      </c>
      <c r="J45" s="133"/>
      <c r="K45" s="8">
        <v>97</v>
      </c>
      <c r="L45" s="8">
        <v>282</v>
      </c>
      <c r="M45" s="20">
        <f t="shared" ref="M45:M64" si="1">SUM(E45:L45)</f>
        <v>10320</v>
      </c>
      <c r="N45" s="164"/>
    </row>
    <row r="46" spans="2:14" ht="15.75" thickBot="1" x14ac:dyDescent="0.3">
      <c r="B46" s="136"/>
      <c r="C46" s="130" t="s">
        <v>42</v>
      </c>
      <c r="D46" s="131"/>
      <c r="E46" s="132">
        <v>14268</v>
      </c>
      <c r="F46" s="133"/>
      <c r="G46" s="133">
        <v>8994</v>
      </c>
      <c r="H46" s="133"/>
      <c r="I46" s="133">
        <v>731</v>
      </c>
      <c r="J46" s="133"/>
      <c r="K46" s="8">
        <v>219</v>
      </c>
      <c r="L46" s="8">
        <v>635</v>
      </c>
      <c r="M46" s="20">
        <f t="shared" si="1"/>
        <v>24847</v>
      </c>
      <c r="N46" s="164"/>
    </row>
    <row r="47" spans="2:14" ht="15.75" customHeight="1" thickBot="1" x14ac:dyDescent="0.3">
      <c r="B47" s="134" t="s">
        <v>43</v>
      </c>
      <c r="C47" s="119" t="s">
        <v>44</v>
      </c>
      <c r="D47" s="120"/>
      <c r="E47" s="121">
        <v>59550</v>
      </c>
      <c r="F47" s="122"/>
      <c r="G47" s="122">
        <v>14930</v>
      </c>
      <c r="H47" s="122"/>
      <c r="I47" s="122">
        <v>8439</v>
      </c>
      <c r="J47" s="122"/>
      <c r="K47" s="9">
        <v>472</v>
      </c>
      <c r="L47" s="9">
        <v>1734</v>
      </c>
      <c r="M47" s="21">
        <f t="shared" si="1"/>
        <v>85125</v>
      </c>
      <c r="N47" s="162">
        <f>SUM(M47:M49)</f>
        <v>216757</v>
      </c>
    </row>
    <row r="48" spans="2:14" ht="15.75" customHeight="1" thickBot="1" x14ac:dyDescent="0.3">
      <c r="B48" s="128"/>
      <c r="C48" s="119" t="s">
        <v>45</v>
      </c>
      <c r="D48" s="120"/>
      <c r="E48" s="121">
        <v>13905</v>
      </c>
      <c r="F48" s="122"/>
      <c r="G48" s="122">
        <v>5440</v>
      </c>
      <c r="H48" s="122"/>
      <c r="I48" s="122">
        <v>1844</v>
      </c>
      <c r="J48" s="122"/>
      <c r="K48" s="9">
        <v>133</v>
      </c>
      <c r="L48" s="9">
        <v>321</v>
      </c>
      <c r="M48" s="21">
        <f t="shared" si="1"/>
        <v>21643</v>
      </c>
      <c r="N48" s="163"/>
    </row>
    <row r="49" spans="2:14" ht="15.75" customHeight="1" thickBot="1" x14ac:dyDescent="0.3">
      <c r="B49" s="129"/>
      <c r="C49" s="119" t="s">
        <v>46</v>
      </c>
      <c r="D49" s="120"/>
      <c r="E49" s="121">
        <v>77603</v>
      </c>
      <c r="F49" s="122"/>
      <c r="G49" s="122">
        <v>20825</v>
      </c>
      <c r="H49" s="122"/>
      <c r="I49" s="122">
        <v>8970</v>
      </c>
      <c r="J49" s="122"/>
      <c r="K49" s="9">
        <v>653</v>
      </c>
      <c r="L49" s="9">
        <v>1938</v>
      </c>
      <c r="M49" s="21">
        <f t="shared" si="1"/>
        <v>109989</v>
      </c>
      <c r="N49" s="163"/>
    </row>
    <row r="50" spans="2:14" ht="15.75" thickBot="1" x14ac:dyDescent="0.3">
      <c r="B50" s="135" t="s">
        <v>47</v>
      </c>
      <c r="C50" s="130" t="s">
        <v>48</v>
      </c>
      <c r="D50" s="131"/>
      <c r="E50" s="132">
        <v>40320</v>
      </c>
      <c r="F50" s="133"/>
      <c r="G50" s="133">
        <v>6838</v>
      </c>
      <c r="H50" s="133"/>
      <c r="I50" s="133">
        <v>3901</v>
      </c>
      <c r="J50" s="133"/>
      <c r="K50" s="8">
        <v>373</v>
      </c>
      <c r="L50" s="8">
        <v>1389</v>
      </c>
      <c r="M50" s="20">
        <f t="shared" si="1"/>
        <v>52821</v>
      </c>
      <c r="N50" s="164">
        <f>SUM(M50:M51)</f>
        <v>81812</v>
      </c>
    </row>
    <row r="51" spans="2:14" ht="15.75" thickBot="1" x14ac:dyDescent="0.3">
      <c r="B51" s="136"/>
      <c r="C51" s="130" t="s">
        <v>49</v>
      </c>
      <c r="D51" s="131"/>
      <c r="E51" s="132">
        <v>21444</v>
      </c>
      <c r="F51" s="133"/>
      <c r="G51" s="133">
        <v>3344</v>
      </c>
      <c r="H51" s="133"/>
      <c r="I51" s="133">
        <v>3355</v>
      </c>
      <c r="J51" s="133"/>
      <c r="K51" s="8">
        <v>144</v>
      </c>
      <c r="L51" s="8">
        <v>704</v>
      </c>
      <c r="M51" s="20">
        <f t="shared" si="1"/>
        <v>28991</v>
      </c>
      <c r="N51" s="165"/>
    </row>
    <row r="52" spans="2:14" ht="15.75" thickBot="1" x14ac:dyDescent="0.3">
      <c r="B52" s="134" t="s">
        <v>50</v>
      </c>
      <c r="C52" s="119" t="s">
        <v>51</v>
      </c>
      <c r="D52" s="120"/>
      <c r="E52" s="121">
        <v>29137</v>
      </c>
      <c r="F52" s="122"/>
      <c r="G52" s="122">
        <v>5336</v>
      </c>
      <c r="H52" s="122"/>
      <c r="I52" s="122">
        <v>1858</v>
      </c>
      <c r="J52" s="122"/>
      <c r="K52" s="9">
        <v>368</v>
      </c>
      <c r="L52" s="9">
        <v>505</v>
      </c>
      <c r="M52" s="21">
        <f t="shared" si="1"/>
        <v>37204</v>
      </c>
      <c r="N52" s="162">
        <f>SUM(M52:M55)</f>
        <v>94738</v>
      </c>
    </row>
    <row r="53" spans="2:14" ht="15.75" thickBot="1" x14ac:dyDescent="0.3">
      <c r="B53" s="128"/>
      <c r="C53" s="119" t="s">
        <v>52</v>
      </c>
      <c r="D53" s="120"/>
      <c r="E53" s="121">
        <v>9925</v>
      </c>
      <c r="F53" s="122"/>
      <c r="G53" s="122">
        <v>1142</v>
      </c>
      <c r="H53" s="122"/>
      <c r="I53" s="122">
        <v>1115</v>
      </c>
      <c r="J53" s="122"/>
      <c r="K53" s="9">
        <v>97</v>
      </c>
      <c r="L53" s="9">
        <v>178</v>
      </c>
      <c r="M53" s="21">
        <f t="shared" si="1"/>
        <v>12457</v>
      </c>
      <c r="N53" s="162"/>
    </row>
    <row r="54" spans="2:14" ht="15.75" thickBot="1" x14ac:dyDescent="0.3">
      <c r="B54" s="128"/>
      <c r="C54" s="119" t="s">
        <v>53</v>
      </c>
      <c r="D54" s="120"/>
      <c r="E54" s="121">
        <v>11735</v>
      </c>
      <c r="F54" s="122"/>
      <c r="G54" s="122">
        <v>1167</v>
      </c>
      <c r="H54" s="122"/>
      <c r="I54" s="122">
        <v>969</v>
      </c>
      <c r="J54" s="122"/>
      <c r="K54" s="9">
        <v>97</v>
      </c>
      <c r="L54" s="9">
        <v>186</v>
      </c>
      <c r="M54" s="21">
        <f t="shared" si="1"/>
        <v>14154</v>
      </c>
      <c r="N54" s="162"/>
    </row>
    <row r="55" spans="2:14" ht="15.75" customHeight="1" thickBot="1" x14ac:dyDescent="0.3">
      <c r="B55" s="129"/>
      <c r="C55" s="119" t="s">
        <v>54</v>
      </c>
      <c r="D55" s="120"/>
      <c r="E55" s="121">
        <v>24355</v>
      </c>
      <c r="F55" s="122"/>
      <c r="G55" s="122">
        <v>4842</v>
      </c>
      <c r="H55" s="122"/>
      <c r="I55" s="122">
        <v>1075</v>
      </c>
      <c r="J55" s="122"/>
      <c r="K55" s="9">
        <v>218</v>
      </c>
      <c r="L55" s="9">
        <v>433</v>
      </c>
      <c r="M55" s="21">
        <f t="shared" si="1"/>
        <v>30923</v>
      </c>
      <c r="N55" s="162"/>
    </row>
    <row r="56" spans="2:14" ht="18.75" thickBot="1" x14ac:dyDescent="0.3">
      <c r="B56" s="3" t="s">
        <v>55</v>
      </c>
      <c r="C56" s="130" t="s">
        <v>56</v>
      </c>
      <c r="D56" s="131"/>
      <c r="E56" s="132">
        <v>92775</v>
      </c>
      <c r="F56" s="133"/>
      <c r="G56" s="133">
        <v>69645</v>
      </c>
      <c r="H56" s="133"/>
      <c r="I56" s="133">
        <v>7843</v>
      </c>
      <c r="J56" s="133"/>
      <c r="K56" s="8">
        <v>1579</v>
      </c>
      <c r="L56" s="8">
        <v>3416</v>
      </c>
      <c r="M56" s="20">
        <f t="shared" si="1"/>
        <v>175258</v>
      </c>
      <c r="N56" s="14">
        <f>M56</f>
        <v>175258</v>
      </c>
    </row>
    <row r="57" spans="2:14" ht="15.75" thickBot="1" x14ac:dyDescent="0.3">
      <c r="B57" s="5" t="s">
        <v>57</v>
      </c>
      <c r="C57" s="119" t="s">
        <v>58</v>
      </c>
      <c r="D57" s="120"/>
      <c r="E57" s="121">
        <v>39148</v>
      </c>
      <c r="F57" s="122"/>
      <c r="G57" s="122">
        <v>20846</v>
      </c>
      <c r="H57" s="122"/>
      <c r="I57" s="122">
        <v>5019</v>
      </c>
      <c r="J57" s="122"/>
      <c r="K57" s="9">
        <v>274</v>
      </c>
      <c r="L57" s="9">
        <v>898</v>
      </c>
      <c r="M57" s="21">
        <f t="shared" si="1"/>
        <v>66185</v>
      </c>
      <c r="N57" s="18">
        <f>M57</f>
        <v>66185</v>
      </c>
    </row>
    <row r="58" spans="2:14" ht="27.75" thickBot="1" x14ac:dyDescent="0.3">
      <c r="B58" s="3" t="s">
        <v>59</v>
      </c>
      <c r="C58" s="130" t="s">
        <v>60</v>
      </c>
      <c r="D58" s="131"/>
      <c r="E58" s="132">
        <v>11701</v>
      </c>
      <c r="F58" s="133"/>
      <c r="G58" s="133">
        <v>8838</v>
      </c>
      <c r="H58" s="133"/>
      <c r="I58" s="133">
        <v>912</v>
      </c>
      <c r="J58" s="133"/>
      <c r="K58" s="8">
        <v>202</v>
      </c>
      <c r="L58" s="8">
        <v>397</v>
      </c>
      <c r="M58" s="20">
        <f t="shared" si="1"/>
        <v>22050</v>
      </c>
      <c r="N58" s="14">
        <f>M58</f>
        <v>22050</v>
      </c>
    </row>
    <row r="59" spans="2:14" ht="15.75" customHeight="1" thickBot="1" x14ac:dyDescent="0.3">
      <c r="B59" s="127" t="s">
        <v>61</v>
      </c>
      <c r="C59" s="119" t="s">
        <v>62</v>
      </c>
      <c r="D59" s="120"/>
      <c r="E59" s="121">
        <v>5770</v>
      </c>
      <c r="F59" s="122"/>
      <c r="G59" s="122">
        <v>3606</v>
      </c>
      <c r="H59" s="122"/>
      <c r="I59" s="122">
        <v>432</v>
      </c>
      <c r="J59" s="122"/>
      <c r="K59" s="9">
        <v>203</v>
      </c>
      <c r="L59" s="9">
        <v>238</v>
      </c>
      <c r="M59" s="21">
        <f t="shared" si="1"/>
        <v>10249</v>
      </c>
      <c r="N59" s="162">
        <f>SUM(M59:M61)</f>
        <v>65044</v>
      </c>
    </row>
    <row r="60" spans="2:14" ht="15.75" thickBot="1" x14ac:dyDescent="0.3">
      <c r="B60" s="128"/>
      <c r="C60" s="119" t="s">
        <v>63</v>
      </c>
      <c r="D60" s="120"/>
      <c r="E60" s="121">
        <v>24779</v>
      </c>
      <c r="F60" s="122"/>
      <c r="G60" s="122">
        <v>8262</v>
      </c>
      <c r="H60" s="122"/>
      <c r="I60" s="122">
        <v>1324</v>
      </c>
      <c r="J60" s="122"/>
      <c r="K60" s="9">
        <v>493</v>
      </c>
      <c r="L60" s="9">
        <v>618</v>
      </c>
      <c r="M60" s="21">
        <f t="shared" si="1"/>
        <v>35476</v>
      </c>
      <c r="N60" s="163"/>
    </row>
    <row r="61" spans="2:14" ht="15.75" thickBot="1" x14ac:dyDescent="0.3">
      <c r="B61" s="129"/>
      <c r="C61" s="119" t="s">
        <v>64</v>
      </c>
      <c r="D61" s="120"/>
      <c r="E61" s="121">
        <v>10193</v>
      </c>
      <c r="F61" s="122"/>
      <c r="G61" s="122">
        <v>7173</v>
      </c>
      <c r="H61" s="122"/>
      <c r="I61" s="122">
        <v>1095</v>
      </c>
      <c r="J61" s="122"/>
      <c r="K61" s="9">
        <v>298</v>
      </c>
      <c r="L61" s="9">
        <v>560</v>
      </c>
      <c r="M61" s="21">
        <f t="shared" si="1"/>
        <v>19319</v>
      </c>
      <c r="N61" s="163"/>
    </row>
    <row r="62" spans="2:14" ht="15.75" thickBot="1" x14ac:dyDescent="0.3">
      <c r="B62" s="3" t="s">
        <v>65</v>
      </c>
      <c r="C62" s="130" t="s">
        <v>65</v>
      </c>
      <c r="D62" s="131"/>
      <c r="E62" s="132">
        <v>9171</v>
      </c>
      <c r="F62" s="133"/>
      <c r="G62" s="133">
        <v>2919</v>
      </c>
      <c r="H62" s="133"/>
      <c r="I62" s="133">
        <v>1224</v>
      </c>
      <c r="J62" s="133"/>
      <c r="K62" s="8">
        <v>87</v>
      </c>
      <c r="L62" s="8">
        <v>314</v>
      </c>
      <c r="M62" s="20">
        <f t="shared" si="1"/>
        <v>13715</v>
      </c>
      <c r="N62" s="14">
        <f>M62</f>
        <v>13715</v>
      </c>
    </row>
    <row r="63" spans="2:14" ht="15.75" thickBot="1" x14ac:dyDescent="0.3">
      <c r="B63" s="5" t="s">
        <v>66</v>
      </c>
      <c r="C63" s="119" t="s">
        <v>66</v>
      </c>
      <c r="D63" s="120"/>
      <c r="E63" s="121">
        <v>107</v>
      </c>
      <c r="F63" s="122"/>
      <c r="G63" s="122">
        <v>358</v>
      </c>
      <c r="H63" s="122"/>
      <c r="I63" s="122">
        <v>8</v>
      </c>
      <c r="J63" s="122"/>
      <c r="K63" s="9">
        <v>9</v>
      </c>
      <c r="L63" s="9">
        <v>2</v>
      </c>
      <c r="M63" s="21">
        <f t="shared" si="1"/>
        <v>484</v>
      </c>
      <c r="N63" s="18">
        <f>M63</f>
        <v>484</v>
      </c>
    </row>
    <row r="64" spans="2:14" ht="15.75" thickBot="1" x14ac:dyDescent="0.3">
      <c r="B64" s="6" t="s">
        <v>67</v>
      </c>
      <c r="C64" s="123" t="s">
        <v>67</v>
      </c>
      <c r="D64" s="124"/>
      <c r="E64" s="125">
        <v>309</v>
      </c>
      <c r="F64" s="126"/>
      <c r="G64" s="126">
        <v>1313</v>
      </c>
      <c r="H64" s="126"/>
      <c r="I64" s="126">
        <v>15</v>
      </c>
      <c r="J64" s="126"/>
      <c r="K64" s="10">
        <v>8</v>
      </c>
      <c r="L64" s="10">
        <v>7</v>
      </c>
      <c r="M64" s="22">
        <f t="shared" si="1"/>
        <v>1652</v>
      </c>
      <c r="N64" s="19">
        <f>M64</f>
        <v>1652</v>
      </c>
    </row>
    <row r="65" spans="2:14" ht="16.5" thickTop="1" thickBot="1" x14ac:dyDescent="0.3">
      <c r="B65" s="23" t="s">
        <v>68</v>
      </c>
      <c r="C65" s="113"/>
      <c r="D65" s="114"/>
      <c r="E65" s="115">
        <f>SUM(E13:E64)</f>
        <v>1082590</v>
      </c>
      <c r="F65" s="116"/>
      <c r="G65" s="116">
        <f t="shared" ref="G65:L65" si="2">SUM(G13:G64)</f>
        <v>387965</v>
      </c>
      <c r="H65" s="116">
        <f t="shared" si="2"/>
        <v>0</v>
      </c>
      <c r="I65" s="116">
        <f t="shared" si="2"/>
        <v>100045</v>
      </c>
      <c r="J65" s="116">
        <f t="shared" si="2"/>
        <v>0</v>
      </c>
      <c r="K65" s="11">
        <f t="shared" si="2"/>
        <v>15119</v>
      </c>
      <c r="L65" s="11">
        <f t="shared" si="2"/>
        <v>35978</v>
      </c>
      <c r="M65" s="11">
        <f>SUM(M13:M64)</f>
        <v>1621697</v>
      </c>
      <c r="N65" s="12">
        <f>SUM(N13:N64)</f>
        <v>1621697</v>
      </c>
    </row>
    <row r="66" spans="2:14" ht="16.5" thickTop="1" thickBot="1" x14ac:dyDescent="0.3">
      <c r="B66" s="24" t="s">
        <v>73</v>
      </c>
      <c r="C66" s="15"/>
      <c r="D66" s="16"/>
      <c r="E66" s="117">
        <f>E65/$M$65</f>
        <v>0.66756613596744641</v>
      </c>
      <c r="F66" s="118"/>
      <c r="G66" s="118">
        <f>G65/$M$65</f>
        <v>0.23923396294128929</v>
      </c>
      <c r="H66" s="118"/>
      <c r="I66" s="118">
        <f>I65/$M$65</f>
        <v>6.1691549037828891E-2</v>
      </c>
      <c r="J66" s="118"/>
      <c r="K66" s="17">
        <f>K65/$M$65</f>
        <v>9.3229499715421563E-3</v>
      </c>
      <c r="L66" s="17">
        <f>L65/$M$65</f>
        <v>2.2185402081893228E-2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53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B2:C2"/>
    <mergeCell ref="E2:J2"/>
    <mergeCell ref="K2:N2"/>
    <mergeCell ref="L11:L12"/>
    <mergeCell ref="N11:N12"/>
    <mergeCell ref="E7:N10"/>
    <mergeCell ref="B5:N5"/>
    <mergeCell ref="B3:N3"/>
    <mergeCell ref="B4:C4"/>
    <mergeCell ref="E4:J4"/>
    <mergeCell ref="K4:N4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31_01_2024</vt:lpstr>
      <vt:lpstr>Por tipologías 31_01_2024</vt:lpstr>
      <vt:lpstr>'Por tipologías 31_01_2024'!Área_de_impresión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2024-03-04T15:28:21Z</dcterms:modified>
</cp:coreProperties>
</file>