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Orden ITC-2348-2006 Anexo XI" sheetId="1" r:id="rId1"/>
    <sheet name="Ord ITC-2348-2006 Anexo XI NIIF" sheetId="2" r:id="rId2"/>
  </sheets>
  <definedNames>
    <definedName name="_xlnm.Print_Area" localSheetId="1">'Ord ITC-2348-2006 Anexo XI NIIF'!$A$1:$H$77</definedName>
    <definedName name="_xlnm.Print_Area" localSheetId="0">'Orden ITC-2348-2006 Anexo XI'!$A$1:$H$145</definedName>
  </definedNames>
  <calcPr fullCalcOnLoad="1"/>
</workbook>
</file>

<file path=xl/comments1.xml><?xml version="1.0" encoding="utf-8"?>
<comments xmlns="http://schemas.openxmlformats.org/spreadsheetml/2006/main">
  <authors>
    <author>GuillermoMorales</author>
  </authors>
  <commentList>
    <comment ref="A2" authorId="0">
      <text>
        <r>
          <rPr>
            <b/>
            <sz val="8"/>
            <rFont val="Tahoma"/>
            <family val="0"/>
          </rPr>
          <t xml:space="preserve"> Nombre del grupo al que pertenece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Rellenar el nombre completo de la sociedad cabecera que consolida el grupo</t>
        </r>
      </text>
    </comment>
    <comment ref="D2" authorId="0">
      <text>
        <r>
          <rPr>
            <b/>
            <sz val="8"/>
            <rFont val="Tahoma"/>
            <family val="2"/>
          </rPr>
          <t>Rellenar con el formato establecido</t>
        </r>
      </text>
    </comment>
  </commentList>
</comments>
</file>

<file path=xl/comments2.xml><?xml version="1.0" encoding="utf-8"?>
<comments xmlns="http://schemas.openxmlformats.org/spreadsheetml/2006/main">
  <authors>
    <author>GuillermoMorales</author>
  </authors>
  <commentList>
    <comment ref="A2" authorId="0">
      <text>
        <r>
          <rPr>
            <b/>
            <sz val="8"/>
            <rFont val="Tahoma"/>
            <family val="0"/>
          </rPr>
          <t xml:space="preserve"> Nombre del grupo al que pertenece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Rellenar el nombre completo de la sociedad cabecera que consolida el grupo</t>
        </r>
      </text>
    </comment>
  </commentList>
</comments>
</file>

<file path=xl/sharedStrings.xml><?xml version="1.0" encoding="utf-8"?>
<sst xmlns="http://schemas.openxmlformats.org/spreadsheetml/2006/main" count="200" uniqueCount="157">
  <si>
    <t>ANEXO XI</t>
  </si>
  <si>
    <t>TOTAL EMPRESA</t>
  </si>
  <si>
    <t>Página 1/2</t>
  </si>
  <si>
    <t>Diferencia</t>
  </si>
  <si>
    <t>% Variación respecto al periodo anterior</t>
  </si>
  <si>
    <t>BALANCE DE SITUACIÓN CONSOLIDADO - ACTIVO</t>
  </si>
  <si>
    <t>Código</t>
  </si>
  <si>
    <t>(En miles de euros)</t>
  </si>
  <si>
    <t>ACCIONISTAS POR DESEMBOLSOS NO EXIGIDOS</t>
  </si>
  <si>
    <t>INMOVILIZADO</t>
  </si>
  <si>
    <t>Gastos de establecimiento</t>
  </si>
  <si>
    <t>Inmovilizaciones inmateriales</t>
  </si>
  <si>
    <t xml:space="preserve">   Gastos de investigación y desarrollo</t>
  </si>
  <si>
    <t xml:space="preserve">   Concesiones Administrativas</t>
  </si>
  <si>
    <t xml:space="preserve">   Patentes, licencias, marcas y similares</t>
  </si>
  <si>
    <t xml:space="preserve">   Fondo de Comercio</t>
  </si>
  <si>
    <t xml:space="preserve">   Derechos de traspaso, superficie y usufruto</t>
  </si>
  <si>
    <t xml:space="preserve">   Aplicaciones informáticas</t>
  </si>
  <si>
    <t xml:space="preserve">   Derechos sobre bienes en regimen de arrendamiento financiero</t>
  </si>
  <si>
    <t xml:space="preserve">   Anticipos</t>
  </si>
  <si>
    <t xml:space="preserve">   Provisiones</t>
  </si>
  <si>
    <t xml:space="preserve">   Amortizaciones</t>
  </si>
  <si>
    <t>Inmovilizaciones materiales</t>
  </si>
  <si>
    <t xml:space="preserve">   Terrenos y construcciones</t>
  </si>
  <si>
    <t xml:space="preserve">   Instalaciones técnicas  y maquinaria</t>
  </si>
  <si>
    <t xml:space="preserve">   Otras instalaciones, utillaje y mobiliario </t>
  </si>
  <si>
    <t xml:space="preserve">   Otro inmovilizado</t>
  </si>
  <si>
    <t xml:space="preserve">   Inmovilizaciones en curso</t>
  </si>
  <si>
    <t xml:space="preserve">      Inmovilizaciones técnicas  en curso</t>
  </si>
  <si>
    <t xml:space="preserve">      Otras inmovilizaciones materiales en curso</t>
  </si>
  <si>
    <t xml:space="preserve">   Anticipos para inmovilizado</t>
  </si>
  <si>
    <t xml:space="preserve">   Amortizaciónes de instalaciones técnicas </t>
  </si>
  <si>
    <t xml:space="preserve">   Otras Amortizaciones </t>
  </si>
  <si>
    <t>Inmovilizaciones financieras</t>
  </si>
  <si>
    <t xml:space="preserve">   Cartera de valores a largo plazo</t>
  </si>
  <si>
    <t xml:space="preserve">   Otros créditos</t>
  </si>
  <si>
    <t xml:space="preserve">   Depósitos y fianzas constituidos a largo plazo</t>
  </si>
  <si>
    <t xml:space="preserve">   Administraciones Públicas a largo plazo</t>
  </si>
  <si>
    <t>FONDO DE COMERCIO DE CONSOLIDACION</t>
  </si>
  <si>
    <t>GASTOS A DISTRIBUIR EN VARIOS EJERCICIOS</t>
  </si>
  <si>
    <t>ACTIVO CIRCULANTE</t>
  </si>
  <si>
    <t>Accionistas por desembolsos exigidos</t>
  </si>
  <si>
    <t>Existencias</t>
  </si>
  <si>
    <t>Deudores</t>
  </si>
  <si>
    <t xml:space="preserve">   Clientes por ventas y prestaciones de servicios</t>
  </si>
  <si>
    <t xml:space="preserve">   Administraciones Públicas</t>
  </si>
  <si>
    <t>Inversiones financieras temporales</t>
  </si>
  <si>
    <t xml:space="preserve">   Cartera de valores a corto plazo</t>
  </si>
  <si>
    <t>Tesorería</t>
  </si>
  <si>
    <t>Ajustes por periodificación</t>
  </si>
  <si>
    <t>TOTAL ACTIVO</t>
  </si>
  <si>
    <t xml:space="preserve"> </t>
  </si>
  <si>
    <t>Página 2/2</t>
  </si>
  <si>
    <t>BALANCE DE SITUACIÓN CONSOLIDADO - PASIVO</t>
  </si>
  <si>
    <t>FONDOS PROPIOS</t>
  </si>
  <si>
    <t>Capital suscrito</t>
  </si>
  <si>
    <t xml:space="preserve">Prima de emisión </t>
  </si>
  <si>
    <t>Reservas de revalorización</t>
  </si>
  <si>
    <t>Pérdidas y Ganancias del ejercicio (Beneficio o Perdida)</t>
  </si>
  <si>
    <t>Dividendo a cuenta entregado en el ejercicio</t>
  </si>
  <si>
    <t>SOCIOS EXTERNOS</t>
  </si>
  <si>
    <t>DIFERENCIAS NEGATIVAS DE CONSOLIDACION</t>
  </si>
  <si>
    <t>INGRESOS A DISTRIBUIR EN VARIOS EJERCICIOS</t>
  </si>
  <si>
    <t>Subvenciones de Capital</t>
  </si>
  <si>
    <t>Otros ingresos a distribuir en varios ejercicios</t>
  </si>
  <si>
    <t>PROVISIONES PARA RIESGOS Y GASTOS</t>
  </si>
  <si>
    <t>Provisiones para pensiones y obligaciones similares</t>
  </si>
  <si>
    <t>Otras provisiones</t>
  </si>
  <si>
    <t>ACREEDORES A LARGO PLAZO</t>
  </si>
  <si>
    <t>Emisión de obligaciones y otros  valores negociables</t>
  </si>
  <si>
    <t xml:space="preserve">   Obligaciones  no convertibles</t>
  </si>
  <si>
    <t xml:space="preserve">   Obligaciones convertibles</t>
  </si>
  <si>
    <t xml:space="preserve">   Otras deudas representadas en valores negociables</t>
  </si>
  <si>
    <t>Deudas con entidades de crédito</t>
  </si>
  <si>
    <t>Otros Acreedores</t>
  </si>
  <si>
    <t xml:space="preserve">   Deudas  representadas por efectos a pagar</t>
  </si>
  <si>
    <t xml:space="preserve">   Otras deudas</t>
  </si>
  <si>
    <t xml:space="preserve">   Fianzas y depósitos recibidos a largo plazo</t>
  </si>
  <si>
    <t xml:space="preserve">   Administraciones públicas a largo plazo</t>
  </si>
  <si>
    <t>Acreedores por operaciones de tráfico a largo plazo</t>
  </si>
  <si>
    <t>ACREEDORES A CORTO PLAZO</t>
  </si>
  <si>
    <t>Emisión de obligaciones y otros valores negociables</t>
  </si>
  <si>
    <t xml:space="preserve">   Obligaciones no convertibles</t>
  </si>
  <si>
    <t xml:space="preserve">   Otros deudas representadas en valores negociables</t>
  </si>
  <si>
    <t xml:space="preserve">   Intereses de obligaciones y otros valores</t>
  </si>
  <si>
    <t xml:space="preserve">    Préstamos y otras deudas</t>
  </si>
  <si>
    <t xml:space="preserve">    Deudas por intereses</t>
  </si>
  <si>
    <t xml:space="preserve">    Acreedores por arrendamiento financiero a corto plazo</t>
  </si>
  <si>
    <t>Acreedores comerciales</t>
  </si>
  <si>
    <t xml:space="preserve">    Deudas representadas por efectos a pagar</t>
  </si>
  <si>
    <t>Otras deudas no comerciales</t>
  </si>
  <si>
    <t xml:space="preserve">   Administraciones públicas </t>
  </si>
  <si>
    <t xml:space="preserve">   Remuneraciones pendientes de pago</t>
  </si>
  <si>
    <t xml:space="preserve">   Fianzas y depósitos recibidos a corto plazo</t>
  </si>
  <si>
    <t>Provisiones para operaciones de tráfico</t>
  </si>
  <si>
    <t>TOTAL PASIVO</t>
  </si>
  <si>
    <t>dd/mm/aaaa</t>
  </si>
  <si>
    <t>GRUPO:</t>
  </si>
  <si>
    <t>EMPRESA:</t>
  </si>
  <si>
    <t>BALANCE DE SITUACIÓN CONSOLIDADO APLICANDO NIIF - ACTIVO</t>
  </si>
  <si>
    <t>ACTIVOS NO CORRIENTES</t>
  </si>
  <si>
    <t>Fondo de comercio</t>
  </si>
  <si>
    <t>Otros activos intangibles</t>
  </si>
  <si>
    <t>Inversiones inmobiliarias</t>
  </si>
  <si>
    <t>Inversiones contabilizadas aplicando el método de la participación</t>
  </si>
  <si>
    <t>Activos financieros disponibles para la venta</t>
  </si>
  <si>
    <t>Instrumentos financieros derivados</t>
  </si>
  <si>
    <t>Otros activos financieros no corrientes</t>
  </si>
  <si>
    <t>Activos por impuestos diferidos</t>
  </si>
  <si>
    <t>ACTIVOS CORRIENTES</t>
  </si>
  <si>
    <t>Deudores comerciales y otras cuentas a cobrar</t>
  </si>
  <si>
    <t xml:space="preserve">   Otros deudores</t>
  </si>
  <si>
    <t>Otros activos financieros corrientes</t>
  </si>
  <si>
    <t>Otros activos corrientes</t>
  </si>
  <si>
    <t>Efectivo y otros medios líquidos equivalentes</t>
  </si>
  <si>
    <t>BALANCE DE SITUACIÓN CONSOLIDADO APLICANDO NIIF - PASIVO</t>
  </si>
  <si>
    <t>PATRIMONIO NETO</t>
  </si>
  <si>
    <t xml:space="preserve">Reservas </t>
  </si>
  <si>
    <t>PASIVOS NO CORRIENTES</t>
  </si>
  <si>
    <t>PASIVOS CORRIENTES</t>
  </si>
  <si>
    <t>Otros pasivos corrientes</t>
  </si>
  <si>
    <t>Pasivos por impuestos sobre las ganancias corrientes</t>
  </si>
  <si>
    <t>Acreedores comerciales y otras cuentas a pagar</t>
  </si>
  <si>
    <t>TOTAL PATRIMONIO NETO Y PASIVO</t>
  </si>
  <si>
    <t xml:space="preserve">CONTROL </t>
  </si>
  <si>
    <t xml:space="preserve">   Participaciones puestas en equivalencia</t>
  </si>
  <si>
    <t xml:space="preserve">   Créditos a sociedades puestas en equivalencia</t>
  </si>
  <si>
    <t>Acciones de la sociedad dominante</t>
  </si>
  <si>
    <t xml:space="preserve">   Empresas puestas en equivalencia</t>
  </si>
  <si>
    <t xml:space="preserve">   Créditos a empresas puestas en equivalencia</t>
  </si>
  <si>
    <t>Acciones propias a corto plazo</t>
  </si>
  <si>
    <t>Otras reservas de la sociedad dominante</t>
  </si>
  <si>
    <t xml:space="preserve">   Reservas distribuibles</t>
  </si>
  <si>
    <t xml:space="preserve">   Reservas no distribuibles</t>
  </si>
  <si>
    <t>Reservas en sociedades consolidadas por integración global o proporcional</t>
  </si>
  <si>
    <t>Reservas en sociedades puestas en equivalencia</t>
  </si>
  <si>
    <t>Diferecnias de conversión</t>
  </si>
  <si>
    <t xml:space="preserve">   Pérdidas y Ganancias consolidadas</t>
  </si>
  <si>
    <t xml:space="preserve">   Pérdidas y Ganancias atribuibles a socios externos</t>
  </si>
  <si>
    <t xml:space="preserve">Desembolsos pendientes sobre acciones </t>
  </si>
  <si>
    <t>Deudas con sociedades puestas en equivalencia</t>
  </si>
  <si>
    <t>Inmovilizado material</t>
  </si>
  <si>
    <t>Activos biológicos</t>
  </si>
  <si>
    <t>Activos por impuestos sobre las ganancias corrientes</t>
  </si>
  <si>
    <t>Ganancias acumuladas</t>
  </si>
  <si>
    <t>Otros ajustes por valoración</t>
  </si>
  <si>
    <t>Menos: Acciones propias en cartera</t>
  </si>
  <si>
    <t>Diferencias de cambio</t>
  </si>
  <si>
    <t>Otros instrumentos de patrimonio neto</t>
  </si>
  <si>
    <t xml:space="preserve">Reservas de revalorización de activos no corrientes clasificacos como mantenidos para la venta </t>
  </si>
  <si>
    <t>Menos: Dividendos a cuenta</t>
  </si>
  <si>
    <t>PATRIMONIO NETO DE LA SOCIEDAD DOMINANTE</t>
  </si>
  <si>
    <t>Intereses minoritarios</t>
  </si>
  <si>
    <t>Otros pasivos financieros</t>
  </si>
  <si>
    <t>Pasivos por impuestos diferidos</t>
  </si>
  <si>
    <t>Provisiones</t>
  </si>
  <si>
    <t>Otros pasivos no corrientes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</si>
</sst>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\-mmm\-\y\y\y\y"/>
    <numFmt numFmtId="173" formatCode="[$-C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3" fontId="1" fillId="0" borderId="2" xfId="0" applyNumberFormat="1" applyFont="1" applyBorder="1" applyAlignment="1" applyProtection="1">
      <alignment/>
      <protection/>
    </xf>
    <xf numFmtId="172" fontId="1" fillId="0" borderId="0" xfId="0" applyNumberFormat="1" applyFont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3" fontId="0" fillId="4" borderId="3" xfId="0" applyNumberFormat="1" applyFont="1" applyFill="1" applyBorder="1" applyAlignment="1" applyProtection="1">
      <alignment/>
      <protection/>
    </xf>
    <xf numFmtId="3" fontId="1" fillId="4" borderId="4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3" fontId="1" fillId="4" borderId="5" xfId="0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/>
      <protection/>
    </xf>
    <xf numFmtId="3" fontId="0" fillId="2" borderId="6" xfId="0" applyNumberFormat="1" applyFont="1" applyFill="1" applyBorder="1" applyAlignment="1" applyProtection="1">
      <alignment/>
      <protection/>
    </xf>
    <xf numFmtId="3" fontId="1" fillId="5" borderId="7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5" borderId="9" xfId="0" applyNumberFormat="1" applyFont="1" applyFill="1" applyBorder="1" applyAlignment="1">
      <alignment/>
    </xf>
    <xf numFmtId="4" fontId="1" fillId="5" borderId="10" xfId="0" applyNumberFormat="1" applyFont="1" applyFill="1" applyBorder="1" applyAlignment="1">
      <alignment vertical="center"/>
    </xf>
    <xf numFmtId="3" fontId="1" fillId="5" borderId="11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5" borderId="2" xfId="0" applyNumberFormat="1" applyFont="1" applyFill="1" applyBorder="1" applyAlignment="1">
      <alignment/>
    </xf>
    <xf numFmtId="4" fontId="1" fillId="5" borderId="12" xfId="0" applyNumberFormat="1" applyFont="1" applyFill="1" applyBorder="1" applyAlignment="1">
      <alignment vertical="center"/>
    </xf>
    <xf numFmtId="3" fontId="0" fillId="5" borderId="13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5" borderId="15" xfId="0" applyNumberFormat="1" applyFont="1" applyFill="1" applyBorder="1" applyAlignment="1">
      <alignment/>
    </xf>
    <xf numFmtId="4" fontId="0" fillId="5" borderId="4" xfId="0" applyNumberFormat="1" applyFont="1" applyFill="1" applyBorder="1" applyAlignment="1">
      <alignment vertical="center"/>
    </xf>
    <xf numFmtId="0" fontId="0" fillId="5" borderId="16" xfId="0" applyFont="1" applyFill="1" applyBorder="1" applyAlignment="1" applyProtection="1">
      <alignment/>
      <protection/>
    </xf>
    <xf numFmtId="3" fontId="0" fillId="5" borderId="17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5" borderId="18" xfId="0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5" borderId="20" xfId="0" applyNumberFormat="1" applyFont="1" applyFill="1" applyBorder="1" applyAlignment="1">
      <alignment/>
    </xf>
    <xf numFmtId="4" fontId="0" fillId="5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" fillId="3" borderId="21" xfId="0" applyFont="1" applyFill="1" applyBorder="1" applyAlignment="1" applyProtection="1">
      <alignment vertical="center"/>
      <protection/>
    </xf>
    <xf numFmtId="3" fontId="1" fillId="5" borderId="7" xfId="0" applyNumberFormat="1" applyFont="1" applyFill="1" applyBorder="1" applyAlignment="1" applyProtection="1">
      <alignment/>
      <protection/>
    </xf>
    <xf numFmtId="4" fontId="1" fillId="0" borderId="22" xfId="0" applyNumberFormat="1" applyFont="1" applyBorder="1" applyAlignment="1" applyProtection="1">
      <alignment/>
      <protection/>
    </xf>
    <xf numFmtId="4" fontId="1" fillId="0" borderId="2" xfId="0" applyNumberFormat="1" applyFont="1" applyBorder="1" applyAlignment="1" applyProtection="1">
      <alignment/>
      <protection/>
    </xf>
    <xf numFmtId="3" fontId="0" fillId="5" borderId="17" xfId="0" applyNumberFormat="1" applyFont="1" applyFill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/>
    </xf>
    <xf numFmtId="4" fontId="9" fillId="0" borderId="14" xfId="0" applyNumberFormat="1" applyFont="1" applyBorder="1" applyAlignment="1" applyProtection="1">
      <alignment/>
      <protection/>
    </xf>
    <xf numFmtId="4" fontId="9" fillId="0" borderId="15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1" fillId="5" borderId="11" xfId="0" applyNumberFormat="1" applyFont="1" applyFill="1" applyBorder="1" applyAlignment="1" applyProtection="1">
      <alignment/>
      <protection/>
    </xf>
    <xf numFmtId="4" fontId="1" fillId="0" borderId="23" xfId="0" applyNumberFormat="1" applyFont="1" applyBorder="1" applyAlignment="1" applyProtection="1">
      <alignment/>
      <protection/>
    </xf>
    <xf numFmtId="4" fontId="1" fillId="0" borderId="24" xfId="0" applyNumberFormat="1" applyFont="1" applyBorder="1" applyAlignment="1" applyProtection="1">
      <alignment/>
      <protection/>
    </xf>
    <xf numFmtId="0" fontId="0" fillId="5" borderId="25" xfId="0" applyFont="1" applyFill="1" applyBorder="1" applyAlignment="1" applyProtection="1">
      <alignment/>
      <protection/>
    </xf>
    <xf numFmtId="0" fontId="0" fillId="5" borderId="26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/>
      <protection/>
    </xf>
    <xf numFmtId="3" fontId="1" fillId="5" borderId="27" xfId="0" applyNumberFormat="1" applyFont="1" applyFill="1" applyBorder="1" applyAlignment="1" applyProtection="1">
      <alignment/>
      <protection/>
    </xf>
    <xf numFmtId="4" fontId="1" fillId="0" borderId="27" xfId="0" applyNumberFormat="1" applyFont="1" applyBorder="1" applyAlignment="1" applyProtection="1">
      <alignment/>
      <protection/>
    </xf>
    <xf numFmtId="4" fontId="1" fillId="5" borderId="28" xfId="0" applyNumberFormat="1" applyFont="1" applyFill="1" applyBorder="1" applyAlignment="1">
      <alignment/>
    </xf>
    <xf numFmtId="4" fontId="1" fillId="5" borderId="29" xfId="0" applyNumberFormat="1" applyFont="1" applyFill="1" applyBorder="1" applyAlignment="1">
      <alignment vertical="center"/>
    </xf>
    <xf numFmtId="0" fontId="1" fillId="3" borderId="3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5" borderId="31" xfId="0" applyFont="1" applyFill="1" applyBorder="1" applyAlignment="1" applyProtection="1">
      <alignment/>
      <protection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0" fillId="5" borderId="32" xfId="0" applyFont="1" applyFill="1" applyBorder="1" applyAlignment="1">
      <alignment/>
    </xf>
    <xf numFmtId="3" fontId="1" fillId="5" borderId="13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1" fillId="6" borderId="0" xfId="0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 horizontal="center"/>
      <protection/>
    </xf>
    <xf numFmtId="4" fontId="1" fillId="0" borderId="34" xfId="0" applyNumberFormat="1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" fontId="14" fillId="0" borderId="0" xfId="0" applyNumberFormat="1" applyFont="1" applyAlignment="1" applyProtection="1">
      <alignment/>
      <protection/>
    </xf>
    <xf numFmtId="3" fontId="1" fillId="5" borderId="17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0" fillId="5" borderId="2" xfId="0" applyNumberFormat="1" applyFont="1" applyFill="1" applyBorder="1" applyAlignment="1">
      <alignment/>
    </xf>
    <xf numFmtId="4" fontId="0" fillId="5" borderId="12" xfId="0" applyNumberFormat="1" applyFont="1" applyFill="1" applyBorder="1" applyAlignment="1">
      <alignment vertical="center"/>
    </xf>
    <xf numFmtId="14" fontId="1" fillId="3" borderId="30" xfId="0" applyNumberFormat="1" applyFont="1" applyFill="1" applyBorder="1" applyAlignment="1" applyProtection="1">
      <alignment horizontal="center" vertical="center"/>
      <protection/>
    </xf>
    <xf numFmtId="14" fontId="1" fillId="3" borderId="21" xfId="0" applyNumberFormat="1" applyFont="1" applyFill="1" applyBorder="1" applyAlignment="1" applyProtection="1">
      <alignment horizontal="center" vertical="center"/>
      <protection/>
    </xf>
    <xf numFmtId="14" fontId="0" fillId="0" borderId="35" xfId="0" applyNumberFormat="1" applyFont="1" applyBorder="1" applyAlignment="1">
      <alignment/>
    </xf>
    <xf numFmtId="3" fontId="5" fillId="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4" fontId="1" fillId="5" borderId="36" xfId="0" applyNumberFormat="1" applyFont="1" applyFill="1" applyBorder="1" applyAlignment="1">
      <alignment horizontal="right" vertical="center" wrapText="1"/>
    </xf>
    <xf numFmtId="4" fontId="1" fillId="5" borderId="35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4" fontId="5" fillId="4" borderId="36" xfId="0" applyNumberFormat="1" applyFont="1" applyFill="1" applyBorder="1" applyAlignment="1" applyProtection="1">
      <alignment horizontal="center" vertical="center" wrapText="1"/>
      <protection/>
    </xf>
    <xf numFmtId="14" fontId="0" fillId="0" borderId="17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6" fillId="4" borderId="16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" fillId="4" borderId="37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3" fontId="1" fillId="5" borderId="36" xfId="0" applyNumberFormat="1" applyFont="1" applyFill="1" applyBorder="1" applyAlignment="1">
      <alignment horizontal="right" vertical="center" wrapText="1"/>
    </xf>
    <xf numFmtId="0" fontId="1" fillId="5" borderId="35" xfId="0" applyFont="1" applyFill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5" borderId="39" xfId="0" applyFont="1" applyFill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5" borderId="22" xfId="0" applyFont="1" applyFill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9" fillId="5" borderId="25" xfId="0" applyFont="1" applyFill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8" fillId="5" borderId="22" xfId="0" applyFont="1" applyFill="1" applyBorder="1" applyAlignment="1" applyProtection="1">
      <alignment/>
      <protection/>
    </xf>
    <xf numFmtId="0" fontId="9" fillId="0" borderId="34" xfId="0" applyFont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1" fillId="5" borderId="42" xfId="0" applyFont="1" applyFill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1" fillId="2" borderId="44" xfId="0" applyFont="1" applyFill="1" applyBorder="1" applyAlignment="1" applyProtection="1">
      <alignment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center"/>
      <protection/>
    </xf>
    <xf numFmtId="0" fontId="0" fillId="2" borderId="47" xfId="0" applyFont="1" applyFill="1" applyBorder="1" applyAlignment="1" applyProtection="1">
      <alignment/>
      <protection/>
    </xf>
    <xf numFmtId="0" fontId="0" fillId="4" borderId="48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5" borderId="8" xfId="0" applyFont="1" applyFill="1" applyBorder="1" applyAlignment="1" applyProtection="1">
      <alignment/>
      <protection/>
    </xf>
    <xf numFmtId="0" fontId="0" fillId="0" borderId="4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5" borderId="37" xfId="0" applyFont="1" applyFill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2" xfId="0" applyFont="1" applyBorder="1" applyAlignment="1">
      <alignment/>
    </xf>
    <xf numFmtId="0" fontId="9" fillId="0" borderId="41" xfId="0" applyFont="1" applyBorder="1" applyAlignment="1">
      <alignment/>
    </xf>
    <xf numFmtId="0" fontId="0" fillId="0" borderId="43" xfId="0" applyFont="1" applyBorder="1" applyAlignment="1">
      <alignment/>
    </xf>
    <xf numFmtId="49" fontId="5" fillId="4" borderId="36" xfId="0" applyNumberFormat="1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/>
      <protection/>
    </xf>
    <xf numFmtId="0" fontId="0" fillId="2" borderId="50" xfId="0" applyFont="1" applyFill="1" applyBorder="1" applyAlignment="1" applyProtection="1">
      <alignment/>
      <protection/>
    </xf>
    <xf numFmtId="4" fontId="0" fillId="5" borderId="36" xfId="0" applyNumberFormat="1" applyFont="1" applyFill="1" applyBorder="1" applyAlignment="1">
      <alignment/>
    </xf>
    <xf numFmtId="0" fontId="0" fillId="0" borderId="35" xfId="0" applyBorder="1" applyAlignment="1">
      <alignment/>
    </xf>
    <xf numFmtId="4" fontId="1" fillId="0" borderId="8" xfId="0" applyNumberFormat="1" applyFont="1" applyBorder="1" applyAlignment="1">
      <alignment horizontal="right" wrapText="1"/>
    </xf>
    <xf numFmtId="4" fontId="1" fillId="0" borderId="19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4" fontId="1" fillId="0" borderId="38" xfId="0" applyNumberFormat="1" applyFont="1" applyBorder="1" applyAlignment="1">
      <alignment horizontal="right" wrapText="1"/>
    </xf>
    <xf numFmtId="4" fontId="1" fillId="5" borderId="36" xfId="0" applyNumberFormat="1" applyFont="1" applyFill="1" applyBorder="1" applyAlignment="1">
      <alignment horizontal="right" wrapText="1"/>
    </xf>
    <xf numFmtId="4" fontId="1" fillId="5" borderId="35" xfId="0" applyNumberFormat="1" applyFont="1" applyFill="1" applyBorder="1" applyAlignment="1">
      <alignment horizontal="right" wrapText="1"/>
    </xf>
    <xf numFmtId="0" fontId="1" fillId="0" borderId="41" xfId="0" applyFont="1" applyBorder="1" applyAlignment="1">
      <alignment/>
    </xf>
    <xf numFmtId="0" fontId="0" fillId="5" borderId="3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0</xdr:rowOff>
    </xdr:from>
    <xdr:to>
      <xdr:col>1</xdr:col>
      <xdr:colOff>2095500</xdr:colOff>
      <xdr:row>1</xdr:row>
      <xdr:rowOff>0</xdr:rowOff>
    </xdr:to>
    <xdr:sp macro="[0]!GrabarLibroAnexoXI">
      <xdr:nvSpPr>
        <xdr:cNvPr id="1" name="AutoShape 5"/>
        <xdr:cNvSpPr>
          <a:spLocks/>
        </xdr:cNvSpPr>
      </xdr:nvSpPr>
      <xdr:spPr>
        <a:xfrm>
          <a:off x="2247900" y="0"/>
          <a:ext cx="1457325" cy="885825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GRABAR ANEXO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B4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140625" style="2" customWidth="1"/>
    <col min="2" max="2" width="42.421875" style="2" customWidth="1"/>
    <col min="3" max="3" width="11.57421875" style="2" hidden="1" customWidth="1"/>
    <col min="4" max="4" width="13.421875" style="2" customWidth="1"/>
    <col min="5" max="5" width="14.421875" style="2" customWidth="1"/>
    <col min="6" max="6" width="11.140625" style="2" customWidth="1"/>
    <col min="7" max="7" width="12.7109375" style="2" customWidth="1"/>
    <col min="8" max="16384" width="11.421875" style="2" customWidth="1"/>
  </cols>
  <sheetData>
    <row r="1" spans="1:7" ht="69.75" customHeight="1" thickBot="1">
      <c r="A1" s="1"/>
      <c r="B1" s="1"/>
      <c r="C1" s="1"/>
      <c r="D1" s="1"/>
      <c r="E1" s="1"/>
      <c r="F1" s="1"/>
      <c r="G1" s="1"/>
    </row>
    <row r="2" spans="1:8" ht="15" customHeight="1" thickBot="1">
      <c r="A2" s="3" t="s">
        <v>97</v>
      </c>
      <c r="B2" s="71" t="s">
        <v>98</v>
      </c>
      <c r="C2" s="4"/>
      <c r="D2" s="71" t="s">
        <v>96</v>
      </c>
      <c r="E2" s="92" t="str">
        <f>IF(D2="dd/mm/aaaa","dd/mm/aaaa-1",DAY(D2)&amp;"/"&amp;MONTH(D2)&amp;"/"&amp;(YEAR(D2)-1))</f>
        <v>dd/mm/aaaa-1</v>
      </c>
      <c r="F2" s="4"/>
      <c r="G2" s="5" t="s">
        <v>0</v>
      </c>
      <c r="H2" s="6"/>
    </row>
    <row r="3" spans="1:7" ht="14.25" customHeight="1" thickBot="1">
      <c r="A3" s="130"/>
      <c r="B3" s="130"/>
      <c r="C3" s="7"/>
      <c r="D3" s="7"/>
      <c r="E3" s="7"/>
      <c r="F3" s="7"/>
      <c r="G3" s="8"/>
    </row>
    <row r="4" spans="1:7" s="11" customFormat="1" ht="18" customHeight="1" thickBot="1" thickTop="1">
      <c r="A4" s="149" t="s">
        <v>1</v>
      </c>
      <c r="B4" s="150"/>
      <c r="C4" s="9"/>
      <c r="D4" s="10"/>
      <c r="E4" s="10"/>
      <c r="G4" s="12" t="s">
        <v>2</v>
      </c>
    </row>
    <row r="5" spans="1:28" ht="9.75" customHeight="1" thickBot="1" thickTop="1">
      <c r="A5" s="151"/>
      <c r="B5" s="151"/>
      <c r="C5" s="13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1.25" customHeight="1" thickTop="1">
      <c r="A6" s="134"/>
      <c r="B6" s="135"/>
      <c r="C6" s="14"/>
      <c r="D6" s="107" t="str">
        <f>D2</f>
        <v>dd/mm/aaaa</v>
      </c>
      <c r="E6" s="148" t="str">
        <f>E2</f>
        <v>dd/mm/aaaa-1</v>
      </c>
      <c r="F6" s="95" t="s">
        <v>3</v>
      </c>
      <c r="G6" s="95" t="s">
        <v>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7" s="16" customFormat="1" ht="18">
      <c r="A7" s="110" t="s">
        <v>5</v>
      </c>
      <c r="B7" s="111"/>
      <c r="C7" s="15" t="s">
        <v>6</v>
      </c>
      <c r="D7" s="108"/>
      <c r="E7" s="108"/>
      <c r="F7" s="96"/>
      <c r="G7" s="96"/>
    </row>
    <row r="8" spans="1:7" s="16" customFormat="1" ht="24.75" customHeight="1" thickBot="1">
      <c r="A8" s="112" t="s">
        <v>7</v>
      </c>
      <c r="B8" s="113"/>
      <c r="C8" s="17"/>
      <c r="D8" s="94"/>
      <c r="E8" s="94"/>
      <c r="F8" s="109"/>
      <c r="G8" s="109"/>
    </row>
    <row r="9" spans="1:28" ht="16.5" thickBot="1" thickTop="1">
      <c r="A9" s="127"/>
      <c r="B9" s="127"/>
      <c r="C9" s="19"/>
      <c r="D9" s="19"/>
      <c r="E9" s="19"/>
      <c r="F9" s="19"/>
      <c r="G9" s="1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75" thickTop="1">
      <c r="A10" s="128" t="s">
        <v>8</v>
      </c>
      <c r="B10" s="147"/>
      <c r="C10" s="20">
        <f>1100000</f>
        <v>1100000</v>
      </c>
      <c r="D10" s="21"/>
      <c r="E10" s="22"/>
      <c r="F10" s="23">
        <f>D10-E10</f>
        <v>0</v>
      </c>
      <c r="G10" s="24" t="str">
        <f>IF(OR(D10=0,E10=0)," ",(D10-E10)*100/E10)</f>
        <v> 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">
      <c r="A11" s="120" t="s">
        <v>9</v>
      </c>
      <c r="B11" s="144"/>
      <c r="C11" s="25">
        <v>1200000</v>
      </c>
      <c r="D11" s="74">
        <f>D12+D13+D24+D36+D44</f>
        <v>0</v>
      </c>
      <c r="E11" s="26">
        <f>E12+E13+E24+E36+E44</f>
        <v>0</v>
      </c>
      <c r="F11" s="27">
        <f aca="true" t="shared" si="0" ref="F11:F59">D11-E11</f>
        <v>0</v>
      </c>
      <c r="G11" s="28" t="str">
        <f aca="true" t="shared" si="1" ref="G11:G59">IF(OR(D11=0,E11=0)," ",(D11-E11)*100/E11)</f>
        <v> 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">
      <c r="A12" s="97" t="s">
        <v>10</v>
      </c>
      <c r="B12" s="145"/>
      <c r="C12" s="29">
        <v>1210000</v>
      </c>
      <c r="D12" s="30"/>
      <c r="E12" s="31"/>
      <c r="F12" s="32">
        <f t="shared" si="0"/>
        <v>0</v>
      </c>
      <c r="G12" s="33" t="str">
        <f t="shared" si="1"/>
        <v> 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5">
      <c r="A13" s="99" t="s">
        <v>11</v>
      </c>
      <c r="B13" s="141"/>
      <c r="C13" s="35">
        <v>1220000</v>
      </c>
      <c r="D13" s="30">
        <f>SUM(D14:D23)</f>
        <v>0</v>
      </c>
      <c r="E13" s="31">
        <f>SUM(E14:E23)</f>
        <v>0</v>
      </c>
      <c r="F13" s="32">
        <f t="shared" si="0"/>
        <v>0</v>
      </c>
      <c r="G13" s="33" t="str">
        <f t="shared" si="1"/>
        <v> 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">
      <c r="A14" s="99" t="s">
        <v>12</v>
      </c>
      <c r="B14" s="141"/>
      <c r="C14" s="35">
        <v>1220100</v>
      </c>
      <c r="D14" s="30"/>
      <c r="E14" s="31"/>
      <c r="F14" s="32">
        <f t="shared" si="0"/>
        <v>0</v>
      </c>
      <c r="G14" s="33" t="str">
        <f t="shared" si="1"/>
        <v> 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">
      <c r="A15" s="99" t="s">
        <v>13</v>
      </c>
      <c r="B15" s="141"/>
      <c r="C15" s="35">
        <v>1220200</v>
      </c>
      <c r="D15" s="30"/>
      <c r="E15" s="31"/>
      <c r="F15" s="32">
        <f t="shared" si="0"/>
        <v>0</v>
      </c>
      <c r="G15" s="33" t="str">
        <f t="shared" si="1"/>
        <v> 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>
      <c r="A16" s="99" t="s">
        <v>14</v>
      </c>
      <c r="B16" s="141"/>
      <c r="C16" s="35">
        <v>1220300</v>
      </c>
      <c r="D16" s="30"/>
      <c r="E16" s="31"/>
      <c r="F16" s="32">
        <f t="shared" si="0"/>
        <v>0</v>
      </c>
      <c r="G16" s="33" t="str">
        <f t="shared" si="1"/>
        <v> 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">
      <c r="A17" s="99" t="s">
        <v>15</v>
      </c>
      <c r="B17" s="141"/>
      <c r="C17" s="35">
        <v>1220400</v>
      </c>
      <c r="D17" s="30"/>
      <c r="E17" s="31"/>
      <c r="F17" s="32">
        <f t="shared" si="0"/>
        <v>0</v>
      </c>
      <c r="G17" s="33" t="str">
        <f t="shared" si="1"/>
        <v> 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5">
      <c r="A18" s="99" t="s">
        <v>16</v>
      </c>
      <c r="B18" s="141"/>
      <c r="C18" s="35">
        <v>1220500</v>
      </c>
      <c r="D18" s="30"/>
      <c r="E18" s="31"/>
      <c r="F18" s="32">
        <f t="shared" si="0"/>
        <v>0</v>
      </c>
      <c r="G18" s="33" t="str">
        <f t="shared" si="1"/>
        <v> 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5">
      <c r="A19" s="99" t="s">
        <v>17</v>
      </c>
      <c r="B19" s="141"/>
      <c r="C19" s="35">
        <v>1220600</v>
      </c>
      <c r="D19" s="30"/>
      <c r="E19" s="31"/>
      <c r="F19" s="32">
        <f t="shared" si="0"/>
        <v>0</v>
      </c>
      <c r="G19" s="33" t="str">
        <f t="shared" si="1"/>
        <v> 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5">
      <c r="A20" s="99" t="s">
        <v>18</v>
      </c>
      <c r="B20" s="141"/>
      <c r="C20" s="35">
        <v>1220700</v>
      </c>
      <c r="D20" s="30"/>
      <c r="E20" s="31"/>
      <c r="F20" s="32">
        <f t="shared" si="0"/>
        <v>0</v>
      </c>
      <c r="G20" s="33" t="str">
        <f t="shared" si="1"/>
        <v> 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5">
      <c r="A21" s="99" t="s">
        <v>19</v>
      </c>
      <c r="B21" s="141"/>
      <c r="C21" s="35">
        <v>1220800</v>
      </c>
      <c r="D21" s="30"/>
      <c r="E21" s="31"/>
      <c r="F21" s="32">
        <f t="shared" si="0"/>
        <v>0</v>
      </c>
      <c r="G21" s="33" t="str">
        <f t="shared" si="1"/>
        <v> 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5">
      <c r="A22" s="99" t="s">
        <v>20</v>
      </c>
      <c r="B22" s="141"/>
      <c r="C22" s="35">
        <v>1220900</v>
      </c>
      <c r="D22" s="30"/>
      <c r="E22" s="31"/>
      <c r="F22" s="32">
        <f t="shared" si="0"/>
        <v>0</v>
      </c>
      <c r="G22" s="33" t="str">
        <f t="shared" si="1"/>
        <v> 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5">
      <c r="A23" s="99" t="s">
        <v>21</v>
      </c>
      <c r="B23" s="141"/>
      <c r="C23" s="35">
        <v>1221000</v>
      </c>
      <c r="D23" s="30"/>
      <c r="E23" s="31"/>
      <c r="F23" s="32">
        <f t="shared" si="0"/>
        <v>0</v>
      </c>
      <c r="G23" s="33" t="str">
        <f t="shared" si="1"/>
        <v> 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5">
      <c r="A24" s="99" t="s">
        <v>22</v>
      </c>
      <c r="B24" s="141"/>
      <c r="C24" s="35">
        <v>1230000</v>
      </c>
      <c r="D24" s="30">
        <f>SUM(D25:D29)+SUM(D32:D35)</f>
        <v>0</v>
      </c>
      <c r="E24" s="31">
        <f>SUM(E25:E29)+SUM(E32:E35)</f>
        <v>0</v>
      </c>
      <c r="F24" s="32">
        <f t="shared" si="0"/>
        <v>0</v>
      </c>
      <c r="G24" s="33" t="str">
        <f t="shared" si="1"/>
        <v> 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5">
      <c r="A25" s="99" t="s">
        <v>23</v>
      </c>
      <c r="B25" s="141"/>
      <c r="C25" s="35">
        <v>1230100</v>
      </c>
      <c r="D25" s="30"/>
      <c r="E25" s="31"/>
      <c r="F25" s="32">
        <f t="shared" si="0"/>
        <v>0</v>
      </c>
      <c r="G25" s="33" t="str">
        <f t="shared" si="1"/>
        <v> 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5">
      <c r="A26" s="99" t="s">
        <v>24</v>
      </c>
      <c r="B26" s="141"/>
      <c r="C26" s="35">
        <v>1230200</v>
      </c>
      <c r="D26" s="30"/>
      <c r="E26" s="31"/>
      <c r="F26" s="32">
        <f t="shared" si="0"/>
        <v>0</v>
      </c>
      <c r="G26" s="33" t="str">
        <f t="shared" si="1"/>
        <v> 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0" ht="15">
      <c r="A27" s="99" t="s">
        <v>25</v>
      </c>
      <c r="B27" s="141"/>
      <c r="C27" s="35">
        <v>1230300</v>
      </c>
      <c r="D27" s="30"/>
      <c r="E27" s="31"/>
      <c r="F27" s="32">
        <f t="shared" si="0"/>
        <v>0</v>
      </c>
      <c r="G27" s="33" t="str">
        <f t="shared" si="1"/>
        <v> 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5">
      <c r="A28" s="99" t="s">
        <v>26</v>
      </c>
      <c r="B28" s="141"/>
      <c r="C28" s="35">
        <v>1230400</v>
      </c>
      <c r="D28" s="30"/>
      <c r="E28" s="31"/>
      <c r="F28" s="32">
        <f t="shared" si="0"/>
        <v>0</v>
      </c>
      <c r="G28" s="33" t="str">
        <f t="shared" si="1"/>
        <v> 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8" ht="15">
      <c r="A29" s="99" t="s">
        <v>27</v>
      </c>
      <c r="B29" s="141"/>
      <c r="C29" s="35">
        <v>1230500</v>
      </c>
      <c r="D29" s="30">
        <f>SUM(D30:D31)</f>
        <v>0</v>
      </c>
      <c r="E29" s="31">
        <f>SUM(E30:E31)</f>
        <v>0</v>
      </c>
      <c r="F29" s="32">
        <f t="shared" si="0"/>
        <v>0</v>
      </c>
      <c r="G29" s="33" t="str">
        <f t="shared" si="1"/>
        <v> 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5">
      <c r="A30" s="99" t="s">
        <v>28</v>
      </c>
      <c r="B30" s="141"/>
      <c r="C30" s="35">
        <v>1230510</v>
      </c>
      <c r="D30" s="30"/>
      <c r="E30" s="31"/>
      <c r="F30" s="32">
        <f t="shared" si="0"/>
        <v>0</v>
      </c>
      <c r="G30" s="33" t="str">
        <f t="shared" si="1"/>
        <v> 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5">
      <c r="A31" s="99" t="s">
        <v>29</v>
      </c>
      <c r="B31" s="141"/>
      <c r="C31" s="35">
        <v>1230520</v>
      </c>
      <c r="D31" s="30"/>
      <c r="E31" s="31"/>
      <c r="F31" s="32">
        <f t="shared" si="0"/>
        <v>0</v>
      </c>
      <c r="G31" s="33" t="str">
        <f t="shared" si="1"/>
        <v> 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5">
      <c r="A32" s="99" t="s">
        <v>30</v>
      </c>
      <c r="B32" s="141"/>
      <c r="C32" s="35">
        <v>1230600</v>
      </c>
      <c r="D32" s="30"/>
      <c r="E32" s="31"/>
      <c r="F32" s="32">
        <f t="shared" si="0"/>
        <v>0</v>
      </c>
      <c r="G32" s="33" t="str">
        <f t="shared" si="1"/>
        <v> 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5">
      <c r="A33" s="99" t="s">
        <v>20</v>
      </c>
      <c r="B33" s="141"/>
      <c r="C33" s="35">
        <v>1230700</v>
      </c>
      <c r="D33" s="30"/>
      <c r="E33" s="31"/>
      <c r="F33" s="32">
        <f t="shared" si="0"/>
        <v>0</v>
      </c>
      <c r="G33" s="33" t="str">
        <f t="shared" si="1"/>
        <v> 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5">
      <c r="A34" s="99" t="s">
        <v>31</v>
      </c>
      <c r="B34" s="141"/>
      <c r="C34" s="35">
        <v>1230800</v>
      </c>
      <c r="D34" s="30"/>
      <c r="E34" s="31"/>
      <c r="F34" s="32">
        <f t="shared" si="0"/>
        <v>0</v>
      </c>
      <c r="G34" s="33" t="str">
        <f t="shared" si="1"/>
        <v> 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5">
      <c r="A35" s="99" t="s">
        <v>32</v>
      </c>
      <c r="B35" s="141"/>
      <c r="C35" s="35">
        <v>1230900</v>
      </c>
      <c r="D35" s="30"/>
      <c r="E35" s="31"/>
      <c r="F35" s="32">
        <f t="shared" si="0"/>
        <v>0</v>
      </c>
      <c r="G35" s="33" t="str">
        <f t="shared" si="1"/>
        <v> 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5">
      <c r="A36" s="99" t="s">
        <v>33</v>
      </c>
      <c r="B36" s="141"/>
      <c r="C36" s="35">
        <v>1240000</v>
      </c>
      <c r="D36" s="30">
        <f>SUM(D37:D43)</f>
        <v>0</v>
      </c>
      <c r="E36" s="31">
        <f>SUM(E37:E43)</f>
        <v>0</v>
      </c>
      <c r="F36" s="32">
        <f t="shared" si="0"/>
        <v>0</v>
      </c>
      <c r="G36" s="33" t="str">
        <f t="shared" si="1"/>
        <v> 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5">
      <c r="A37" s="99" t="s">
        <v>125</v>
      </c>
      <c r="B37" s="141"/>
      <c r="C37" s="35">
        <v>1240100</v>
      </c>
      <c r="D37" s="30"/>
      <c r="E37" s="31"/>
      <c r="F37" s="32">
        <f t="shared" si="0"/>
        <v>0</v>
      </c>
      <c r="G37" s="33" t="str">
        <f t="shared" si="1"/>
        <v> 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5">
      <c r="A38" s="99" t="s">
        <v>126</v>
      </c>
      <c r="B38" s="141"/>
      <c r="C38" s="35">
        <v>1240200</v>
      </c>
      <c r="D38" s="30"/>
      <c r="E38" s="31"/>
      <c r="F38" s="32">
        <f t="shared" si="0"/>
        <v>0</v>
      </c>
      <c r="G38" s="33" t="str">
        <f t="shared" si="1"/>
        <v> 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5">
      <c r="A39" s="99" t="s">
        <v>34</v>
      </c>
      <c r="B39" s="141"/>
      <c r="C39" s="35">
        <v>1240500</v>
      </c>
      <c r="D39" s="30"/>
      <c r="E39" s="31"/>
      <c r="F39" s="32">
        <f t="shared" si="0"/>
        <v>0</v>
      </c>
      <c r="G39" s="33" t="str">
        <f t="shared" si="1"/>
        <v> 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5">
      <c r="A40" s="99" t="s">
        <v>35</v>
      </c>
      <c r="B40" s="141"/>
      <c r="C40" s="35">
        <v>1240600</v>
      </c>
      <c r="D40" s="30"/>
      <c r="E40" s="31"/>
      <c r="F40" s="32">
        <f t="shared" si="0"/>
        <v>0</v>
      </c>
      <c r="G40" s="33" t="str">
        <f t="shared" si="1"/>
        <v> 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5">
      <c r="A41" s="99" t="s">
        <v>36</v>
      </c>
      <c r="B41" s="141"/>
      <c r="C41" s="35">
        <v>1240700</v>
      </c>
      <c r="D41" s="30"/>
      <c r="E41" s="31"/>
      <c r="F41" s="32">
        <f t="shared" si="0"/>
        <v>0</v>
      </c>
      <c r="G41" s="33" t="str">
        <f t="shared" si="1"/>
        <v> </v>
      </c>
      <c r="H41" s="11"/>
      <c r="I41" s="11"/>
      <c r="J41" s="36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5">
      <c r="A42" s="99" t="s">
        <v>20</v>
      </c>
      <c r="B42" s="141"/>
      <c r="C42" s="35">
        <v>1240800</v>
      </c>
      <c r="D42" s="30"/>
      <c r="E42" s="31"/>
      <c r="F42" s="32">
        <f t="shared" si="0"/>
        <v>0</v>
      </c>
      <c r="G42" s="33" t="str">
        <f t="shared" si="1"/>
        <v> </v>
      </c>
      <c r="H42" s="11"/>
      <c r="I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5">
      <c r="A43" s="99" t="s">
        <v>37</v>
      </c>
      <c r="B43" s="141"/>
      <c r="C43" s="35">
        <v>1240900</v>
      </c>
      <c r="D43" s="30"/>
      <c r="E43" s="31"/>
      <c r="F43" s="32">
        <f t="shared" si="0"/>
        <v>0</v>
      </c>
      <c r="G43" s="33" t="str">
        <f t="shared" si="1"/>
        <v> 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5">
      <c r="A44" s="99" t="s">
        <v>127</v>
      </c>
      <c r="B44" s="141"/>
      <c r="C44" s="35">
        <v>1250000</v>
      </c>
      <c r="D44" s="30"/>
      <c r="E44" s="31"/>
      <c r="F44" s="32">
        <f t="shared" si="0"/>
        <v>0</v>
      </c>
      <c r="G44" s="33" t="str">
        <f t="shared" si="1"/>
        <v> 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5">
      <c r="A45" s="125" t="s">
        <v>38</v>
      </c>
      <c r="B45" s="146"/>
      <c r="C45" s="25">
        <v>1300000</v>
      </c>
      <c r="D45" s="74"/>
      <c r="E45" s="26"/>
      <c r="F45" s="27">
        <f>D45-E45</f>
        <v>0</v>
      </c>
      <c r="G45" s="28" t="str">
        <f>IF(OR(D45=0,E45=0)," ",(D45-E45)*100/E45)</f>
        <v> 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5">
      <c r="A46" s="120" t="s">
        <v>39</v>
      </c>
      <c r="B46" s="144"/>
      <c r="C46" s="25">
        <v>1300000</v>
      </c>
      <c r="D46" s="74"/>
      <c r="E46" s="26"/>
      <c r="F46" s="27">
        <f t="shared" si="0"/>
        <v>0</v>
      </c>
      <c r="G46" s="28" t="str">
        <f t="shared" si="1"/>
        <v> 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5">
      <c r="A47" s="120" t="s">
        <v>40</v>
      </c>
      <c r="B47" s="144"/>
      <c r="C47" s="25">
        <v>1400000</v>
      </c>
      <c r="D47" s="74">
        <f>D48+D49+D50+D56+D61+D62+D63</f>
        <v>0</v>
      </c>
      <c r="E47" s="26">
        <f>E48+E49+E50+E56+E61+E62+E63</f>
        <v>0</v>
      </c>
      <c r="F47" s="27">
        <f t="shared" si="0"/>
        <v>0</v>
      </c>
      <c r="G47" s="28" t="str">
        <f t="shared" si="1"/>
        <v> 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5">
      <c r="A48" s="97" t="s">
        <v>41</v>
      </c>
      <c r="B48" s="145"/>
      <c r="C48" s="29">
        <v>1410000</v>
      </c>
      <c r="D48" s="30"/>
      <c r="E48" s="31"/>
      <c r="F48" s="32">
        <f t="shared" si="0"/>
        <v>0</v>
      </c>
      <c r="G48" s="33" t="str">
        <f t="shared" si="1"/>
        <v> 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5">
      <c r="A49" s="99" t="s">
        <v>42</v>
      </c>
      <c r="B49" s="141"/>
      <c r="C49" s="35">
        <v>1420000</v>
      </c>
      <c r="D49" s="30"/>
      <c r="E49" s="31"/>
      <c r="F49" s="32">
        <f t="shared" si="0"/>
        <v>0</v>
      </c>
      <c r="G49" s="33" t="str">
        <f t="shared" si="1"/>
        <v> 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5">
      <c r="A50" s="99" t="s">
        <v>43</v>
      </c>
      <c r="B50" s="141"/>
      <c r="C50" s="35">
        <v>1430000</v>
      </c>
      <c r="D50" s="30">
        <f>SUM(D51:D55)</f>
        <v>0</v>
      </c>
      <c r="E50" s="31">
        <f>SUM(E51:E55)</f>
        <v>0</v>
      </c>
      <c r="F50" s="32">
        <f t="shared" si="0"/>
        <v>0</v>
      </c>
      <c r="G50" s="33" t="str">
        <f t="shared" si="1"/>
        <v> 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5">
      <c r="A51" s="99" t="s">
        <v>44</v>
      </c>
      <c r="B51" s="141"/>
      <c r="C51" s="35">
        <v>1430100</v>
      </c>
      <c r="D51" s="30"/>
      <c r="E51" s="31"/>
      <c r="F51" s="32">
        <f t="shared" si="0"/>
        <v>0</v>
      </c>
      <c r="G51" s="33" t="str">
        <f t="shared" si="1"/>
        <v> 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5">
      <c r="A52" s="99" t="s">
        <v>128</v>
      </c>
      <c r="B52" s="141"/>
      <c r="C52" s="35">
        <v>1430200</v>
      </c>
      <c r="D52" s="30"/>
      <c r="E52" s="31"/>
      <c r="F52" s="32">
        <f t="shared" si="0"/>
        <v>0</v>
      </c>
      <c r="G52" s="33" t="str">
        <f t="shared" si="1"/>
        <v> 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5">
      <c r="A53" s="99" t="s">
        <v>111</v>
      </c>
      <c r="B53" s="141"/>
      <c r="C53" s="35">
        <v>1430400</v>
      </c>
      <c r="D53" s="30"/>
      <c r="E53" s="31"/>
      <c r="F53" s="32">
        <f t="shared" si="0"/>
        <v>0</v>
      </c>
      <c r="G53" s="33" t="str">
        <f t="shared" si="1"/>
        <v> 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5">
      <c r="A54" s="99" t="s">
        <v>45</v>
      </c>
      <c r="B54" s="141"/>
      <c r="C54" s="35">
        <v>1430600</v>
      </c>
      <c r="D54" s="30"/>
      <c r="E54" s="31"/>
      <c r="F54" s="32">
        <f t="shared" si="0"/>
        <v>0</v>
      </c>
      <c r="G54" s="33" t="str">
        <f t="shared" si="1"/>
        <v> 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5">
      <c r="A55" s="99" t="s">
        <v>20</v>
      </c>
      <c r="B55" s="141"/>
      <c r="C55" s="35">
        <v>1430700</v>
      </c>
      <c r="D55" s="30"/>
      <c r="E55" s="31"/>
      <c r="F55" s="32">
        <f t="shared" si="0"/>
        <v>0</v>
      </c>
      <c r="G55" s="33" t="str">
        <f t="shared" si="1"/>
        <v> 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5">
      <c r="A56" s="99" t="s">
        <v>46</v>
      </c>
      <c r="B56" s="141"/>
      <c r="C56" s="35">
        <v>1440000</v>
      </c>
      <c r="D56" s="30">
        <f>SUM(D57:D60)</f>
        <v>0</v>
      </c>
      <c r="E56" s="31">
        <f>SUM(E57:E60)</f>
        <v>0</v>
      </c>
      <c r="F56" s="32">
        <f t="shared" si="0"/>
        <v>0</v>
      </c>
      <c r="G56" s="33" t="str">
        <f t="shared" si="1"/>
        <v> 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5">
      <c r="A57" s="99" t="s">
        <v>47</v>
      </c>
      <c r="B57" s="141"/>
      <c r="C57" s="35">
        <v>1440100</v>
      </c>
      <c r="D57" s="30"/>
      <c r="E57" s="31"/>
      <c r="F57" s="32">
        <f t="shared" si="0"/>
        <v>0</v>
      </c>
      <c r="G57" s="33" t="str">
        <f t="shared" si="1"/>
        <v> 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5">
      <c r="A58" s="99" t="s">
        <v>129</v>
      </c>
      <c r="B58" s="141"/>
      <c r="C58" s="35">
        <v>1440200</v>
      </c>
      <c r="D58" s="30"/>
      <c r="E58" s="31"/>
      <c r="F58" s="32">
        <f t="shared" si="0"/>
        <v>0</v>
      </c>
      <c r="G58" s="33" t="str">
        <f t="shared" si="1"/>
        <v> 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">
      <c r="A59" s="99" t="s">
        <v>35</v>
      </c>
      <c r="B59" s="141"/>
      <c r="C59" s="35">
        <v>1440600</v>
      </c>
      <c r="D59" s="30"/>
      <c r="E59" s="31"/>
      <c r="F59" s="32">
        <f t="shared" si="0"/>
        <v>0</v>
      </c>
      <c r="G59" s="33" t="str">
        <f t="shared" si="1"/>
        <v> 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5">
      <c r="A60" s="99" t="s">
        <v>20</v>
      </c>
      <c r="B60" s="141"/>
      <c r="C60" s="35">
        <v>1440800</v>
      </c>
      <c r="D60" s="30"/>
      <c r="E60" s="31"/>
      <c r="F60" s="32">
        <f>D60-E60</f>
        <v>0</v>
      </c>
      <c r="G60" s="33" t="str">
        <f>IF(OR(D60=0,E60=0)," ",(D60-E60)*100/E60)</f>
        <v> 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5">
      <c r="A61" s="99" t="s">
        <v>130</v>
      </c>
      <c r="B61" s="141"/>
      <c r="C61" s="35">
        <v>1450000</v>
      </c>
      <c r="D61" s="30"/>
      <c r="E61" s="31"/>
      <c r="F61" s="32">
        <f>D61-E61</f>
        <v>0</v>
      </c>
      <c r="G61" s="33" t="str">
        <f>IF(OR(D61=0,E61=0)," ",(D61-E61)*100/E61)</f>
        <v> 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5">
      <c r="A62" s="99" t="s">
        <v>48</v>
      </c>
      <c r="B62" s="141"/>
      <c r="C62" s="35">
        <v>1460000</v>
      </c>
      <c r="D62" s="30"/>
      <c r="E62" s="31"/>
      <c r="F62" s="32">
        <f>D62-E62</f>
        <v>0</v>
      </c>
      <c r="G62" s="33" t="str">
        <f>IF(OR(D62=0,E62=0)," ",(D62-E62)*100/E62)</f>
        <v> 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5.75" thickBot="1">
      <c r="A63" s="142" t="s">
        <v>49</v>
      </c>
      <c r="B63" s="143"/>
      <c r="C63" s="35">
        <v>1470000</v>
      </c>
      <c r="D63" s="38"/>
      <c r="E63" s="39"/>
      <c r="F63" s="40">
        <f>D63-E63</f>
        <v>0</v>
      </c>
      <c r="G63" s="41" t="str">
        <f>IF(OR(D63=0,E63=0)," ",(D63-E63)*100/E63)</f>
        <v> 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3.5" customHeight="1" thickTop="1">
      <c r="A64" s="137" t="s">
        <v>50</v>
      </c>
      <c r="B64" s="138"/>
      <c r="C64" s="114">
        <v>1000000</v>
      </c>
      <c r="D64" s="116">
        <f>D47+D46+D11+D10+D45</f>
        <v>0</v>
      </c>
      <c r="E64" s="116">
        <f>E47+E46+E11+E10+E45</f>
        <v>0</v>
      </c>
      <c r="F64" s="101">
        <f>D64-E64</f>
        <v>0</v>
      </c>
      <c r="G64" s="101" t="s">
        <v>51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6" customHeight="1" thickBot="1">
      <c r="A65" s="139"/>
      <c r="B65" s="140"/>
      <c r="C65" s="115"/>
      <c r="D65" s="117"/>
      <c r="E65" s="117"/>
      <c r="F65" s="102"/>
      <c r="G65" s="10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7" s="42" customFormat="1" ht="13.5" thickTop="1">
      <c r="A66" s="103"/>
      <c r="B66" s="104"/>
      <c r="C66" s="104"/>
      <c r="D66" s="104"/>
      <c r="E66" s="104"/>
      <c r="F66" s="104"/>
      <c r="G66" s="104"/>
    </row>
    <row r="67" spans="1:7" s="43" customFormat="1" ht="12.75">
      <c r="A67" s="105"/>
      <c r="B67" s="106"/>
      <c r="C67" s="106"/>
      <c r="D67" s="106"/>
      <c r="E67" s="106"/>
      <c r="F67" s="106"/>
      <c r="G67" s="106"/>
    </row>
    <row r="68" spans="1:28" ht="16.5" customHeight="1">
      <c r="A68" s="44"/>
      <c r="B68" s="44"/>
      <c r="C68" s="44"/>
      <c r="D68" s="44"/>
      <c r="E68" s="44"/>
      <c r="F68" s="45"/>
      <c r="G68" s="4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6.5" customHeight="1">
      <c r="A69" s="136"/>
      <c r="B69" s="136"/>
      <c r="C69" s="7"/>
      <c r="D69" s="7"/>
      <c r="E69" s="7"/>
      <c r="F69" s="7"/>
      <c r="G69" s="7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42.75" customHeight="1">
      <c r="A70" s="13"/>
      <c r="B70" s="13"/>
      <c r="C70" s="13"/>
      <c r="D70" s="13"/>
      <c r="E70" s="13"/>
      <c r="F70" s="13"/>
      <c r="G70" s="1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6.5" customHeight="1">
      <c r="A71" s="13"/>
      <c r="B71" s="13"/>
      <c r="C71" s="13"/>
      <c r="D71" s="13"/>
      <c r="E71" s="13"/>
      <c r="F71" s="13"/>
      <c r="G71" s="1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38.25" customHeight="1" thickBot="1">
      <c r="A72" s="13"/>
      <c r="B72" s="13"/>
      <c r="C72" s="13"/>
      <c r="D72" s="13"/>
      <c r="E72" s="13"/>
      <c r="F72" s="13"/>
      <c r="G72" s="13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6.5" customHeight="1" hidden="1">
      <c r="A73" s="13"/>
      <c r="B73" s="13"/>
      <c r="C73" s="13"/>
      <c r="D73" s="13"/>
      <c r="E73" s="13"/>
      <c r="F73" s="13"/>
      <c r="G73" s="13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6.5" customHeight="1" hidden="1">
      <c r="A74" s="13"/>
      <c r="B74" s="13"/>
      <c r="C74" s="13"/>
      <c r="D74" s="13"/>
      <c r="E74" s="13"/>
      <c r="F74" s="13"/>
      <c r="G74" s="13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7.25" customHeight="1" thickBot="1">
      <c r="A75" s="3" t="str">
        <f>A2</f>
        <v>GRUPO:</v>
      </c>
      <c r="B75" s="46" t="str">
        <f>B2</f>
        <v>EMPRESA:</v>
      </c>
      <c r="C75" s="4"/>
      <c r="D75" s="93" t="str">
        <f>D2</f>
        <v>dd/mm/aaaa</v>
      </c>
      <c r="E75" s="92" t="str">
        <f>E2</f>
        <v>dd/mm/aaaa-1</v>
      </c>
      <c r="F75" s="4"/>
      <c r="G75" s="5" t="s">
        <v>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5.75" customHeight="1" thickBot="1">
      <c r="A76" s="130"/>
      <c r="B76" s="130"/>
      <c r="C76" s="7"/>
      <c r="D76" s="7"/>
      <c r="E76" s="7"/>
      <c r="F76" s="7"/>
      <c r="G76" s="8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7" s="11" customFormat="1" ht="15" customHeight="1" thickBot="1" thickTop="1">
      <c r="A77" s="131" t="s">
        <v>1</v>
      </c>
      <c r="B77" s="132"/>
      <c r="C77" s="9"/>
      <c r="D77" s="72"/>
      <c r="E77" s="72"/>
      <c r="F77" s="9"/>
      <c r="G77" s="12" t="s">
        <v>52</v>
      </c>
    </row>
    <row r="78" spans="1:28" ht="13.5" customHeight="1" thickBot="1" thickTop="1">
      <c r="A78" s="133"/>
      <c r="B78" s="133"/>
      <c r="C78" s="13"/>
      <c r="D78" s="13"/>
      <c r="E78" s="13"/>
      <c r="F78" s="13"/>
      <c r="G78" s="13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1.25" customHeight="1" thickTop="1">
      <c r="A79" s="134"/>
      <c r="B79" s="135"/>
      <c r="C79" s="14"/>
      <c r="D79" s="107" t="str">
        <f>D2</f>
        <v>dd/mm/aaaa</v>
      </c>
      <c r="E79" s="107" t="str">
        <f>E2</f>
        <v>dd/mm/aaaa-1</v>
      </c>
      <c r="F79" s="95" t="s">
        <v>3</v>
      </c>
      <c r="G79" s="95" t="s">
        <v>4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21" customHeight="1">
      <c r="A80" s="110" t="s">
        <v>53</v>
      </c>
      <c r="B80" s="111"/>
      <c r="C80" s="15" t="s">
        <v>6</v>
      </c>
      <c r="D80" s="108"/>
      <c r="E80" s="108"/>
      <c r="F80" s="96"/>
      <c r="G80" s="96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21" customHeight="1" thickBot="1">
      <c r="A81" s="112" t="s">
        <v>7</v>
      </c>
      <c r="B81" s="113"/>
      <c r="C81" s="17"/>
      <c r="D81" s="94"/>
      <c r="E81" s="94"/>
      <c r="F81" s="109"/>
      <c r="G81" s="109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5" customHeight="1" thickBot="1" thickTop="1">
      <c r="A82" s="127"/>
      <c r="B82" s="127"/>
      <c r="C82" s="18"/>
      <c r="D82" s="18"/>
      <c r="E82" s="18"/>
      <c r="F82" s="18"/>
      <c r="G82" s="18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5" customHeight="1" thickTop="1">
      <c r="A83" s="128" t="s">
        <v>54</v>
      </c>
      <c r="B83" s="129"/>
      <c r="C83" s="47">
        <v>2100000</v>
      </c>
      <c r="D83" s="59">
        <f>SUM(D84:D87)+SUM(D90:D93)+D96</f>
        <v>0</v>
      </c>
      <c r="E83" s="60">
        <f>SUM(E84:E87)+SUM(E90:E93)+E96</f>
        <v>0</v>
      </c>
      <c r="F83" s="27">
        <f>D83-E83</f>
        <v>0</v>
      </c>
      <c r="G83" s="28" t="str">
        <f>IF(OR(D83=0,E83=0)," ",(D83-E83)*100/E83)</f>
        <v> 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5" customHeight="1">
      <c r="A84" s="97" t="s">
        <v>55</v>
      </c>
      <c r="B84" s="98"/>
      <c r="C84" s="50">
        <v>2110000</v>
      </c>
      <c r="D84" s="51"/>
      <c r="E84" s="52"/>
      <c r="F84" s="32">
        <f aca="true" t="shared" si="2" ref="F84:F137">D84-E84</f>
        <v>0</v>
      </c>
      <c r="G84" s="33" t="str">
        <f aca="true" t="shared" si="3" ref="G84:G138">IF(OR(D84=0,E84=0)," ",(D84-E84)*100/E84)</f>
        <v> 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5" customHeight="1">
      <c r="A85" s="99" t="s">
        <v>56</v>
      </c>
      <c r="B85" s="100"/>
      <c r="C85" s="50">
        <v>2120000</v>
      </c>
      <c r="D85" s="51"/>
      <c r="E85" s="52"/>
      <c r="F85" s="32">
        <f t="shared" si="2"/>
        <v>0</v>
      </c>
      <c r="G85" s="33" t="str">
        <f t="shared" si="3"/>
        <v> 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5" customHeight="1">
      <c r="A86" s="99" t="s">
        <v>57</v>
      </c>
      <c r="B86" s="100"/>
      <c r="C86" s="50">
        <v>2130000</v>
      </c>
      <c r="D86" s="51"/>
      <c r="E86" s="52"/>
      <c r="F86" s="32">
        <f t="shared" si="2"/>
        <v>0</v>
      </c>
      <c r="G86" s="33" t="str">
        <f t="shared" si="3"/>
        <v> 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5" customHeight="1">
      <c r="A87" s="99" t="s">
        <v>131</v>
      </c>
      <c r="B87" s="100"/>
      <c r="C87" s="50">
        <v>2140000</v>
      </c>
      <c r="D87" s="51">
        <f>SUM(D88:D89)</f>
        <v>0</v>
      </c>
      <c r="E87" s="52">
        <f>SUM(E88:E89)</f>
        <v>0</v>
      </c>
      <c r="F87" s="32">
        <f t="shared" si="2"/>
        <v>0</v>
      </c>
      <c r="G87" s="33" t="str">
        <f t="shared" si="3"/>
        <v> 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5" customHeight="1">
      <c r="A88" s="99" t="s">
        <v>132</v>
      </c>
      <c r="B88" s="100"/>
      <c r="C88" s="50">
        <v>2140100</v>
      </c>
      <c r="D88" s="51"/>
      <c r="E88" s="52"/>
      <c r="F88" s="32">
        <f t="shared" si="2"/>
        <v>0</v>
      </c>
      <c r="G88" s="33" t="str">
        <f t="shared" si="3"/>
        <v> 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5" customHeight="1">
      <c r="A89" s="99" t="s">
        <v>133</v>
      </c>
      <c r="B89" s="100"/>
      <c r="C89" s="50">
        <v>2140200</v>
      </c>
      <c r="D89" s="51"/>
      <c r="E89" s="52"/>
      <c r="F89" s="32">
        <f t="shared" si="2"/>
        <v>0</v>
      </c>
      <c r="G89" s="33" t="str">
        <f t="shared" si="3"/>
        <v> 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5" customHeight="1">
      <c r="A90" s="99" t="s">
        <v>134</v>
      </c>
      <c r="B90" s="100"/>
      <c r="C90" s="50">
        <v>2150000</v>
      </c>
      <c r="D90" s="51"/>
      <c r="E90" s="52"/>
      <c r="F90" s="32">
        <f t="shared" si="2"/>
        <v>0</v>
      </c>
      <c r="G90" s="33" t="str">
        <f t="shared" si="3"/>
        <v> 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5" customHeight="1">
      <c r="A91" s="99" t="s">
        <v>135</v>
      </c>
      <c r="B91" s="100"/>
      <c r="C91" s="50">
        <v>2150100</v>
      </c>
      <c r="D91" s="51"/>
      <c r="E91" s="52"/>
      <c r="F91" s="32">
        <f t="shared" si="2"/>
        <v>0</v>
      </c>
      <c r="G91" s="33" t="str">
        <f t="shared" si="3"/>
        <v> 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5" customHeight="1">
      <c r="A92" s="99" t="s">
        <v>136</v>
      </c>
      <c r="B92" s="100"/>
      <c r="C92" s="50">
        <v>2150200</v>
      </c>
      <c r="D92" s="51"/>
      <c r="E92" s="52"/>
      <c r="F92" s="32">
        <f t="shared" si="2"/>
        <v>0</v>
      </c>
      <c r="G92" s="33" t="str">
        <f t="shared" si="3"/>
        <v> 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5" customHeight="1">
      <c r="A93" s="99" t="s">
        <v>58</v>
      </c>
      <c r="B93" s="100"/>
      <c r="C93" s="50">
        <v>2160000</v>
      </c>
      <c r="D93" s="51"/>
      <c r="E93" s="52"/>
      <c r="F93" s="32">
        <f t="shared" si="2"/>
        <v>0</v>
      </c>
      <c r="G93" s="33" t="str">
        <f t="shared" si="3"/>
        <v> 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5" customHeight="1">
      <c r="A94" s="99" t="s">
        <v>137</v>
      </c>
      <c r="B94" s="100"/>
      <c r="C94" s="50"/>
      <c r="D94" s="51"/>
      <c r="E94" s="52"/>
      <c r="F94" s="32">
        <f>D94-E94</f>
        <v>0</v>
      </c>
      <c r="G94" s="33" t="str">
        <f>IF(OR(D94=0,E94=0)," ",(D94-E94)*100/E94)</f>
        <v> 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5" customHeight="1">
      <c r="A95" s="99" t="s">
        <v>138</v>
      </c>
      <c r="B95" s="100"/>
      <c r="C95" s="50"/>
      <c r="D95" s="51"/>
      <c r="E95" s="52"/>
      <c r="F95" s="32">
        <f>D95-E95</f>
        <v>0</v>
      </c>
      <c r="G95" s="33" t="str">
        <f>IF(OR(D95=0,E95=0)," ",(D95-E95)*100/E95)</f>
        <v> 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57" customFormat="1" ht="15" customHeight="1">
      <c r="A96" s="123" t="s">
        <v>59</v>
      </c>
      <c r="B96" s="124"/>
      <c r="C96" s="50">
        <v>2180000</v>
      </c>
      <c r="D96" s="54"/>
      <c r="E96" s="55"/>
      <c r="F96" s="32">
        <f>D96-E96</f>
        <v>0</v>
      </c>
      <c r="G96" s="33" t="str">
        <f>IF(OR(D96=0,E96=0)," ",(D96-E96)*100/E96)</f>
        <v> 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</row>
    <row r="97" spans="1:28" s="57" customFormat="1" ht="15" customHeight="1">
      <c r="A97" s="125" t="s">
        <v>60</v>
      </c>
      <c r="B97" s="126"/>
      <c r="C97" s="58">
        <v>2200000</v>
      </c>
      <c r="D97" s="59">
        <f>SUM(D98:D100)</f>
        <v>0</v>
      </c>
      <c r="E97" s="49">
        <f>SUM(E98:E100)</f>
        <v>0</v>
      </c>
      <c r="F97" s="27">
        <f>D97-E97</f>
        <v>0</v>
      </c>
      <c r="G97" s="28" t="str">
        <f>IF(OR(D97=0,E97=0)," ",(D97-E97)*100/E97)</f>
        <v> 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</row>
    <row r="98" spans="1:28" s="57" customFormat="1" ht="15" customHeight="1">
      <c r="A98" s="125" t="s">
        <v>61</v>
      </c>
      <c r="B98" s="126"/>
      <c r="C98" s="58">
        <v>2200000</v>
      </c>
      <c r="D98" s="59">
        <f>SUM(D99:D101)</f>
        <v>0</v>
      </c>
      <c r="E98" s="49">
        <f>SUM(E99:E101)</f>
        <v>0</v>
      </c>
      <c r="F98" s="27">
        <f>D98-E98</f>
        <v>0</v>
      </c>
      <c r="G98" s="28" t="str">
        <f>IF(OR(D98=0,E98=0)," ",(D98-E98)*100/E98)</f>
        <v> 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</row>
    <row r="99" spans="1:28" ht="15" customHeight="1">
      <c r="A99" s="120" t="s">
        <v>62</v>
      </c>
      <c r="B99" s="122"/>
      <c r="C99" s="58">
        <v>2200000</v>
      </c>
      <c r="D99" s="59">
        <f>SUM(D100:D101)</f>
        <v>0</v>
      </c>
      <c r="E99" s="49">
        <f>SUM(E100:E101)</f>
        <v>0</v>
      </c>
      <c r="F99" s="27">
        <f t="shared" si="2"/>
        <v>0</v>
      </c>
      <c r="G99" s="28" t="str">
        <f t="shared" si="3"/>
        <v> 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5" customHeight="1">
      <c r="A100" s="97" t="s">
        <v>63</v>
      </c>
      <c r="B100" s="98"/>
      <c r="C100" s="50">
        <v>2200100</v>
      </c>
      <c r="D100" s="51"/>
      <c r="E100" s="52"/>
      <c r="F100" s="32">
        <f t="shared" si="2"/>
        <v>0</v>
      </c>
      <c r="G100" s="33" t="str">
        <f t="shared" si="3"/>
        <v> 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5" customHeight="1">
      <c r="A101" s="99" t="s">
        <v>64</v>
      </c>
      <c r="B101" s="100"/>
      <c r="C101" s="50">
        <v>2200300</v>
      </c>
      <c r="D101" s="30"/>
      <c r="E101" s="31"/>
      <c r="F101" s="32">
        <f t="shared" si="2"/>
        <v>0</v>
      </c>
      <c r="G101" s="33" t="str">
        <f t="shared" si="3"/>
        <v> 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5" customHeight="1">
      <c r="A102" s="120" t="s">
        <v>65</v>
      </c>
      <c r="B102" s="122"/>
      <c r="C102" s="58">
        <v>2300000</v>
      </c>
      <c r="D102" s="59">
        <f>SUM(D103:D104)</f>
        <v>0</v>
      </c>
      <c r="E102" s="60">
        <f>SUM(E103:E104)</f>
        <v>0</v>
      </c>
      <c r="F102" s="27">
        <f t="shared" si="2"/>
        <v>0</v>
      </c>
      <c r="G102" s="28" t="str">
        <f t="shared" si="3"/>
        <v> 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5" customHeight="1">
      <c r="A103" s="99" t="s">
        <v>66</v>
      </c>
      <c r="B103" s="100"/>
      <c r="C103" s="50">
        <v>2300100</v>
      </c>
      <c r="D103" s="51"/>
      <c r="E103" s="52"/>
      <c r="F103" s="32">
        <f t="shared" si="2"/>
        <v>0</v>
      </c>
      <c r="G103" s="33" t="str">
        <f t="shared" si="3"/>
        <v> 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5" customHeight="1">
      <c r="A104" s="99" t="s">
        <v>67</v>
      </c>
      <c r="B104" s="100"/>
      <c r="C104" s="50">
        <v>2300300</v>
      </c>
      <c r="D104" s="51"/>
      <c r="E104" s="52"/>
      <c r="F104" s="32">
        <f t="shared" si="2"/>
        <v>0</v>
      </c>
      <c r="G104" s="33" t="str">
        <f t="shared" si="3"/>
        <v> 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5" customHeight="1">
      <c r="A105" s="120" t="s">
        <v>68</v>
      </c>
      <c r="B105" s="121"/>
      <c r="C105" s="58">
        <v>2400000</v>
      </c>
      <c r="D105" s="48">
        <f>D106+D110+D111+D116+D117</f>
        <v>0</v>
      </c>
      <c r="E105" s="49">
        <f>E106+E110+E111+E116+E117</f>
        <v>0</v>
      </c>
      <c r="F105" s="27">
        <f t="shared" si="2"/>
        <v>0</v>
      </c>
      <c r="G105" s="28" t="str">
        <f t="shared" si="3"/>
        <v> 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5" customHeight="1">
      <c r="A106" s="97" t="s">
        <v>69</v>
      </c>
      <c r="B106" s="98"/>
      <c r="C106" s="50">
        <v>2410000</v>
      </c>
      <c r="D106" s="53">
        <f>SUM(D107:D109)</f>
        <v>0</v>
      </c>
      <c r="E106" s="52">
        <f>SUM(E107:E109)</f>
        <v>0</v>
      </c>
      <c r="F106" s="32">
        <f t="shared" si="2"/>
        <v>0</v>
      </c>
      <c r="G106" s="33" t="str">
        <f t="shared" si="3"/>
        <v> 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5" customHeight="1">
      <c r="A107" s="99" t="s">
        <v>70</v>
      </c>
      <c r="B107" s="100"/>
      <c r="C107" s="50">
        <v>2410100</v>
      </c>
      <c r="D107" s="53"/>
      <c r="E107" s="52"/>
      <c r="F107" s="32">
        <f t="shared" si="2"/>
        <v>0</v>
      </c>
      <c r="G107" s="33" t="str">
        <f t="shared" si="3"/>
        <v> 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5" customHeight="1">
      <c r="A108" s="99" t="s">
        <v>71</v>
      </c>
      <c r="B108" s="100"/>
      <c r="C108" s="50">
        <v>2410200</v>
      </c>
      <c r="D108" s="51"/>
      <c r="E108" s="52"/>
      <c r="F108" s="32">
        <f t="shared" si="2"/>
        <v>0</v>
      </c>
      <c r="G108" s="33" t="str">
        <f t="shared" si="3"/>
        <v> 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5" customHeight="1">
      <c r="A109" s="99" t="s">
        <v>72</v>
      </c>
      <c r="B109" s="100"/>
      <c r="C109" s="50">
        <v>2410300</v>
      </c>
      <c r="D109" s="51"/>
      <c r="E109" s="52"/>
      <c r="F109" s="32">
        <f t="shared" si="2"/>
        <v>0</v>
      </c>
      <c r="G109" s="33" t="str">
        <f t="shared" si="3"/>
        <v> 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5" customHeight="1">
      <c r="A110" s="99" t="s">
        <v>73</v>
      </c>
      <c r="B110" s="100"/>
      <c r="C110" s="50">
        <v>2420000</v>
      </c>
      <c r="D110" s="51"/>
      <c r="E110" s="52"/>
      <c r="F110" s="32">
        <f t="shared" si="2"/>
        <v>0</v>
      </c>
      <c r="G110" s="33" t="str">
        <f t="shared" si="3"/>
        <v> 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5" customHeight="1">
      <c r="A111" s="99" t="s">
        <v>74</v>
      </c>
      <c r="B111" s="100"/>
      <c r="C111" s="50">
        <v>2440000</v>
      </c>
      <c r="D111" s="53">
        <f>SUM(D112:D115)</f>
        <v>0</v>
      </c>
      <c r="E111" s="52">
        <f>SUM(E112:E115)</f>
        <v>0</v>
      </c>
      <c r="F111" s="32">
        <f t="shared" si="2"/>
        <v>0</v>
      </c>
      <c r="G111" s="33" t="str">
        <f t="shared" si="3"/>
        <v> 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5" customHeight="1">
      <c r="A112" s="99" t="s">
        <v>75</v>
      </c>
      <c r="B112" s="100"/>
      <c r="C112" s="50">
        <v>2440100</v>
      </c>
      <c r="D112" s="51"/>
      <c r="E112" s="52"/>
      <c r="F112" s="32">
        <f t="shared" si="2"/>
        <v>0</v>
      </c>
      <c r="G112" s="33" t="str">
        <f t="shared" si="3"/>
        <v> 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5" customHeight="1">
      <c r="A113" s="99" t="s">
        <v>76</v>
      </c>
      <c r="B113" s="100"/>
      <c r="C113" s="50">
        <v>2440200</v>
      </c>
      <c r="D113" s="51"/>
      <c r="E113" s="52"/>
      <c r="F113" s="32">
        <f t="shared" si="2"/>
        <v>0</v>
      </c>
      <c r="G113" s="33" t="str">
        <f t="shared" si="3"/>
        <v> 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5" customHeight="1">
      <c r="A114" s="99" t="s">
        <v>77</v>
      </c>
      <c r="B114" s="100"/>
      <c r="C114" s="50">
        <v>2440300</v>
      </c>
      <c r="D114" s="51"/>
      <c r="E114" s="52"/>
      <c r="F114" s="32">
        <f t="shared" si="2"/>
        <v>0</v>
      </c>
      <c r="G114" s="33" t="str">
        <f t="shared" si="3"/>
        <v> 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5" customHeight="1">
      <c r="A115" s="99" t="s">
        <v>78</v>
      </c>
      <c r="B115" s="100"/>
      <c r="C115" s="50">
        <v>2440400</v>
      </c>
      <c r="D115" s="51"/>
      <c r="E115" s="52"/>
      <c r="F115" s="32">
        <f t="shared" si="2"/>
        <v>0</v>
      </c>
      <c r="G115" s="33" t="str">
        <f t="shared" si="3"/>
        <v> 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5" customHeight="1">
      <c r="A116" s="99" t="s">
        <v>139</v>
      </c>
      <c r="B116" s="100"/>
      <c r="C116" s="50">
        <v>2450000</v>
      </c>
      <c r="D116" s="53"/>
      <c r="E116" s="52"/>
      <c r="F116" s="32">
        <f t="shared" si="2"/>
        <v>0</v>
      </c>
      <c r="G116" s="33" t="str">
        <f t="shared" si="3"/>
        <v> 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5" customHeight="1">
      <c r="A117" s="61" t="s">
        <v>79</v>
      </c>
      <c r="B117" s="62"/>
      <c r="C117" s="50">
        <v>2460000</v>
      </c>
      <c r="D117" s="53"/>
      <c r="E117" s="52"/>
      <c r="F117" s="32">
        <f t="shared" si="2"/>
        <v>0</v>
      </c>
      <c r="G117" s="33" t="str">
        <f t="shared" si="3"/>
        <v> </v>
      </c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5" customHeight="1">
      <c r="A118" s="120" t="s">
        <v>80</v>
      </c>
      <c r="B118" s="121"/>
      <c r="C118" s="58">
        <v>2500000</v>
      </c>
      <c r="D118" s="48">
        <f>D119+D124+D128+D129+D130+D136+D137</f>
        <v>0</v>
      </c>
      <c r="E118" s="49">
        <f>E119+E124+E128+E129+E130+E136+E137</f>
        <v>0</v>
      </c>
      <c r="F118" s="27">
        <f t="shared" si="2"/>
        <v>0</v>
      </c>
      <c r="G118" s="28" t="str">
        <f t="shared" si="3"/>
        <v> 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5" customHeight="1">
      <c r="A119" s="97" t="s">
        <v>81</v>
      </c>
      <c r="B119" s="98"/>
      <c r="C119" s="50">
        <v>2510000</v>
      </c>
      <c r="D119" s="53">
        <f>SUM(D120:D123)</f>
        <v>0</v>
      </c>
      <c r="E119" s="52">
        <f>SUM(E120:E123)</f>
        <v>0</v>
      </c>
      <c r="F119" s="32">
        <f t="shared" si="2"/>
        <v>0</v>
      </c>
      <c r="G119" s="33" t="str">
        <f t="shared" si="3"/>
        <v> 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5" customHeight="1">
      <c r="A120" s="99" t="s">
        <v>82</v>
      </c>
      <c r="B120" s="100"/>
      <c r="C120" s="50">
        <v>2510100</v>
      </c>
      <c r="D120" s="51"/>
      <c r="E120" s="52"/>
      <c r="F120" s="32">
        <f t="shared" si="2"/>
        <v>0</v>
      </c>
      <c r="G120" s="33" t="str">
        <f t="shared" si="3"/>
        <v> 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5" customHeight="1">
      <c r="A121" s="99" t="s">
        <v>71</v>
      </c>
      <c r="B121" s="100"/>
      <c r="C121" s="50">
        <v>2510200</v>
      </c>
      <c r="D121" s="51"/>
      <c r="E121" s="52"/>
      <c r="F121" s="32">
        <f t="shared" si="2"/>
        <v>0</v>
      </c>
      <c r="G121" s="33" t="str">
        <f t="shared" si="3"/>
        <v> </v>
      </c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5" customHeight="1">
      <c r="A122" s="99" t="s">
        <v>83</v>
      </c>
      <c r="B122" s="100"/>
      <c r="C122" s="50">
        <v>2510300</v>
      </c>
      <c r="D122" s="51"/>
      <c r="E122" s="52"/>
      <c r="F122" s="32">
        <f t="shared" si="2"/>
        <v>0</v>
      </c>
      <c r="G122" s="33" t="str">
        <f t="shared" si="3"/>
        <v> 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5" customHeight="1">
      <c r="A123" s="99" t="s">
        <v>84</v>
      </c>
      <c r="B123" s="100"/>
      <c r="C123" s="50">
        <v>2510400</v>
      </c>
      <c r="D123" s="51"/>
      <c r="E123" s="52"/>
      <c r="F123" s="32">
        <f t="shared" si="2"/>
        <v>0</v>
      </c>
      <c r="G123" s="33" t="str">
        <f t="shared" si="3"/>
        <v> </v>
      </c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5" customHeight="1">
      <c r="A124" s="99" t="s">
        <v>73</v>
      </c>
      <c r="B124" s="100"/>
      <c r="C124" s="50">
        <v>2520000</v>
      </c>
      <c r="D124" s="51">
        <f>SUM(D125:D127)</f>
        <v>0</v>
      </c>
      <c r="E124" s="52">
        <f>SUM(E125:E127)</f>
        <v>0</v>
      </c>
      <c r="F124" s="32">
        <f t="shared" si="2"/>
        <v>0</v>
      </c>
      <c r="G124" s="33" t="str">
        <f t="shared" si="3"/>
        <v> 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5" customHeight="1">
      <c r="A125" s="99" t="s">
        <v>85</v>
      </c>
      <c r="B125" s="100"/>
      <c r="C125" s="50">
        <v>2520100</v>
      </c>
      <c r="D125" s="51"/>
      <c r="E125" s="52"/>
      <c r="F125" s="32">
        <f t="shared" si="2"/>
        <v>0</v>
      </c>
      <c r="G125" s="33" t="str">
        <f t="shared" si="3"/>
        <v> 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5" customHeight="1">
      <c r="A126" s="99" t="s">
        <v>86</v>
      </c>
      <c r="B126" s="100"/>
      <c r="C126" s="50">
        <v>2520200</v>
      </c>
      <c r="D126" s="51"/>
      <c r="E126" s="52"/>
      <c r="F126" s="32">
        <f t="shared" si="2"/>
        <v>0</v>
      </c>
      <c r="G126" s="33" t="str">
        <f t="shared" si="3"/>
        <v> 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5" customHeight="1">
      <c r="A127" s="34" t="s">
        <v>87</v>
      </c>
      <c r="B127" s="63"/>
      <c r="C127" s="50">
        <v>2520300</v>
      </c>
      <c r="D127" s="51"/>
      <c r="E127" s="52"/>
      <c r="F127" s="32">
        <f t="shared" si="2"/>
        <v>0</v>
      </c>
      <c r="G127" s="33" t="str">
        <f t="shared" si="3"/>
        <v> 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5" customHeight="1">
      <c r="A128" s="99" t="s">
        <v>140</v>
      </c>
      <c r="B128" s="100"/>
      <c r="C128" s="50">
        <v>2530000</v>
      </c>
      <c r="D128" s="51"/>
      <c r="E128" s="52"/>
      <c r="F128" s="32">
        <f t="shared" si="2"/>
        <v>0</v>
      </c>
      <c r="G128" s="33" t="str">
        <f t="shared" si="3"/>
        <v> 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5" customHeight="1">
      <c r="A129" s="99" t="s">
        <v>88</v>
      </c>
      <c r="B129" s="100"/>
      <c r="C129" s="50">
        <v>2540000</v>
      </c>
      <c r="D129" s="51"/>
      <c r="E129" s="52"/>
      <c r="F129" s="32">
        <f t="shared" si="2"/>
        <v>0</v>
      </c>
      <c r="G129" s="33" t="str">
        <f t="shared" si="3"/>
        <v> </v>
      </c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5" customHeight="1">
      <c r="A130" s="99" t="s">
        <v>90</v>
      </c>
      <c r="B130" s="100"/>
      <c r="C130" s="50">
        <v>2550000</v>
      </c>
      <c r="D130" s="51">
        <f>SUM(D131:D135)</f>
        <v>0</v>
      </c>
      <c r="E130" s="52">
        <f>SUM(E131:E135)</f>
        <v>0</v>
      </c>
      <c r="F130" s="32">
        <f t="shared" si="2"/>
        <v>0</v>
      </c>
      <c r="G130" s="33" t="str">
        <f t="shared" si="3"/>
        <v> 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5" customHeight="1">
      <c r="A131" s="99" t="s">
        <v>91</v>
      </c>
      <c r="B131" s="100"/>
      <c r="C131" s="50">
        <v>2550100</v>
      </c>
      <c r="D131" s="51"/>
      <c r="E131" s="52"/>
      <c r="F131" s="32">
        <f t="shared" si="2"/>
        <v>0</v>
      </c>
      <c r="G131" s="33" t="str">
        <f t="shared" si="3"/>
        <v> 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5" customHeight="1">
      <c r="A132" s="99" t="s">
        <v>89</v>
      </c>
      <c r="B132" s="100"/>
      <c r="C132" s="50">
        <v>2550200</v>
      </c>
      <c r="D132" s="64"/>
      <c r="E132" s="65"/>
      <c r="F132" s="32">
        <f t="shared" si="2"/>
        <v>0</v>
      </c>
      <c r="G132" s="33" t="str">
        <f t="shared" si="3"/>
        <v> 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5" customHeight="1">
      <c r="A133" s="34" t="s">
        <v>76</v>
      </c>
      <c r="B133" s="63"/>
      <c r="C133" s="50">
        <v>2550300</v>
      </c>
      <c r="D133" s="64"/>
      <c r="E133" s="65"/>
      <c r="F133" s="32">
        <f t="shared" si="2"/>
        <v>0</v>
      </c>
      <c r="G133" s="33" t="str">
        <f t="shared" si="3"/>
        <v> 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5" customHeight="1">
      <c r="A134" s="99" t="s">
        <v>92</v>
      </c>
      <c r="B134" s="100"/>
      <c r="C134" s="50">
        <v>2550500</v>
      </c>
      <c r="D134" s="51"/>
      <c r="E134" s="52"/>
      <c r="F134" s="32">
        <f t="shared" si="2"/>
        <v>0</v>
      </c>
      <c r="G134" s="33" t="str">
        <f t="shared" si="3"/>
        <v> 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5" customHeight="1">
      <c r="A135" s="99" t="s">
        <v>93</v>
      </c>
      <c r="B135" s="100"/>
      <c r="C135" s="50">
        <v>2550600</v>
      </c>
      <c r="D135" s="51"/>
      <c r="E135" s="52"/>
      <c r="F135" s="32">
        <f t="shared" si="2"/>
        <v>0</v>
      </c>
      <c r="G135" s="33" t="str">
        <f t="shared" si="3"/>
        <v> 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5" customHeight="1">
      <c r="A136" s="99" t="s">
        <v>94</v>
      </c>
      <c r="B136" s="100"/>
      <c r="C136" s="50">
        <v>2560000</v>
      </c>
      <c r="D136" s="51"/>
      <c r="E136" s="52"/>
      <c r="F136" s="32">
        <f t="shared" si="2"/>
        <v>0</v>
      </c>
      <c r="G136" s="33" t="str">
        <f t="shared" si="3"/>
        <v> 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5" customHeight="1" thickBot="1">
      <c r="A137" s="99" t="s">
        <v>49</v>
      </c>
      <c r="B137" s="100"/>
      <c r="C137" s="50">
        <v>2570000</v>
      </c>
      <c r="D137" s="51"/>
      <c r="E137" s="52"/>
      <c r="F137" s="32">
        <f t="shared" si="2"/>
        <v>0</v>
      </c>
      <c r="G137" s="33" t="str">
        <f t="shared" si="3"/>
        <v> 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5" customHeight="1" thickBot="1" thickTop="1">
      <c r="A138" s="118" t="s">
        <v>95</v>
      </c>
      <c r="B138" s="119"/>
      <c r="C138" s="67">
        <v>2000000</v>
      </c>
      <c r="D138" s="68">
        <f>D118+D105+D102+D99+D83+D97+D98</f>
        <v>0</v>
      </c>
      <c r="E138" s="68">
        <f>E118+E105+E102+E99+E83+E97+E98</f>
        <v>0</v>
      </c>
      <c r="F138" s="69">
        <f>D138-E138</f>
        <v>0</v>
      </c>
      <c r="G138" s="70" t="str">
        <f t="shared" si="3"/>
        <v> 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7" s="42" customFormat="1" ht="13.5" thickTop="1">
      <c r="A139" s="103"/>
      <c r="B139" s="104"/>
      <c r="C139" s="104"/>
      <c r="D139" s="104"/>
      <c r="E139" s="104"/>
      <c r="F139" s="104"/>
      <c r="G139" s="104"/>
    </row>
    <row r="140" spans="1:7" s="43" customFormat="1" ht="12.75">
      <c r="A140" s="105"/>
      <c r="B140" s="106"/>
      <c r="C140" s="106"/>
      <c r="D140" s="106"/>
      <c r="E140" s="106"/>
      <c r="F140" s="106"/>
      <c r="G140" s="106"/>
    </row>
    <row r="141" spans="1:2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5">
      <c r="A145" s="11" t="s">
        <v>51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2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1:2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1:2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1:28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1:28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1:28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1:28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1:28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1:28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1:28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1:28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8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1:28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1:28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1:28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1:28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1:28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1:28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28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1:28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1:28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1:28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1:28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1:28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1:28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1:28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1:28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ht="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ht="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ht="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ht="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1:28" ht="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1:28" ht="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1:28" ht="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1:28" ht="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ht="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ht="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ht="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ht="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ht="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1:28" ht="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1:28" ht="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1:28" ht="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1:28" ht="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ht="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ht="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ht="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1:28" ht="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1:28" ht="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1:28" ht="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1:28" ht="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ht="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ht="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ht="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8" ht="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1:28" ht="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1:28" ht="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1:28" ht="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1:28" ht="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8" ht="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1:28" ht="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1:28" ht="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1:28" ht="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1:28" ht="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1:28" ht="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1:28" ht="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1:28" ht="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1:28" ht="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1:28" ht="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1:28" ht="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1:28" ht="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1:28" ht="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ht="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ht="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1:28" ht="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1:28" ht="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1:28" ht="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1:28" ht="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1:28" ht="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8" ht="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1:28" ht="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1:28" ht="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1:28" ht="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1:28" ht="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1:28" ht="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1:28" ht="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1:28" ht="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1:28" ht="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1:28" ht="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1:28" ht="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1:28" ht="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1:28" ht="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8" ht="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1:28" ht="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1:28" ht="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1:28" ht="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1:28" ht="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1:28" ht="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1:28" ht="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1:28" ht="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ht="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1:28" ht="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1:28" ht="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1:28" ht="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1:28" ht="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1:28" ht="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1:28" ht="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1:28" ht="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1:28" ht="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1:28" ht="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1:28" ht="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1:28" ht="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1:28" ht="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1:28" ht="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1:28" ht="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1:28" ht="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1:28" ht="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1:28" ht="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1:28" ht="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1:28" ht="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1:28" ht="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1:28" ht="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1:28" ht="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1:28" ht="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1:28" ht="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1:28" ht="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1:28" ht="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1:28" ht="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1:28" ht="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1:28" ht="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1:28" ht="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1:28" ht="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1:28" ht="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1:28" ht="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1:28" ht="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1:28" ht="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1:28" ht="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1:28" ht="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1:28" ht="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1:28" ht="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1:28" ht="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1:28" ht="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1:28" ht="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1:28" ht="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1:28" ht="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1:28" ht="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28" ht="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1:28" ht="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1:28" ht="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1:28" ht="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1:28" ht="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1:28" ht="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1:28" ht="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1:28" ht="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1:28" ht="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1:28" ht="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1:28" ht="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1:28" ht="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1:28" ht="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1:28" ht="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1:28" ht="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1:28" ht="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1:28" ht="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1:28" ht="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1:28" ht="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1:28" ht="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1:28" ht="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1:28" ht="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1:28" ht="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1:28" ht="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1:28" ht="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1:28" ht="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1:28" ht="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1:28" ht="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</sheetData>
  <sheetProtection password="CA83" sheet="1" objects="1" scenarios="1"/>
  <protectedRanges>
    <protectedRange sqref="A2:D2" name="Rango_Cabecera"/>
    <protectedRange sqref="D10:E10 D12:E12 D14:E23 D25:E28 D30:E35 D48:E48 D37:E46 D51:E55 D57:E63 D49 E49" name="Rango_1"/>
    <protectedRange sqref="D84:E86 D88:E96 D100:E101 D103:E104 D107:E110 D112:E117 D120:E123 D125:E129 D131:E137" name="Rango_2"/>
  </protectedRanges>
  <mergeCells count="140">
    <mergeCell ref="A3:B3"/>
    <mergeCell ref="A4:B4"/>
    <mergeCell ref="A5:B5"/>
    <mergeCell ref="A6:B6"/>
    <mergeCell ref="D6:D8"/>
    <mergeCell ref="E6:E8"/>
    <mergeCell ref="F6:F8"/>
    <mergeCell ref="G6:G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58:B58"/>
    <mergeCell ref="A69:B69"/>
    <mergeCell ref="A64:B65"/>
    <mergeCell ref="A60:B60"/>
    <mergeCell ref="A61:B61"/>
    <mergeCell ref="A62:B62"/>
    <mergeCell ref="A63:B63"/>
    <mergeCell ref="A82:B82"/>
    <mergeCell ref="A83:B83"/>
    <mergeCell ref="A76:B76"/>
    <mergeCell ref="A77:B77"/>
    <mergeCell ref="A78:B78"/>
    <mergeCell ref="A79:B79"/>
    <mergeCell ref="A92:B92"/>
    <mergeCell ref="A93:B93"/>
    <mergeCell ref="A94:B94"/>
    <mergeCell ref="A89:B89"/>
    <mergeCell ref="A90:B90"/>
    <mergeCell ref="A91:B91"/>
    <mergeCell ref="A96:B96"/>
    <mergeCell ref="A97:B97"/>
    <mergeCell ref="A98:B98"/>
    <mergeCell ref="A95:B9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5:B115"/>
    <mergeCell ref="A116:B116"/>
    <mergeCell ref="A118:B118"/>
    <mergeCell ref="A111:B111"/>
    <mergeCell ref="A112:B112"/>
    <mergeCell ref="A113:B113"/>
    <mergeCell ref="A114:B114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40:G140"/>
    <mergeCell ref="A135:B135"/>
    <mergeCell ref="A136:B136"/>
    <mergeCell ref="A137:B137"/>
    <mergeCell ref="A138:B138"/>
    <mergeCell ref="D64:D65"/>
    <mergeCell ref="E64:E65"/>
    <mergeCell ref="F64:F65"/>
    <mergeCell ref="A139:G139"/>
    <mergeCell ref="A131:B131"/>
    <mergeCell ref="A132:B132"/>
    <mergeCell ref="A134:B134"/>
    <mergeCell ref="A128:B128"/>
    <mergeCell ref="A129:B129"/>
    <mergeCell ref="A130:B130"/>
    <mergeCell ref="G64:G65"/>
    <mergeCell ref="A66:G66"/>
    <mergeCell ref="A67:G67"/>
    <mergeCell ref="D79:D81"/>
    <mergeCell ref="E79:E81"/>
    <mergeCell ref="F79:F81"/>
    <mergeCell ref="G79:G81"/>
    <mergeCell ref="A80:B80"/>
    <mergeCell ref="A81:B81"/>
    <mergeCell ref="C64:C65"/>
    <mergeCell ref="A84:B84"/>
    <mergeCell ref="A86:B86"/>
    <mergeCell ref="A87:B87"/>
    <mergeCell ref="A88:B88"/>
    <mergeCell ref="A85:B85"/>
  </mergeCells>
  <conditionalFormatting sqref="D10:E65 D83:E138">
    <cfRule type="cellIs" priority="1" dxfId="0" operator="lessThan" stopIfTrue="1">
      <formula>0</formula>
    </cfRule>
  </conditionalFormatting>
  <dataValidations count="1">
    <dataValidation type="date" operator="greaterThan" allowBlank="1" showInputMessage="1" showErrorMessage="1" errorTitle="Error en el Formato" error="Introducir fecha DD/MM/AAA" sqref="D2">
      <formula1>36526</formula1>
    </dataValidation>
  </dataValidations>
  <printOptions/>
  <pageMargins left="0.75" right="0.75" top="1" bottom="1" header="0" footer="0"/>
  <pageSetup horizontalDpi="600" verticalDpi="600" orientation="portrait" paperSize="9" scale="60" r:id="rId6"/>
  <headerFooter alignWithMargins="0">
    <oddHeader>&amp;C&amp;"Arial,Negrita"&amp;18&amp;A</oddHeader>
    <oddFooter>&amp;L&amp;D&amp;R&amp;P</oddFooter>
  </headerFooter>
  <rowBreaks count="1" manualBreakCount="1">
    <brk id="68" max="7" man="1"/>
  </rowBreaks>
  <drawing r:id="rId5"/>
  <legacyDrawing r:id="rId4"/>
  <oleObjects>
    <oleObject progId="Word.Picture.8" shapeId="1765749" r:id="rId2"/>
    <oleObject progId="Word.Picture.8" shapeId="176575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B387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2" customWidth="1"/>
    <col min="2" max="2" width="56.140625" style="2" customWidth="1"/>
    <col min="3" max="3" width="11.57421875" style="2" hidden="1" customWidth="1"/>
    <col min="4" max="4" width="14.00390625" style="2" customWidth="1"/>
    <col min="5" max="5" width="16.421875" style="2" customWidth="1"/>
    <col min="6" max="6" width="11.140625" style="2" customWidth="1"/>
    <col min="7" max="7" width="12.7109375" style="2" customWidth="1"/>
    <col min="8" max="16384" width="11.421875" style="2" customWidth="1"/>
  </cols>
  <sheetData>
    <row r="1" spans="1:7" ht="69.75" customHeight="1" thickBot="1">
      <c r="A1" s="1"/>
      <c r="B1" s="1"/>
      <c r="C1" s="1"/>
      <c r="D1" s="1"/>
      <c r="E1" s="1"/>
      <c r="F1" s="1"/>
      <c r="G1" s="1"/>
    </row>
    <row r="2" spans="1:8" ht="15" customHeight="1" thickBot="1">
      <c r="A2" s="3" t="str">
        <f>'Orden ITC-2348-2006 Anexo XI'!A2</f>
        <v>GRUPO:</v>
      </c>
      <c r="B2" s="71" t="str">
        <f>'Orden ITC-2348-2006 Anexo XI'!B2</f>
        <v>EMPRESA:</v>
      </c>
      <c r="C2" s="4"/>
      <c r="D2" s="92" t="str">
        <f>'Orden ITC-2348-2006 Anexo XI'!D2</f>
        <v>dd/mm/aaaa</v>
      </c>
      <c r="E2" s="92" t="str">
        <f>'Orden ITC-2348-2006 Anexo XI'!E2</f>
        <v>dd/mm/aaaa-1</v>
      </c>
      <c r="F2" s="4"/>
      <c r="G2" s="5" t="s">
        <v>0</v>
      </c>
      <c r="H2" s="6"/>
    </row>
    <row r="3" spans="1:7" ht="14.25" customHeight="1" thickBot="1">
      <c r="A3" s="130"/>
      <c r="B3" s="130"/>
      <c r="C3" s="7"/>
      <c r="D3" s="7"/>
      <c r="E3" s="7"/>
      <c r="F3" s="7"/>
      <c r="G3" s="8"/>
    </row>
    <row r="4" spans="1:7" s="11" customFormat="1" ht="18" customHeight="1" thickBot="1" thickTop="1">
      <c r="A4" s="149" t="s">
        <v>1</v>
      </c>
      <c r="B4" s="150"/>
      <c r="C4" s="9"/>
      <c r="D4" s="10"/>
      <c r="E4" s="10"/>
      <c r="G4" s="12" t="s">
        <v>2</v>
      </c>
    </row>
    <row r="5" spans="1:28" ht="9.75" customHeight="1" thickBot="1" thickTop="1">
      <c r="A5" s="151"/>
      <c r="B5" s="151"/>
      <c r="C5" s="13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1.25" customHeight="1" thickTop="1">
      <c r="A6" s="134"/>
      <c r="B6" s="135"/>
      <c r="C6" s="14"/>
      <c r="D6" s="107" t="str">
        <f>D2</f>
        <v>dd/mm/aaaa</v>
      </c>
      <c r="E6" s="107" t="str">
        <f>E2</f>
        <v>dd/mm/aaaa-1</v>
      </c>
      <c r="F6" s="95" t="s">
        <v>3</v>
      </c>
      <c r="G6" s="95" t="s">
        <v>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7" s="16" customFormat="1" ht="18">
      <c r="A7" s="110" t="s">
        <v>99</v>
      </c>
      <c r="B7" s="111"/>
      <c r="C7" s="15" t="s">
        <v>6</v>
      </c>
      <c r="D7" s="108"/>
      <c r="E7" s="108"/>
      <c r="F7" s="96"/>
      <c r="G7" s="96"/>
    </row>
    <row r="8" spans="1:7" s="16" customFormat="1" ht="24.75" customHeight="1" thickBot="1">
      <c r="A8" s="112" t="s">
        <v>7</v>
      </c>
      <c r="B8" s="113"/>
      <c r="C8" s="17"/>
      <c r="D8" s="94"/>
      <c r="E8" s="94"/>
      <c r="F8" s="109"/>
      <c r="G8" s="109"/>
    </row>
    <row r="9" spans="1:28" ht="15.75" thickTop="1">
      <c r="A9" s="127"/>
      <c r="B9" s="127"/>
      <c r="C9" s="19"/>
      <c r="D9" s="19"/>
      <c r="E9" s="19"/>
      <c r="F9" s="19"/>
      <c r="G9" s="1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">
      <c r="A10" s="120" t="s">
        <v>100</v>
      </c>
      <c r="B10" s="144"/>
      <c r="C10" s="25">
        <v>1200000</v>
      </c>
      <c r="D10" s="74">
        <f>SUM(D11:D20)</f>
        <v>0</v>
      </c>
      <c r="E10" s="75">
        <f>SUM(E11:E20)</f>
        <v>0</v>
      </c>
      <c r="F10" s="27">
        <f aca="true" t="shared" si="0" ref="F10:F29">D10-E10</f>
        <v>0</v>
      </c>
      <c r="G10" s="28" t="str">
        <f aca="true" t="shared" si="1" ref="G10:G30">IF(OR(D10=0,E10=0)," ",(D10-E10)*100/E10)</f>
        <v> 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">
      <c r="A11" s="73" t="s">
        <v>101</v>
      </c>
      <c r="B11" s="76"/>
      <c r="C11" s="77"/>
      <c r="D11" s="30"/>
      <c r="E11" s="78"/>
      <c r="F11" s="32">
        <f t="shared" si="0"/>
        <v>0</v>
      </c>
      <c r="G11" s="33" t="str">
        <f t="shared" si="1"/>
        <v> 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">
      <c r="A12" s="99" t="s">
        <v>102</v>
      </c>
      <c r="B12" s="141"/>
      <c r="C12" s="29">
        <v>1210000</v>
      </c>
      <c r="D12" s="30"/>
      <c r="E12" s="79"/>
      <c r="F12" s="32">
        <f t="shared" si="0"/>
        <v>0</v>
      </c>
      <c r="G12" s="33" t="str">
        <f t="shared" si="1"/>
        <v> 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5">
      <c r="A13" s="99" t="s">
        <v>103</v>
      </c>
      <c r="B13" s="141"/>
      <c r="C13" s="35">
        <v>1220000</v>
      </c>
      <c r="D13" s="30"/>
      <c r="E13" s="79"/>
      <c r="F13" s="32">
        <f>D13-E13</f>
        <v>0</v>
      </c>
      <c r="G13" s="33" t="str">
        <f t="shared" si="1"/>
        <v> 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">
      <c r="A14" s="99" t="s">
        <v>141</v>
      </c>
      <c r="B14" s="141"/>
      <c r="C14" s="35">
        <v>1220100</v>
      </c>
      <c r="D14" s="30"/>
      <c r="E14" s="79"/>
      <c r="F14" s="32">
        <f t="shared" si="0"/>
        <v>0</v>
      </c>
      <c r="G14" s="33" t="str">
        <f t="shared" si="1"/>
        <v> 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">
      <c r="A15" s="34" t="s">
        <v>104</v>
      </c>
      <c r="B15" s="37"/>
      <c r="C15" s="35"/>
      <c r="D15" s="30"/>
      <c r="E15" s="79"/>
      <c r="F15" s="32">
        <f t="shared" si="0"/>
        <v>0</v>
      </c>
      <c r="G15" s="33" t="str">
        <f t="shared" si="1"/>
        <v> 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4.25" customHeight="1">
      <c r="A16" s="34" t="s">
        <v>105</v>
      </c>
      <c r="B16" s="37"/>
      <c r="C16" s="35"/>
      <c r="D16" s="30"/>
      <c r="E16" s="79"/>
      <c r="F16" s="32">
        <f t="shared" si="0"/>
        <v>0</v>
      </c>
      <c r="G16" s="33" t="str">
        <f t="shared" si="1"/>
        <v> 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">
      <c r="A17" s="34" t="s">
        <v>106</v>
      </c>
      <c r="B17" s="37"/>
      <c r="C17" s="35"/>
      <c r="D17" s="30"/>
      <c r="E17" s="79"/>
      <c r="F17" s="32">
        <f t="shared" si="0"/>
        <v>0</v>
      </c>
      <c r="G17" s="33" t="str">
        <f t="shared" si="1"/>
        <v> 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5">
      <c r="A18" s="34" t="s">
        <v>142</v>
      </c>
      <c r="B18" s="37"/>
      <c r="C18" s="35"/>
      <c r="D18" s="30"/>
      <c r="E18" s="79"/>
      <c r="F18" s="32">
        <f>D18-E18</f>
        <v>0</v>
      </c>
      <c r="G18" s="33" t="str">
        <f>IF(OR(D18=0,E18=0)," ",(D18-E18)*100/E18)</f>
        <v> 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5">
      <c r="A19" s="99" t="s">
        <v>107</v>
      </c>
      <c r="B19" s="141"/>
      <c r="C19" s="35">
        <v>1220200</v>
      </c>
      <c r="D19" s="30"/>
      <c r="E19" s="79"/>
      <c r="F19" s="32">
        <f>D19-E19</f>
        <v>0</v>
      </c>
      <c r="G19" s="33" t="str">
        <f>IF(OR(D19=0,E19=0)," ",(D19-E19)*100/E19)</f>
        <v> 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5">
      <c r="A20" s="99" t="s">
        <v>108</v>
      </c>
      <c r="B20" s="141"/>
      <c r="C20" s="35">
        <v>1220300</v>
      </c>
      <c r="D20" s="30"/>
      <c r="E20" s="79"/>
      <c r="F20" s="32">
        <f t="shared" si="0"/>
        <v>0</v>
      </c>
      <c r="G20" s="33" t="str">
        <f t="shared" si="1"/>
        <v> 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5">
      <c r="A21" s="120" t="s">
        <v>109</v>
      </c>
      <c r="B21" s="144"/>
      <c r="C21" s="25">
        <v>1400000</v>
      </c>
      <c r="D21" s="74">
        <f>SUM(D22:D29)</f>
        <v>0</v>
      </c>
      <c r="E21" s="75">
        <f>SUM(E22:E29)</f>
        <v>0</v>
      </c>
      <c r="F21" s="27">
        <f t="shared" si="0"/>
        <v>0</v>
      </c>
      <c r="G21" s="28" t="str">
        <f t="shared" si="1"/>
        <v> 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5">
      <c r="A22" s="97" t="s">
        <v>142</v>
      </c>
      <c r="B22" s="161"/>
      <c r="C22" s="87"/>
      <c r="D22" s="88"/>
      <c r="E22" s="89"/>
      <c r="F22" s="32">
        <f>D22-E22</f>
        <v>0</v>
      </c>
      <c r="G22" s="33" t="str">
        <f>IF(OR(D22=0,E22=0)," ",(D22-E22)*100/E22)</f>
        <v> 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5">
      <c r="A23" s="99" t="s">
        <v>42</v>
      </c>
      <c r="B23" s="141"/>
      <c r="C23" s="35">
        <v>1420000</v>
      </c>
      <c r="D23" s="30"/>
      <c r="E23" s="79"/>
      <c r="F23" s="32">
        <f t="shared" si="0"/>
        <v>0</v>
      </c>
      <c r="G23" s="33" t="str">
        <f t="shared" si="1"/>
        <v> 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5">
      <c r="A24" s="99" t="s">
        <v>110</v>
      </c>
      <c r="B24" s="141"/>
      <c r="C24" s="35">
        <v>1430000</v>
      </c>
      <c r="D24" s="30"/>
      <c r="E24" s="79"/>
      <c r="F24" s="32">
        <f t="shared" si="0"/>
        <v>0</v>
      </c>
      <c r="G24" s="33" t="str">
        <f t="shared" si="1"/>
        <v> 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5">
      <c r="A25" s="99" t="s">
        <v>112</v>
      </c>
      <c r="B25" s="141"/>
      <c r="C25" s="35">
        <v>1430100</v>
      </c>
      <c r="D25" s="30"/>
      <c r="E25" s="79"/>
      <c r="F25" s="32">
        <f t="shared" si="0"/>
        <v>0</v>
      </c>
      <c r="G25" s="33" t="str">
        <f t="shared" si="1"/>
        <v> 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5">
      <c r="A26" s="34" t="s">
        <v>106</v>
      </c>
      <c r="B26" s="37"/>
      <c r="C26" s="35"/>
      <c r="D26" s="30"/>
      <c r="E26" s="79"/>
      <c r="F26" s="32">
        <f>D26-E26</f>
        <v>0</v>
      </c>
      <c r="G26" s="33" t="str">
        <f>IF(OR(D26=0,E26=0)," ",(D26-E26)*100/E26)</f>
        <v> 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5">
      <c r="A27" s="99" t="s">
        <v>143</v>
      </c>
      <c r="B27" s="141"/>
      <c r="C27" s="35">
        <v>1430200</v>
      </c>
      <c r="D27" s="30"/>
      <c r="E27" s="79"/>
      <c r="F27" s="32">
        <f t="shared" si="0"/>
        <v>0</v>
      </c>
      <c r="G27" s="33" t="str">
        <f t="shared" si="1"/>
        <v> 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5">
      <c r="A28" s="99" t="s">
        <v>113</v>
      </c>
      <c r="B28" s="141"/>
      <c r="C28" s="35">
        <v>1430300</v>
      </c>
      <c r="D28" s="30"/>
      <c r="E28" s="79"/>
      <c r="F28" s="32">
        <f t="shared" si="0"/>
        <v>0</v>
      </c>
      <c r="G28" s="33" t="str">
        <f t="shared" si="1"/>
        <v> 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5.75" thickBot="1">
      <c r="A29" s="99" t="s">
        <v>114</v>
      </c>
      <c r="B29" s="141"/>
      <c r="C29" s="35">
        <v>1430400</v>
      </c>
      <c r="D29" s="38"/>
      <c r="E29" s="79"/>
      <c r="F29" s="32">
        <f t="shared" si="0"/>
        <v>0</v>
      </c>
      <c r="G29" s="33" t="str">
        <f t="shared" si="1"/>
        <v> 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3.5" customHeight="1" thickTop="1">
      <c r="A30" s="137" t="s">
        <v>50</v>
      </c>
      <c r="B30" s="138"/>
      <c r="C30" s="114">
        <v>1000000</v>
      </c>
      <c r="D30" s="154">
        <f>D10+D21</f>
        <v>0</v>
      </c>
      <c r="E30" s="156">
        <f>E10+E21</f>
        <v>0</v>
      </c>
      <c r="F30" s="158">
        <f>D30-E30</f>
        <v>0</v>
      </c>
      <c r="G30" s="152" t="str">
        <f t="shared" si="1"/>
        <v> 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3.5" customHeight="1" thickBot="1">
      <c r="A31" s="139"/>
      <c r="B31" s="140"/>
      <c r="C31" s="115"/>
      <c r="D31" s="155"/>
      <c r="E31" s="157"/>
      <c r="F31" s="159"/>
      <c r="G31" s="15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7" s="42" customFormat="1" ht="13.5" thickTop="1">
      <c r="A32" s="103"/>
      <c r="B32" s="104"/>
      <c r="C32" s="104"/>
      <c r="D32" s="104"/>
      <c r="E32" s="104"/>
      <c r="F32" s="104"/>
      <c r="G32" s="104"/>
    </row>
    <row r="33" spans="1:28" ht="38.25" customHeight="1" thickBot="1">
      <c r="A33" s="13"/>
      <c r="B33" s="13"/>
      <c r="C33" s="13"/>
      <c r="D33" s="13"/>
      <c r="E33" s="13"/>
      <c r="F33" s="13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6.5" customHeight="1" hidden="1">
      <c r="A34" s="13"/>
      <c r="B34" s="13"/>
      <c r="C34" s="13"/>
      <c r="D34" s="13"/>
      <c r="E34" s="13"/>
      <c r="F34" s="13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6.5" customHeight="1" hidden="1">
      <c r="A35" s="13"/>
      <c r="B35" s="13"/>
      <c r="C35" s="13"/>
      <c r="D35" s="13"/>
      <c r="E35" s="13"/>
      <c r="F35" s="13"/>
      <c r="G35" s="13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7.25" customHeight="1" thickBot="1">
      <c r="A36" s="3" t="str">
        <f>A2</f>
        <v>GRUPO:</v>
      </c>
      <c r="B36" s="46" t="str">
        <f>B2</f>
        <v>EMPRESA:</v>
      </c>
      <c r="C36" s="4"/>
      <c r="D36" s="93" t="str">
        <f>D2</f>
        <v>dd/mm/aaaa</v>
      </c>
      <c r="E36" s="93" t="str">
        <f>E2</f>
        <v>dd/mm/aaaa-1</v>
      </c>
      <c r="F36" s="4"/>
      <c r="G36" s="5" t="s"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5.75" customHeight="1" thickBot="1">
      <c r="A37" s="130"/>
      <c r="B37" s="130"/>
      <c r="C37" s="7"/>
      <c r="D37" s="7"/>
      <c r="E37" s="80"/>
      <c r="F37" s="7"/>
      <c r="G37" s="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7" s="11" customFormat="1" ht="15" customHeight="1" thickBot="1" thickTop="1">
      <c r="A38" s="131" t="s">
        <v>1</v>
      </c>
      <c r="B38" s="132"/>
      <c r="C38" s="9"/>
      <c r="D38" s="72"/>
      <c r="E38" s="81"/>
      <c r="F38" s="9"/>
      <c r="G38" s="12" t="s">
        <v>52</v>
      </c>
    </row>
    <row r="39" spans="1:28" ht="13.5" customHeight="1" thickBot="1" thickTop="1">
      <c r="A39" s="133"/>
      <c r="B39" s="133"/>
      <c r="C39" s="13"/>
      <c r="D39" s="13"/>
      <c r="E39" s="13"/>
      <c r="F39" s="13"/>
      <c r="G39" s="13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1.25" customHeight="1" thickTop="1">
      <c r="A40" s="134"/>
      <c r="B40" s="135"/>
      <c r="C40" s="14"/>
      <c r="D40" s="107" t="str">
        <f>D2</f>
        <v>dd/mm/aaaa</v>
      </c>
      <c r="E40" s="107" t="str">
        <f>E2</f>
        <v>dd/mm/aaaa-1</v>
      </c>
      <c r="F40" s="95" t="s">
        <v>3</v>
      </c>
      <c r="G40" s="95" t="s">
        <v>4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21" customHeight="1">
      <c r="A41" s="110" t="s">
        <v>115</v>
      </c>
      <c r="B41" s="111"/>
      <c r="C41" s="15" t="s">
        <v>6</v>
      </c>
      <c r="D41" s="108"/>
      <c r="E41" s="108"/>
      <c r="F41" s="96"/>
      <c r="G41" s="96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21" customHeight="1" thickBot="1">
      <c r="A42" s="112" t="s">
        <v>7</v>
      </c>
      <c r="B42" s="113"/>
      <c r="C42" s="17"/>
      <c r="D42" s="94"/>
      <c r="E42" s="94"/>
      <c r="F42" s="109"/>
      <c r="G42" s="10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5" customHeight="1" thickBot="1" thickTop="1">
      <c r="A43" s="127"/>
      <c r="B43" s="127"/>
      <c r="C43" s="18"/>
      <c r="D43" s="18"/>
      <c r="E43" s="18"/>
      <c r="F43" s="18"/>
      <c r="G43" s="1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5" customHeight="1" thickTop="1">
      <c r="A44" s="128" t="s">
        <v>116</v>
      </c>
      <c r="B44" s="129"/>
      <c r="C44" s="47">
        <v>2100000</v>
      </c>
      <c r="D44" s="59">
        <f>D55+D56</f>
        <v>0</v>
      </c>
      <c r="E44" s="82">
        <f>E55+E56</f>
        <v>0</v>
      </c>
      <c r="F44" s="27">
        <f>D44-E44</f>
        <v>0</v>
      </c>
      <c r="G44" s="28" t="str">
        <f>IF(OR(D44=0,E44=0)," ",(D44-E44)*100/E44)</f>
        <v> 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5" customHeight="1">
      <c r="A45" s="97" t="s">
        <v>55</v>
      </c>
      <c r="B45" s="98"/>
      <c r="C45" s="50">
        <v>2110000</v>
      </c>
      <c r="D45" s="51"/>
      <c r="E45" s="83"/>
      <c r="F45" s="32">
        <f aca="true" t="shared" si="2" ref="F45:F71">D45-E45</f>
        <v>0</v>
      </c>
      <c r="G45" s="33" t="str">
        <f aca="true" t="shared" si="3" ref="G45:G69">IF(OR(D45=0,E45=0)," ",(D45-E45)*100/E45)</f>
        <v> 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5" customHeight="1">
      <c r="A46" s="99" t="s">
        <v>56</v>
      </c>
      <c r="B46" s="100"/>
      <c r="C46" s="50">
        <v>2120000</v>
      </c>
      <c r="D46" s="51"/>
      <c r="E46" s="83"/>
      <c r="F46" s="32">
        <f t="shared" si="2"/>
        <v>0</v>
      </c>
      <c r="G46" s="33" t="str">
        <f t="shared" si="3"/>
        <v> 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5" customHeight="1">
      <c r="A47" s="99" t="s">
        <v>117</v>
      </c>
      <c r="B47" s="100"/>
      <c r="C47" s="50">
        <v>2130000</v>
      </c>
      <c r="D47" s="51"/>
      <c r="E47" s="83"/>
      <c r="F47" s="32">
        <f t="shared" si="2"/>
        <v>0</v>
      </c>
      <c r="G47" s="33" t="str">
        <f t="shared" si="3"/>
        <v> 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5" customHeight="1">
      <c r="A48" s="99" t="s">
        <v>144</v>
      </c>
      <c r="B48" s="100"/>
      <c r="C48" s="50">
        <v>2160000</v>
      </c>
      <c r="D48" s="51"/>
      <c r="E48" s="83"/>
      <c r="F48" s="32">
        <f t="shared" si="2"/>
        <v>0</v>
      </c>
      <c r="G48" s="33" t="str">
        <f t="shared" si="3"/>
        <v> 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5" customHeight="1">
      <c r="A49" s="99" t="s">
        <v>145</v>
      </c>
      <c r="B49" s="100"/>
      <c r="C49" s="50">
        <v>2170000</v>
      </c>
      <c r="D49" s="51"/>
      <c r="E49" s="83"/>
      <c r="F49" s="32">
        <f t="shared" si="2"/>
        <v>0</v>
      </c>
      <c r="G49" s="33" t="str">
        <f t="shared" si="3"/>
        <v> 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5" customHeight="1">
      <c r="A50" s="34" t="s">
        <v>146</v>
      </c>
      <c r="B50" s="84"/>
      <c r="C50" s="50"/>
      <c r="D50" s="51"/>
      <c r="E50" s="83"/>
      <c r="F50" s="32">
        <f t="shared" si="2"/>
        <v>0</v>
      </c>
      <c r="G50" s="33" t="str">
        <f t="shared" si="3"/>
        <v> 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5" customHeight="1">
      <c r="A51" s="99" t="s">
        <v>147</v>
      </c>
      <c r="B51" s="100"/>
      <c r="C51" s="50"/>
      <c r="D51" s="51"/>
      <c r="E51" s="83"/>
      <c r="F51" s="32">
        <f t="shared" si="2"/>
        <v>0</v>
      </c>
      <c r="G51" s="33" t="str">
        <f t="shared" si="3"/>
        <v> 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5" customHeight="1">
      <c r="A52" s="99" t="s">
        <v>148</v>
      </c>
      <c r="B52" s="100"/>
      <c r="C52" s="50"/>
      <c r="D52" s="51"/>
      <c r="E52" s="83"/>
      <c r="F52" s="32">
        <f t="shared" si="2"/>
        <v>0</v>
      </c>
      <c r="G52" s="33" t="str">
        <f t="shared" si="3"/>
        <v> 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5" customHeight="1">
      <c r="A53" s="99" t="s">
        <v>149</v>
      </c>
      <c r="B53" s="100"/>
      <c r="C53" s="50"/>
      <c r="D53" s="51"/>
      <c r="E53" s="83"/>
      <c r="F53" s="32">
        <f t="shared" si="2"/>
        <v>0</v>
      </c>
      <c r="G53" s="33" t="str">
        <f t="shared" si="3"/>
        <v> 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5" customHeight="1">
      <c r="A54" s="34" t="s">
        <v>150</v>
      </c>
      <c r="B54" s="84"/>
      <c r="C54" s="50"/>
      <c r="D54" s="51"/>
      <c r="E54" s="83"/>
      <c r="F54" s="32">
        <f t="shared" si="2"/>
        <v>0</v>
      </c>
      <c r="G54" s="33" t="str">
        <f t="shared" si="3"/>
        <v> 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5" customHeight="1">
      <c r="A55" s="120" t="s">
        <v>151</v>
      </c>
      <c r="B55" s="160"/>
      <c r="C55" s="58"/>
      <c r="D55" s="59">
        <f>SUM(D45:D54)</f>
        <v>0</v>
      </c>
      <c r="E55" s="60">
        <f>SUM(E45:E54)</f>
        <v>0</v>
      </c>
      <c r="F55" s="90">
        <f t="shared" si="2"/>
        <v>0</v>
      </c>
      <c r="G55" s="91" t="str">
        <f t="shared" si="3"/>
        <v> 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5" customHeight="1">
      <c r="A56" s="34" t="s">
        <v>152</v>
      </c>
      <c r="B56" s="84"/>
      <c r="C56" s="50"/>
      <c r="D56" s="51"/>
      <c r="E56" s="83"/>
      <c r="F56" s="90">
        <f t="shared" si="2"/>
        <v>0</v>
      </c>
      <c r="G56" s="91" t="str">
        <f t="shared" si="3"/>
        <v> 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5" customHeight="1">
      <c r="A57" s="120" t="s">
        <v>118</v>
      </c>
      <c r="B57" s="121"/>
      <c r="C57" s="58">
        <v>2400000</v>
      </c>
      <c r="D57" s="59">
        <f>SUM(D58:D63)</f>
        <v>0</v>
      </c>
      <c r="E57" s="60">
        <f>SUM(E58:E63)</f>
        <v>0</v>
      </c>
      <c r="F57" s="27">
        <f t="shared" si="2"/>
        <v>0</v>
      </c>
      <c r="G57" s="28" t="str">
        <f t="shared" si="3"/>
        <v> 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5" customHeight="1">
      <c r="A58" s="97" t="s">
        <v>81</v>
      </c>
      <c r="B58" s="98"/>
      <c r="C58" s="50">
        <v>2410000</v>
      </c>
      <c r="D58" s="51"/>
      <c r="E58" s="83"/>
      <c r="F58" s="32">
        <f t="shared" si="2"/>
        <v>0</v>
      </c>
      <c r="G58" s="33" t="str">
        <f t="shared" si="3"/>
        <v> 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" customHeight="1">
      <c r="A59" s="34" t="s">
        <v>73</v>
      </c>
      <c r="B59" s="63"/>
      <c r="C59" s="50"/>
      <c r="D59" s="51"/>
      <c r="E59" s="83"/>
      <c r="F59" s="32">
        <f>D59-E59</f>
        <v>0</v>
      </c>
      <c r="G59" s="33" t="str">
        <f>IF(OR(D59=0,E59=0)," ",(D59-E59)*100/E59)</f>
        <v> 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5" customHeight="1">
      <c r="A60" s="99" t="s">
        <v>153</v>
      </c>
      <c r="B60" s="100"/>
      <c r="C60" s="50">
        <v>2410100</v>
      </c>
      <c r="D60" s="51"/>
      <c r="E60" s="83"/>
      <c r="F60" s="32">
        <f>D60-E60</f>
        <v>0</v>
      </c>
      <c r="G60" s="33" t="str">
        <f>IF(OR(D60=0,E60=0)," ",(D60-E60)*100/E60)</f>
        <v> 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5" customHeight="1">
      <c r="A61" s="34" t="s">
        <v>154</v>
      </c>
      <c r="B61" s="63"/>
      <c r="C61" s="50"/>
      <c r="D61" s="51"/>
      <c r="E61" s="83"/>
      <c r="F61" s="32">
        <f>D61-E61</f>
        <v>0</v>
      </c>
      <c r="G61" s="33" t="str">
        <f>IF(OR(D61=0,E61=0)," ",(D61-E61)*100/E61)</f>
        <v> 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5" customHeight="1">
      <c r="A62" s="99" t="s">
        <v>155</v>
      </c>
      <c r="B62" s="100"/>
      <c r="C62" s="50">
        <v>2410200</v>
      </c>
      <c r="D62" s="51"/>
      <c r="E62" s="83"/>
      <c r="F62" s="32">
        <f t="shared" si="2"/>
        <v>0</v>
      </c>
      <c r="G62" s="33" t="str">
        <f t="shared" si="3"/>
        <v> 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5" customHeight="1">
      <c r="A63" s="34" t="s">
        <v>156</v>
      </c>
      <c r="B63" s="63"/>
      <c r="C63" s="50"/>
      <c r="D63" s="51"/>
      <c r="E63" s="83"/>
      <c r="F63" s="32">
        <f t="shared" si="2"/>
        <v>0</v>
      </c>
      <c r="G63" s="33" t="str">
        <f t="shared" si="3"/>
        <v> 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5" customHeight="1">
      <c r="A64" s="120" t="s">
        <v>119</v>
      </c>
      <c r="B64" s="121"/>
      <c r="C64" s="58">
        <v>2500000</v>
      </c>
      <c r="D64" s="59">
        <f>SUM(D65:D71)</f>
        <v>0</v>
      </c>
      <c r="E64" s="60">
        <f>SUM(E65:E71)</f>
        <v>0</v>
      </c>
      <c r="F64" s="27">
        <f t="shared" si="2"/>
        <v>0</v>
      </c>
      <c r="G64" s="28" t="str">
        <f t="shared" si="3"/>
        <v> 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5" customHeight="1">
      <c r="A65" s="97" t="s">
        <v>81</v>
      </c>
      <c r="B65" s="98"/>
      <c r="C65" s="50">
        <v>2510000</v>
      </c>
      <c r="D65" s="51"/>
      <c r="E65" s="83"/>
      <c r="F65" s="32">
        <f t="shared" si="2"/>
        <v>0</v>
      </c>
      <c r="G65" s="33" t="str">
        <f t="shared" si="3"/>
        <v> 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5" customHeight="1">
      <c r="A66" s="34" t="s">
        <v>73</v>
      </c>
      <c r="B66" s="63"/>
      <c r="C66" s="50">
        <v>2510200</v>
      </c>
      <c r="D66" s="51"/>
      <c r="E66" s="83"/>
      <c r="F66" s="32">
        <f t="shared" si="2"/>
        <v>0</v>
      </c>
      <c r="G66" s="33" t="str">
        <f t="shared" si="3"/>
        <v> 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5" customHeight="1">
      <c r="A67" s="99" t="s">
        <v>122</v>
      </c>
      <c r="B67" s="100"/>
      <c r="C67" s="50">
        <v>2510300</v>
      </c>
      <c r="D67" s="51"/>
      <c r="E67" s="83"/>
      <c r="F67" s="32">
        <f t="shared" si="2"/>
        <v>0</v>
      </c>
      <c r="G67" s="33" t="str">
        <f t="shared" si="3"/>
        <v> 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5" customHeight="1">
      <c r="A68" s="34" t="s">
        <v>153</v>
      </c>
      <c r="B68" s="63"/>
      <c r="C68" s="50"/>
      <c r="D68" s="51"/>
      <c r="E68" s="83"/>
      <c r="F68" s="32">
        <f>D68-E68</f>
        <v>0</v>
      </c>
      <c r="G68" s="33" t="str">
        <f>IF(OR(D68=0,E68=0)," ",(D68-E68)*100/E68)</f>
        <v> 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5" customHeight="1">
      <c r="A69" s="99" t="s">
        <v>155</v>
      </c>
      <c r="B69" s="100"/>
      <c r="C69" s="50">
        <v>2510400</v>
      </c>
      <c r="D69" s="51"/>
      <c r="E69" s="83"/>
      <c r="F69" s="32">
        <f t="shared" si="2"/>
        <v>0</v>
      </c>
      <c r="G69" s="33" t="str">
        <f t="shared" si="3"/>
        <v> 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5" customHeight="1">
      <c r="A70" s="34" t="s">
        <v>121</v>
      </c>
      <c r="B70" s="63"/>
      <c r="C70" s="50"/>
      <c r="D70" s="51"/>
      <c r="E70" s="83"/>
      <c r="F70" s="32">
        <f>D70-E70</f>
        <v>0</v>
      </c>
      <c r="G70" s="33" t="str">
        <f>IF(OR(D70=0,E70=0)," ",(D70-E70)*100/E70)</f>
        <v> 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5" customHeight="1" thickBot="1">
      <c r="A71" s="99" t="s">
        <v>120</v>
      </c>
      <c r="B71" s="100"/>
      <c r="C71" s="50">
        <v>2520000</v>
      </c>
      <c r="D71" s="66"/>
      <c r="E71" s="83"/>
      <c r="F71" s="32">
        <f t="shared" si="2"/>
        <v>0</v>
      </c>
      <c r="G71" s="33" t="str">
        <f>IF(OR(D71=0,E71=0)," ",(D71-E71)*100/E71)</f>
        <v> 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20.25" customHeight="1" thickBot="1" thickTop="1">
      <c r="A72" s="118" t="s">
        <v>123</v>
      </c>
      <c r="B72" s="119"/>
      <c r="C72" s="67">
        <v>2000000</v>
      </c>
      <c r="D72" s="68">
        <f>D44+D57+D64</f>
        <v>0</v>
      </c>
      <c r="E72" s="68">
        <f>E44+E57+E64</f>
        <v>0</v>
      </c>
      <c r="F72" s="69">
        <f>D72-E72</f>
        <v>0</v>
      </c>
      <c r="G72" s="70" t="str">
        <f>IF(OR(D72=0,E72=0)," ",(D72-E72)*100/E72)</f>
        <v> 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7" s="42" customFormat="1" ht="13.5" thickTop="1">
      <c r="A73" s="103"/>
      <c r="B73" s="104"/>
      <c r="C73" s="104"/>
      <c r="D73" s="104"/>
      <c r="E73" s="104"/>
      <c r="F73" s="104"/>
      <c r="G73" s="104"/>
    </row>
    <row r="74" spans="1:28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5">
      <c r="A75" s="85" t="s">
        <v>124</v>
      </c>
      <c r="B75" s="85"/>
      <c r="C75" s="85"/>
      <c r="D75" s="86">
        <f>D72-D30</f>
        <v>0</v>
      </c>
      <c r="E75" s="86">
        <f>E72-E30</f>
        <v>0</v>
      </c>
      <c r="F75" s="85"/>
      <c r="G75" s="85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5">
      <c r="A78" s="11" t="s">
        <v>51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2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1:2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1:2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1:28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1:28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1:28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1:28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1:28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1:28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1:28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1:28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8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1:28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1:28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1:28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1:28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1:28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1:28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28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1:28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1:28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1:28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1:28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1:28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1:28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1:28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1:28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ht="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ht="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ht="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ht="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1:28" ht="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1:28" ht="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1:28" ht="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1:28" ht="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ht="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ht="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ht="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ht="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ht="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1:28" ht="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1:28" ht="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1:28" ht="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1:28" ht="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ht="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ht="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ht="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1:28" ht="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1:28" ht="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1:28" ht="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1:28" ht="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ht="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ht="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ht="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8" ht="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1:28" ht="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1:28" ht="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1:28" ht="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1:28" ht="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8" ht="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1:28" ht="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1:28" ht="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1:28" ht="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1:28" ht="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1:28" ht="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1:28" ht="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1:28" ht="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1:28" ht="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1:28" ht="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1:28" ht="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1:28" ht="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1:28" ht="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ht="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ht="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1:28" ht="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1:28" ht="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1:28" ht="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1:28" ht="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1:28" ht="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8" ht="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1:28" ht="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1:28" ht="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1:28" ht="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1:28" ht="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1:28" ht="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1:28" ht="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1:28" ht="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1:28" ht="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1:28" ht="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1:28" ht="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1:28" ht="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1:28" ht="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8" ht="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1:28" ht="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1:28" ht="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1:28" ht="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1:28" ht="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1:28" ht="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1:28" ht="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1:28" ht="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ht="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1:28" ht="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1:28" ht="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1:28" ht="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1:28" ht="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1:28" ht="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1:28" ht="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</sheetData>
  <sheetProtection password="CA83" sheet="1" objects="1" scenarios="1"/>
  <protectedRanges>
    <protectedRange sqref="D11:E20 D22:E29 D45:E54 D56:E56 D58:E63 D65:E71" name="Rango_1"/>
  </protectedRanges>
  <mergeCells count="64">
    <mergeCell ref="A3:B3"/>
    <mergeCell ref="A4:B4"/>
    <mergeCell ref="A5:B5"/>
    <mergeCell ref="A6:B6"/>
    <mergeCell ref="D6:D8"/>
    <mergeCell ref="E6:E8"/>
    <mergeCell ref="F6:F8"/>
    <mergeCell ref="G6:G8"/>
    <mergeCell ref="A12:B12"/>
    <mergeCell ref="A13:B13"/>
    <mergeCell ref="A14:B14"/>
    <mergeCell ref="A7:B7"/>
    <mergeCell ref="A8:B8"/>
    <mergeCell ref="A9:B9"/>
    <mergeCell ref="A10:B10"/>
    <mergeCell ref="A23:B23"/>
    <mergeCell ref="A24:B24"/>
    <mergeCell ref="A25:B25"/>
    <mergeCell ref="A19:B19"/>
    <mergeCell ref="A20:B20"/>
    <mergeCell ref="A21:B21"/>
    <mergeCell ref="A22:B22"/>
    <mergeCell ref="A27:B27"/>
    <mergeCell ref="A28:B28"/>
    <mergeCell ref="A40:B40"/>
    <mergeCell ref="A29:B29"/>
    <mergeCell ref="A30:B31"/>
    <mergeCell ref="A39:B39"/>
    <mergeCell ref="A41:B41"/>
    <mergeCell ref="A42:B42"/>
    <mergeCell ref="A43:B43"/>
    <mergeCell ref="A44:B44"/>
    <mergeCell ref="A45:B45"/>
    <mergeCell ref="A46:B46"/>
    <mergeCell ref="A47:B47"/>
    <mergeCell ref="A49:B49"/>
    <mergeCell ref="A48:B48"/>
    <mergeCell ref="A65:B65"/>
    <mergeCell ref="A62:B62"/>
    <mergeCell ref="A60:B60"/>
    <mergeCell ref="A51:B51"/>
    <mergeCell ref="A52:B52"/>
    <mergeCell ref="A53:B53"/>
    <mergeCell ref="A55:B55"/>
    <mergeCell ref="A57:B57"/>
    <mergeCell ref="A58:B58"/>
    <mergeCell ref="G30:G31"/>
    <mergeCell ref="A32:G32"/>
    <mergeCell ref="A37:B37"/>
    <mergeCell ref="A38:B38"/>
    <mergeCell ref="C30:C31"/>
    <mergeCell ref="D30:D31"/>
    <mergeCell ref="E30:E31"/>
    <mergeCell ref="F30:F31"/>
    <mergeCell ref="A67:B67"/>
    <mergeCell ref="A69:B69"/>
    <mergeCell ref="A73:G73"/>
    <mergeCell ref="D40:D42"/>
    <mergeCell ref="E40:E42"/>
    <mergeCell ref="F40:F42"/>
    <mergeCell ref="G40:G42"/>
    <mergeCell ref="A71:B71"/>
    <mergeCell ref="A72:B72"/>
    <mergeCell ref="A64:B64"/>
  </mergeCells>
  <conditionalFormatting sqref="D10:E31 D44:E72">
    <cfRule type="cellIs" priority="1" dxfId="0" operator="lessThan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58" r:id="rId3"/>
  <headerFooter alignWithMargins="0">
    <oddHeader>&amp;C&amp;"Arial,Negrita"&amp;18Orden ITC-2348-2006 Anexo XI - NIIF</oddHeader>
    <oddFooter>&amp;L&amp;D&amp;R&amp;P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ITC-2348-2006 Anexo XI</dc:title>
  <dc:subject/>
  <dc:creator>ccp</dc:creator>
  <cp:keywords/>
  <dc:description/>
  <cp:lastModifiedBy>cracero</cp:lastModifiedBy>
  <cp:lastPrinted>2007-01-23T14:31:36Z</cp:lastPrinted>
  <dcterms:created xsi:type="dcterms:W3CDTF">2006-10-19T14:52:44Z</dcterms:created>
  <dcterms:modified xsi:type="dcterms:W3CDTF">2007-02-14T11:45:07Z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Descripci">
    <vt:lpwstr/>
  </property>
  <property fmtid="{D5CDD505-2E9C-101B-9397-08002B2CF9AE}" pid="4" name="Ordenaci">
    <vt:lpwstr>98.0000000000000</vt:lpwstr>
  </property>
  <property fmtid="{D5CDD505-2E9C-101B-9397-08002B2CF9AE}" pid="5" name="ContentTy">
    <vt:lpwstr>Documento</vt:lpwstr>
  </property>
  <property fmtid="{D5CDD505-2E9C-101B-9397-08002B2CF9AE}" pid="6" name="MCLDOrd">
    <vt:lpwstr>98.0000000000000</vt:lpwstr>
  </property>
</Properties>
</file>