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455" windowHeight="6090" tabRatio="728" activeTab="1"/>
  </bookViews>
  <sheets>
    <sheet name="41PIV" sheetId="1" r:id="rId1"/>
    <sheet name="42CCAA" sheetId="2" r:id="rId2"/>
    <sheet name="43SPI" sheetId="3" r:id="rId3"/>
    <sheet name="44CCAA" sheetId="4" r:id="rId4"/>
    <sheet name="45RPI" sheetId="5" r:id="rId5"/>
    <sheet name="46CPI" sheetId="6" r:id="rId6"/>
    <sheet name="47SPRP" sheetId="7" r:id="rId7"/>
    <sheet name="40PO" sheetId="8" r:id="rId8"/>
  </sheets>
  <definedNames>
    <definedName name="_xlnm.Print_Area" localSheetId="0">'41PIV'!$A$1:$I$52</definedName>
    <definedName name="_xlnm.Print_Area" localSheetId="1">'42CCAA'!$A$1:$I$34</definedName>
    <definedName name="_xlnm.Print_Area" localSheetId="3">'44CCAA'!$A$1:$H$25</definedName>
    <definedName name="_xlnm.Print_Titles" localSheetId="0">'41PIV'!$1:$8</definedName>
    <definedName name="_xlnm.Print_Titles" localSheetId="1">'42CCAA'!$1:$8</definedName>
    <definedName name="_xlnm.Print_Titles" localSheetId="3">'44CCAA'!$1:$10</definedName>
  </definedNames>
  <calcPr fullCalcOnLoad="1"/>
</workbook>
</file>

<file path=xl/sharedStrings.xml><?xml version="1.0" encoding="utf-8"?>
<sst xmlns="http://schemas.openxmlformats.org/spreadsheetml/2006/main" count="401" uniqueCount="192">
  <si>
    <t>4.1</t>
  </si>
  <si>
    <t>AWARDED PERMITS SINCE THE 1958'S LAW</t>
  </si>
  <si>
    <t>Permisos Otorgados / Awarded permits</t>
  </si>
  <si>
    <t>Totales / Totals</t>
  </si>
  <si>
    <t>Año/</t>
  </si>
  <si>
    <t>Tierra/</t>
  </si>
  <si>
    <t>Hectáreas/</t>
  </si>
  <si>
    <t>Mar/</t>
  </si>
  <si>
    <t>Número/</t>
  </si>
  <si>
    <t>Year</t>
  </si>
  <si>
    <t>Onshore</t>
  </si>
  <si>
    <t>Hectares</t>
  </si>
  <si>
    <t>Offshore</t>
  </si>
  <si>
    <t>Number</t>
  </si>
  <si>
    <t>TOTAL</t>
  </si>
  <si>
    <t>PERIODO</t>
  </si>
  <si>
    <t>SUPERFICIE/</t>
  </si>
  <si>
    <t>EMPRESAS/</t>
  </si>
  <si>
    <t>PARTICIPATION</t>
  </si>
  <si>
    <t>PERMISOS/</t>
  </si>
  <si>
    <t>VIGENCIA/</t>
  </si>
  <si>
    <t>SURFACE</t>
  </si>
  <si>
    <t>EXPEDIENTE/</t>
  </si>
  <si>
    <t>OPERADOR/</t>
  </si>
  <si>
    <t>OBSERVACIONES/</t>
  </si>
  <si>
    <t>COMPANIES</t>
  </si>
  <si>
    <t>%</t>
  </si>
  <si>
    <t>PERMITS</t>
  </si>
  <si>
    <t>DATE B.O.E.</t>
  </si>
  <si>
    <t>PERIOD</t>
  </si>
  <si>
    <t>(Ha)</t>
  </si>
  <si>
    <t>FILE NUMBER</t>
  </si>
  <si>
    <t>OPERATOR</t>
  </si>
  <si>
    <t>CAMBRIA</t>
  </si>
  <si>
    <t>SHESA</t>
  </si>
  <si>
    <t>CAMEROS-2</t>
  </si>
  <si>
    <t>UREDERRA</t>
  </si>
  <si>
    <t>RIPSA</t>
  </si>
  <si>
    <t>CASTOR</t>
  </si>
  <si>
    <t>TORTUGA</t>
  </si>
  <si>
    <t>FECHA</t>
  </si>
  <si>
    <t>B.O.E/</t>
  </si>
  <si>
    <t>EL JUNCAL</t>
  </si>
  <si>
    <t>4.5</t>
  </si>
  <si>
    <t>DE:/</t>
  </si>
  <si>
    <t>A:/</t>
  </si>
  <si>
    <t>% ACTUAL/</t>
  </si>
  <si>
    <t>FROM</t>
  </si>
  <si>
    <t>TO</t>
  </si>
  <si>
    <t>NUELGAS</t>
  </si>
  <si>
    <t>PETROLEUM</t>
  </si>
  <si>
    <t>SUPERFICIE</t>
  </si>
  <si>
    <t>CONSERVADA/</t>
  </si>
  <si>
    <t>SEGREGADA/</t>
  </si>
  <si>
    <t>CANARIAS-1</t>
  </si>
  <si>
    <t>CANARIAS-2</t>
  </si>
  <si>
    <t>CANARIAS-3</t>
  </si>
  <si>
    <t>CANARIAS-4</t>
  </si>
  <si>
    <t>CANARIAS-5</t>
  </si>
  <si>
    <t>CANARIAS-6</t>
  </si>
  <si>
    <t>CANARIAS-7</t>
  </si>
  <si>
    <t>CANARIAS-8</t>
  </si>
  <si>
    <t>CANARIAS-9</t>
  </si>
  <si>
    <t>LUBINA-1</t>
  </si>
  <si>
    <t>LUBINA-2</t>
  </si>
  <si>
    <t>4.2</t>
  </si>
  <si>
    <t>4.3</t>
  </si>
  <si>
    <t>BALLENA-1</t>
  </si>
  <si>
    <t>BALLENA-2</t>
  </si>
  <si>
    <t>BALLENA-3</t>
  </si>
  <si>
    <t>BALLENA-4</t>
  </si>
  <si>
    <t>BALLENA-5</t>
  </si>
  <si>
    <t>MARISMAS MARINO NORTE</t>
  </si>
  <si>
    <t>MARISMAS MARINO SUR</t>
  </si>
  <si>
    <t>TEREDO 2</t>
  </si>
  <si>
    <t>PERMISOS OTORGADOS DESDE LA PROMULGACIÓN DE LA LEY DE 1958/</t>
  </si>
  <si>
    <t>PARTICIPACIÓN/</t>
  </si>
  <si>
    <t>PUBLICACIÓN</t>
  </si>
  <si>
    <t>UNIÓN FENOSA</t>
  </si>
  <si>
    <t>RENUNCIAS DE LOS PERMISOS DE INVESTIGACIÓN /</t>
  </si>
  <si>
    <t>CESIONES EN LOS PERMISOS DE INVESTIGACIÓN /</t>
  </si>
  <si>
    <t>RWE</t>
  </si>
  <si>
    <t>ESCAL</t>
  </si>
  <si>
    <t>WOODSIDE</t>
  </si>
  <si>
    <t>NARANJALEJO</t>
  </si>
  <si>
    <t>SIROCO-A</t>
  </si>
  <si>
    <t>CURRENT %</t>
  </si>
  <si>
    <t>NÚMERO</t>
  </si>
  <si>
    <t>RELINQUISHED</t>
  </si>
  <si>
    <t>CURRENT</t>
  </si>
  <si>
    <t>NOTES</t>
  </si>
  <si>
    <t>DIARIO / BOLETÍN</t>
  </si>
  <si>
    <t>DATE JOURNAL</t>
  </si>
  <si>
    <t>BARBASTRO</t>
  </si>
  <si>
    <t>H22009</t>
  </si>
  <si>
    <t>CC.AA.</t>
  </si>
  <si>
    <t>ABIEGO</t>
  </si>
  <si>
    <t>H22007</t>
  </si>
  <si>
    <t>PERALTILLA</t>
  </si>
  <si>
    <t>H22008</t>
  </si>
  <si>
    <t>BINÉFAR</t>
  </si>
  <si>
    <t>H22010</t>
  </si>
  <si>
    <t>HERITAGE</t>
  </si>
  <si>
    <t>MIERES</t>
  </si>
  <si>
    <t>HC-01-PA/1</t>
  </si>
  <si>
    <t>ARAGÓN</t>
  </si>
  <si>
    <t>ASTURIAS</t>
  </si>
  <si>
    <t>GIJÓN</t>
  </si>
  <si>
    <t>HC-02-PA/1</t>
  </si>
  <si>
    <t>NORTHERN</t>
  </si>
  <si>
    <t>HUÉRMECES</t>
  </si>
  <si>
    <t>CASTILLA Y LEÓN</t>
  </si>
  <si>
    <t>VALDERREDIBLE</t>
  </si>
  <si>
    <t>BASCONCILLOS H</t>
  </si>
  <si>
    <t>HIDROCARBUROS</t>
  </si>
  <si>
    <t>CANTÁBRICO</t>
  </si>
  <si>
    <t>LAVIANA</t>
  </si>
  <si>
    <t>LIERES</t>
  </si>
  <si>
    <t>CAMPOMANES</t>
  </si>
  <si>
    <t>MONSACRO</t>
  </si>
  <si>
    <t>HC-03</t>
  </si>
  <si>
    <t>HC-04</t>
  </si>
  <si>
    <t>HC-05</t>
  </si>
  <si>
    <t>HC-06</t>
  </si>
  <si>
    <t>PART.</t>
  </si>
  <si>
    <t>MURCIA A</t>
  </si>
  <si>
    <t>MURCIA</t>
  </si>
  <si>
    <t>MURCIA B</t>
  </si>
  <si>
    <t>ENAGAS</t>
  </si>
  <si>
    <t>SANTA BÁRBARA</t>
  </si>
  <si>
    <t>CASTILLA - LA MANCHA</t>
  </si>
  <si>
    <t>4.6</t>
  </si>
  <si>
    <t>PERMISOS DE INVESTIGACIÓN VIGENTES (ADMINISTRACIÓN GENERAL DEL ESTADO, AGE) /</t>
  </si>
  <si>
    <t xml:space="preserve"> RESEARCH PERMITS IN FORCE (GENERAL GOVERNMENT) </t>
  </si>
  <si>
    <t>SOLICITUD DE PERMISOS DE INVESTIGACIÓN (AGE) /</t>
  </si>
  <si>
    <t>HEYCO</t>
  </si>
  <si>
    <t>CEPSA</t>
  </si>
  <si>
    <t>VALLFOGONA OESTE</t>
  </si>
  <si>
    <t>VALLFOGONA ESTE</t>
  </si>
  <si>
    <t>REUS</t>
  </si>
  <si>
    <t>CATALUÑA</t>
  </si>
  <si>
    <t>4.0</t>
  </si>
  <si>
    <t>LÓQUIZ</t>
  </si>
  <si>
    <t>ENAGÁS</t>
  </si>
  <si>
    <t>EBRO-A</t>
  </si>
  <si>
    <t>ANGOSTO-1</t>
  </si>
  <si>
    <t>ENARA</t>
  </si>
  <si>
    <t>SIROCO-B</t>
  </si>
  <si>
    <t>SIROCO-C</t>
  </si>
  <si>
    <t>ALBUFERA</t>
  </si>
  <si>
    <t>BENIFAYÓ</t>
  </si>
  <si>
    <t>GANDÍA</t>
  </si>
  <si>
    <t>CHINOOK A</t>
  </si>
  <si>
    <t>CHINOOK B</t>
  </si>
  <si>
    <t>CHINOOK C</t>
  </si>
  <si>
    <t>CHINOOK D</t>
  </si>
  <si>
    <t>MEDOIL</t>
  </si>
  <si>
    <t>CNWL</t>
  </si>
  <si>
    <t>CALYPSO ESTE</t>
  </si>
  <si>
    <t>CALYPSO OESTE</t>
  </si>
  <si>
    <t>CIRCE</t>
  </si>
  <si>
    <t>GAS NATURAL</t>
  </si>
  <si>
    <t>SIERRA SAGRA</t>
  </si>
  <si>
    <t>SEGUNDAS PRÓRROGAS OTORGADAS DE LOS PERMISOS DE INVESTIGACIÓN /</t>
  </si>
  <si>
    <t>SECOND EXTENSION OF RESEARCH PERMITS</t>
  </si>
  <si>
    <t>BGGIBV</t>
  </si>
  <si>
    <t>ÁGUILA</t>
  </si>
  <si>
    <t>IBIS</t>
  </si>
  <si>
    <t>FLAMENCO</t>
  </si>
  <si>
    <t>CORMORÁN</t>
  </si>
  <si>
    <t>GORRIÓN</t>
  </si>
  <si>
    <t>HALCÓN</t>
  </si>
  <si>
    <t>GARCETA</t>
  </si>
  <si>
    <t>HUNT</t>
  </si>
  <si>
    <t>CACHALOTE-1</t>
  </si>
  <si>
    <t>CACHALOTE-2</t>
  </si>
  <si>
    <t>CACHALOTE-3</t>
  </si>
  <si>
    <t>CACHALOTE-4</t>
  </si>
  <si>
    <t>CACHALOTE-5</t>
  </si>
  <si>
    <t>PERMISOS DE INVESTIGACIÓN OTORGADOS POR LAS CC.AA. (SITUACIÓN A 31/12/2006) /</t>
  </si>
  <si>
    <t>4.7</t>
  </si>
  <si>
    <t>4.4</t>
  </si>
  <si>
    <t>SOLICITUD DE PERMISOS DE INVESTIGACIÓN EN LAS CC.AA. (SITUACIÓN A 31/12/2006) /</t>
  </si>
  <si>
    <t>PISUERGA</t>
  </si>
  <si>
    <t>GREENPARK</t>
  </si>
  <si>
    <t xml:space="preserve">RIPSA </t>
  </si>
  <si>
    <t>RESEARCH PERMIT APPLICATIONS TO REGIONAL GOVERNMENTS ( ON 31/12/2006)</t>
  </si>
  <si>
    <t>RESEARCH PERMIT RELINQUISHMENT</t>
  </si>
  <si>
    <t>RESEARCH PERMIT FARMOUTS</t>
  </si>
  <si>
    <t>RESEARCH PERMITS GRANTED BY REGIONAL GOVERNMENTS (ON 31/12/2006)</t>
  </si>
  <si>
    <t>RESEARCH PERMIT APPLICATIONS (GENERAL GOVERNMENT)</t>
  </si>
  <si>
    <t>SERICA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</si>
</sst>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d/mm/yyyy"/>
    <numFmt numFmtId="183" formatCode="#,##0.0"/>
    <numFmt numFmtId="184" formatCode="0.0"/>
    <numFmt numFmtId="185" formatCode="#,##0.000000_);\(#,##0.000000\)"/>
    <numFmt numFmtId="186" formatCode="#,##0.00000_);\(#,##0.00000\)"/>
    <numFmt numFmtId="187" formatCode="#,##0.0000_);\(#,##0.0000\)"/>
    <numFmt numFmtId="188" formatCode="#,##0.000_);\(#,##0.000\)"/>
    <numFmt numFmtId="189" formatCode="#,##0.000"/>
    <numFmt numFmtId="190" formatCode="#,##0.0000"/>
    <numFmt numFmtId="191" formatCode="#,##0.00000"/>
    <numFmt numFmtId="192" formatCode="#,##0.000000"/>
    <numFmt numFmtId="193" formatCode="0.000"/>
    <numFmt numFmtId="194" formatCode="0.0000"/>
    <numFmt numFmtId="195" formatCode="0.000000"/>
    <numFmt numFmtId="196" formatCode="0.00000"/>
    <numFmt numFmtId="197" formatCode="#,##0.0000000"/>
    <numFmt numFmtId="198" formatCode="0.000000000"/>
    <numFmt numFmtId="199" formatCode="mmm\-yyyy"/>
    <numFmt numFmtId="200" formatCode="[$-C0A]dddd\,\ dd&quot; de &quot;mmmm&quot; de &quot;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i/>
      <u val="single"/>
      <sz val="14"/>
      <color indexed="8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color indexed="8"/>
      <name val="Arial"/>
      <family val="2"/>
    </font>
    <font>
      <u val="single"/>
      <sz val="7.4"/>
      <color indexed="12"/>
      <name val="Arial"/>
      <family val="0"/>
    </font>
    <font>
      <u val="single"/>
      <sz val="7.4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3" fontId="5" fillId="2" borderId="1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" fontId="5" fillId="0" borderId="8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centerContinuous"/>
      <protection/>
    </xf>
    <xf numFmtId="3" fontId="1" fillId="0" borderId="10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 horizontal="centerContinuous"/>
      <protection/>
    </xf>
    <xf numFmtId="3" fontId="8" fillId="0" borderId="10" xfId="0" applyNumberFormat="1" applyFont="1" applyFill="1" applyBorder="1" applyAlignment="1">
      <alignment horizontal="centerContinuous"/>
    </xf>
    <xf numFmtId="1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Border="1" applyAlignment="1">
      <alignment horizontal="center"/>
    </xf>
    <xf numFmtId="14" fontId="8" fillId="0" borderId="12" xfId="0" applyNumberFormat="1" applyFont="1" applyFill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 applyProtection="1">
      <alignment horizontal="center"/>
      <protection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14" fontId="8" fillId="0" borderId="14" xfId="0" applyNumberFormat="1" applyFont="1" applyFill="1" applyBorder="1" applyAlignment="1" applyProtection="1">
      <alignment horizontal="center"/>
      <protection/>
    </xf>
    <xf numFmtId="14" fontId="8" fillId="0" borderId="15" xfId="0" applyNumberFormat="1" applyFont="1" applyFill="1" applyBorder="1" applyAlignment="1" applyProtection="1">
      <alignment horizontal="center"/>
      <protection/>
    </xf>
    <xf numFmtId="4" fontId="8" fillId="0" borderId="14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3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92" fontId="5" fillId="0" borderId="1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192" fontId="5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4" fontId="8" fillId="0" borderId="14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1" fontId="5" fillId="2" borderId="1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>
      <alignment/>
    </xf>
    <xf numFmtId="3" fontId="5" fillId="0" borderId="21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192" fontId="5" fillId="0" borderId="23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 applyProtection="1">
      <alignment/>
      <protection/>
    </xf>
    <xf numFmtId="14" fontId="5" fillId="0" borderId="2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4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5" fillId="0" borderId="24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2" xfId="21" applyNumberFormat="1" applyFont="1" applyBorder="1">
      <alignment/>
      <protection/>
    </xf>
    <xf numFmtId="3" fontId="0" fillId="0" borderId="23" xfId="21" applyNumberFormat="1" applyFont="1" applyBorder="1" applyAlignment="1">
      <alignment horizontal="center"/>
      <protection/>
    </xf>
    <xf numFmtId="3" fontId="0" fillId="0" borderId="23" xfId="21" applyNumberFormat="1" applyFont="1" applyBorder="1">
      <alignment/>
      <protection/>
    </xf>
    <xf numFmtId="3" fontId="0" fillId="0" borderId="5" xfId="21" applyNumberFormat="1" applyFont="1" applyBorder="1">
      <alignment/>
      <protection/>
    </xf>
    <xf numFmtId="3" fontId="0" fillId="0" borderId="11" xfId="21" applyNumberFormat="1" applyFont="1" applyBorder="1" applyAlignment="1">
      <alignment horizontal="center"/>
      <protection/>
    </xf>
    <xf numFmtId="3" fontId="0" fillId="0" borderId="11" xfId="21" applyNumberFormat="1" applyFont="1" applyBorder="1">
      <alignment/>
      <protection/>
    </xf>
    <xf numFmtId="3" fontId="0" fillId="0" borderId="31" xfId="21" applyNumberFormat="1" applyFont="1" applyBorder="1">
      <alignment/>
      <protection/>
    </xf>
    <xf numFmtId="3" fontId="0" fillId="0" borderId="27" xfId="21" applyNumberFormat="1" applyFont="1" applyBorder="1">
      <alignment/>
      <protection/>
    </xf>
    <xf numFmtId="3" fontId="0" fillId="0" borderId="25" xfId="21" applyNumberFormat="1" applyFont="1" applyBorder="1" applyAlignment="1">
      <alignment horizontal="center"/>
      <protection/>
    </xf>
    <xf numFmtId="3" fontId="0" fillId="0" borderId="25" xfId="21" applyNumberFormat="1" applyFont="1" applyBorder="1">
      <alignment/>
      <protection/>
    </xf>
    <xf numFmtId="3" fontId="0" fillId="0" borderId="21" xfId="21" applyNumberFormat="1" applyFont="1" applyBorder="1">
      <alignment/>
      <protection/>
    </xf>
    <xf numFmtId="3" fontId="0" fillId="0" borderId="26" xfId="21" applyNumberFormat="1" applyFont="1" applyBorder="1">
      <alignment/>
      <protection/>
    </xf>
    <xf numFmtId="3" fontId="0" fillId="0" borderId="33" xfId="21" applyNumberFormat="1" applyFont="1" applyBorder="1" applyAlignment="1">
      <alignment horizontal="center"/>
      <protection/>
    </xf>
    <xf numFmtId="3" fontId="0" fillId="0" borderId="34" xfId="21" applyNumberFormat="1" applyFont="1" applyBorder="1" applyAlignment="1">
      <alignment horizontal="center"/>
      <protection/>
    </xf>
    <xf numFmtId="3" fontId="0" fillId="0" borderId="35" xfId="21" applyNumberFormat="1" applyFont="1" applyBorder="1" applyAlignment="1">
      <alignment horizontal="center"/>
      <protection/>
    </xf>
    <xf numFmtId="3" fontId="5" fillId="0" borderId="35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4" fontId="0" fillId="0" borderId="23" xfId="21" applyNumberFormat="1" applyFont="1" applyBorder="1">
      <alignment/>
      <protection/>
    </xf>
    <xf numFmtId="4" fontId="0" fillId="0" borderId="25" xfId="21" applyNumberFormat="1" applyFont="1" applyBorder="1">
      <alignment/>
      <protection/>
    </xf>
    <xf numFmtId="4" fontId="0" fillId="0" borderId="11" xfId="21" applyNumberFormat="1" applyFont="1" applyBorder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5" fillId="0" borderId="22" xfId="0" applyNumberFormat="1" applyFont="1" applyFill="1" applyBorder="1" applyAlignment="1" applyProtection="1">
      <alignment/>
      <protection/>
    </xf>
    <xf numFmtId="14" fontId="5" fillId="0" borderId="23" xfId="0" applyNumberFormat="1" applyFont="1" applyFill="1" applyBorder="1" applyAlignment="1" applyProtection="1">
      <alignment horizontal="center"/>
      <protection/>
    </xf>
    <xf numFmtId="14" fontId="0" fillId="0" borderId="28" xfId="0" applyNumberFormat="1" applyFont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/>
    </xf>
    <xf numFmtId="14" fontId="5" fillId="0" borderId="23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 applyProtection="1">
      <alignment horizontal="centerContinuous"/>
      <protection/>
    </xf>
    <xf numFmtId="3" fontId="1" fillId="0" borderId="40" xfId="0" applyNumberFormat="1" applyFont="1" applyBorder="1" applyAlignment="1">
      <alignment horizontal="centerContinuous"/>
    </xf>
    <xf numFmtId="1" fontId="5" fillId="0" borderId="23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Border="1" applyAlignment="1">
      <alignment/>
    </xf>
    <xf numFmtId="3" fontId="5" fillId="0" borderId="41" xfId="0" applyNumberFormat="1" applyFont="1" applyFill="1" applyBorder="1" applyAlignment="1" applyProtection="1">
      <alignment horizontal="center"/>
      <protection/>
    </xf>
    <xf numFmtId="3" fontId="5" fillId="0" borderId="42" xfId="0" applyNumberFormat="1" applyFont="1" applyFill="1" applyBorder="1" applyAlignment="1" applyProtection="1">
      <alignment horizontal="center"/>
      <protection/>
    </xf>
    <xf numFmtId="1" fontId="5" fillId="0" borderId="41" xfId="0" applyNumberFormat="1" applyFont="1" applyFill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92" fontId="5" fillId="0" borderId="43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2" xfId="22" applyNumberFormat="1" applyFont="1" applyFill="1" applyBorder="1">
      <alignment/>
      <protection/>
    </xf>
    <xf numFmtId="3" fontId="0" fillId="0" borderId="23" xfId="22" applyNumberFormat="1" applyFont="1" applyFill="1" applyBorder="1" applyAlignment="1">
      <alignment horizontal="center"/>
      <protection/>
    </xf>
    <xf numFmtId="3" fontId="0" fillId="0" borderId="23" xfId="22" applyNumberFormat="1" applyFont="1" applyFill="1" applyBorder="1">
      <alignment/>
      <protection/>
    </xf>
    <xf numFmtId="14" fontId="0" fillId="0" borderId="23" xfId="22" applyNumberFormat="1" applyFont="1" applyFill="1" applyBorder="1" applyAlignment="1">
      <alignment horizontal="center"/>
      <protection/>
    </xf>
    <xf numFmtId="4" fontId="0" fillId="0" borderId="23" xfId="22" applyNumberFormat="1" applyFont="1" applyFill="1" applyBorder="1">
      <alignment/>
      <protection/>
    </xf>
    <xf numFmtId="3" fontId="0" fillId="0" borderId="24" xfId="22" applyNumberFormat="1" applyFont="1" applyFill="1" applyBorder="1">
      <alignment/>
      <protection/>
    </xf>
    <xf numFmtId="3" fontId="0" fillId="0" borderId="26" xfId="22" applyNumberFormat="1" applyFont="1" applyFill="1" applyBorder="1">
      <alignment/>
      <protection/>
    </xf>
    <xf numFmtId="3" fontId="0" fillId="0" borderId="25" xfId="22" applyNumberFormat="1" applyFont="1" applyFill="1" applyBorder="1" applyAlignment="1">
      <alignment horizontal="center"/>
      <protection/>
    </xf>
    <xf numFmtId="3" fontId="0" fillId="0" borderId="25" xfId="22" applyNumberFormat="1" applyFont="1" applyFill="1" applyBorder="1">
      <alignment/>
      <protection/>
    </xf>
    <xf numFmtId="14" fontId="0" fillId="0" borderId="25" xfId="22" applyNumberFormat="1" applyFont="1" applyFill="1" applyBorder="1" applyAlignment="1">
      <alignment horizontal="center"/>
      <protection/>
    </xf>
    <xf numFmtId="4" fontId="0" fillId="0" borderId="25" xfId="22" applyNumberFormat="1" applyFont="1" applyFill="1" applyBorder="1">
      <alignment/>
      <protection/>
    </xf>
    <xf numFmtId="3" fontId="0" fillId="0" borderId="44" xfId="22" applyNumberFormat="1" applyFont="1" applyFill="1" applyBorder="1">
      <alignment/>
      <protection/>
    </xf>
    <xf numFmtId="3" fontId="0" fillId="0" borderId="36" xfId="22" applyNumberFormat="1" applyFont="1" applyFill="1" applyBorder="1">
      <alignment/>
      <protection/>
    </xf>
    <xf numFmtId="3" fontId="0" fillId="0" borderId="17" xfId="22" applyNumberFormat="1" applyFont="1" applyFill="1" applyBorder="1" applyAlignment="1">
      <alignment horizontal="center"/>
      <protection/>
    </xf>
    <xf numFmtId="3" fontId="0" fillId="0" borderId="17" xfId="22" applyNumberFormat="1" applyFont="1" applyFill="1" applyBorder="1">
      <alignment/>
      <protection/>
    </xf>
    <xf numFmtId="14" fontId="0" fillId="0" borderId="17" xfId="22" applyNumberFormat="1" applyFont="1" applyFill="1" applyBorder="1" applyAlignment="1">
      <alignment horizontal="center"/>
      <protection/>
    </xf>
    <xf numFmtId="4" fontId="0" fillId="0" borderId="17" xfId="22" applyNumberFormat="1" applyFont="1" applyFill="1" applyBorder="1">
      <alignment/>
      <protection/>
    </xf>
    <xf numFmtId="3" fontId="0" fillId="0" borderId="37" xfId="22" applyNumberFormat="1" applyFont="1" applyFill="1" applyBorder="1">
      <alignment/>
      <protection/>
    </xf>
    <xf numFmtId="0" fontId="0" fillId="0" borderId="29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4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4" fontId="0" fillId="0" borderId="0" xfId="23" applyNumberFormat="1" applyFont="1" applyFill="1" applyBorder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5" fillId="0" borderId="45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14" fontId="5" fillId="0" borderId="46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14" fontId="5" fillId="0" borderId="23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vertical="top"/>
    </xf>
    <xf numFmtId="14" fontId="5" fillId="0" borderId="25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vertical="top"/>
    </xf>
    <xf numFmtId="0" fontId="0" fillId="0" borderId="47" xfId="0" applyFont="1" applyBorder="1" applyAlignment="1">
      <alignment/>
    </xf>
    <xf numFmtId="14" fontId="5" fillId="0" borderId="46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/>
    </xf>
    <xf numFmtId="4" fontId="5" fillId="0" borderId="42" xfId="0" applyNumberFormat="1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195" fontId="0" fillId="0" borderId="23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5" fillId="0" borderId="23" xfId="0" applyNumberFormat="1" applyFont="1" applyFill="1" applyBorder="1" applyAlignment="1" applyProtection="1">
      <alignment horizontal="center"/>
      <protection/>
    </xf>
    <xf numFmtId="195" fontId="5" fillId="0" borderId="1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14" fontId="5" fillId="0" borderId="17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3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5" fillId="0" borderId="36" xfId="0" applyNumberFormat="1" applyFont="1" applyFill="1" applyBorder="1" applyAlignment="1" applyProtection="1">
      <alignment/>
      <protection/>
    </xf>
    <xf numFmtId="192" fontId="5" fillId="0" borderId="17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4" fontId="5" fillId="0" borderId="11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4" fontId="0" fillId="0" borderId="0" xfId="0" applyNumberFormat="1" applyAlignment="1">
      <alignment/>
    </xf>
    <xf numFmtId="14" fontId="16" fillId="0" borderId="1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8" fillId="0" borderId="42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 applyProtection="1">
      <alignment horizontal="center"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4" fontId="5" fillId="0" borderId="17" xfId="0" applyNumberFormat="1" applyFont="1" applyFill="1" applyBorder="1" applyAlignment="1" applyProtection="1">
      <alignment/>
      <protection/>
    </xf>
    <xf numFmtId="3" fontId="0" fillId="0" borderId="17" xfId="21" applyNumberFormat="1" applyFont="1" applyBorder="1" applyAlignment="1">
      <alignment horizontal="center"/>
      <protection/>
    </xf>
    <xf numFmtId="3" fontId="5" fillId="0" borderId="37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0" fillId="0" borderId="38" xfId="21" applyNumberFormat="1" applyFont="1" applyBorder="1" applyAlignment="1">
      <alignment horizontal="center"/>
      <protection/>
    </xf>
    <xf numFmtId="0" fontId="5" fillId="0" borderId="46" xfId="0" applyFont="1" applyFill="1" applyBorder="1" applyAlignment="1">
      <alignment/>
    </xf>
    <xf numFmtId="4" fontId="0" fillId="0" borderId="46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 applyProtection="1">
      <alignment horizontal="center"/>
      <protection/>
    </xf>
    <xf numFmtId="3" fontId="5" fillId="0" borderId="4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PERMISO" xfId="21"/>
    <cellStyle name="Normal_Copia de Comunicacion AEAT Permisos CCAA 2005" xfId="22"/>
    <cellStyle name="Normal_PyC VIGEN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75" workbookViewId="0" topLeftCell="A1">
      <pane ySplit="8" topLeftCell="BM39" activePane="bottomLeft" state="frozen"/>
      <selection pane="topLeft" activeCell="A1" sqref="A1"/>
      <selection pane="bottomLeft" activeCell="F56" sqref="F56"/>
    </sheetView>
  </sheetViews>
  <sheetFormatPr defaultColWidth="11.421875" defaultRowHeight="12.75"/>
  <cols>
    <col min="1" max="1" width="14.7109375" style="1" customWidth="1"/>
    <col min="2" max="2" width="16.7109375" style="36" customWidth="1"/>
    <col min="3" max="3" width="25.57421875" style="1" customWidth="1"/>
    <col min="4" max="4" width="14.7109375" style="38" customWidth="1"/>
    <col min="5" max="5" width="11.7109375" style="38" customWidth="1"/>
    <col min="6" max="6" width="12.7109375" style="40" customWidth="1"/>
    <col min="7" max="7" width="13.7109375" style="36" customWidth="1"/>
    <col min="8" max="8" width="12.7109375" style="36" customWidth="1"/>
    <col min="9" max="9" width="22.140625" style="36" customWidth="1"/>
    <col min="10" max="10" width="5.421875" style="1" customWidth="1"/>
    <col min="11" max="11" width="14.28125" style="1" customWidth="1"/>
    <col min="12" max="12" width="13.57421875" style="1" customWidth="1"/>
    <col min="13" max="16384" width="11.421875" style="1" customWidth="1"/>
  </cols>
  <sheetData>
    <row r="1" spans="1:2" ht="18">
      <c r="A1" s="34" t="s">
        <v>0</v>
      </c>
      <c r="B1" s="37" t="s">
        <v>132</v>
      </c>
    </row>
    <row r="2" ht="18">
      <c r="B2" s="37" t="s">
        <v>133</v>
      </c>
    </row>
    <row r="4" ht="13.5" thickBot="1"/>
    <row r="5" spans="1:9" ht="13.5" thickTop="1">
      <c r="A5" s="178"/>
      <c r="B5" s="172"/>
      <c r="C5" s="179"/>
      <c r="D5" s="50" t="s">
        <v>40</v>
      </c>
      <c r="E5" s="117"/>
      <c r="F5" s="180"/>
      <c r="G5" s="172"/>
      <c r="H5" s="172"/>
      <c r="I5" s="353"/>
    </row>
    <row r="6" spans="1:10" ht="12.75">
      <c r="A6" s="92"/>
      <c r="B6" s="46" t="s">
        <v>76</v>
      </c>
      <c r="C6" s="99"/>
      <c r="D6" s="51" t="s">
        <v>77</v>
      </c>
      <c r="E6" s="39" t="s">
        <v>15</v>
      </c>
      <c r="F6" s="55" t="s">
        <v>16</v>
      </c>
      <c r="G6" s="35" t="s">
        <v>87</v>
      </c>
      <c r="H6" s="93"/>
      <c r="I6" s="328"/>
      <c r="J6" s="2"/>
    </row>
    <row r="7" spans="1:10" ht="12.75">
      <c r="A7" s="44" t="s">
        <v>17</v>
      </c>
      <c r="B7" s="46" t="s">
        <v>18</v>
      </c>
      <c r="C7" s="35" t="s">
        <v>19</v>
      </c>
      <c r="D7" s="51" t="s">
        <v>41</v>
      </c>
      <c r="E7" s="39" t="s">
        <v>20</v>
      </c>
      <c r="F7" s="55" t="s">
        <v>21</v>
      </c>
      <c r="G7" s="35" t="s">
        <v>22</v>
      </c>
      <c r="H7" s="46" t="s">
        <v>23</v>
      </c>
      <c r="I7" s="354" t="s">
        <v>24</v>
      </c>
      <c r="J7" s="2"/>
    </row>
    <row r="8" spans="1:10" ht="13.5" thickBot="1">
      <c r="A8" s="60" t="s">
        <v>25</v>
      </c>
      <c r="B8" s="61" t="s">
        <v>26</v>
      </c>
      <c r="C8" s="62" t="s">
        <v>27</v>
      </c>
      <c r="D8" s="63" t="s">
        <v>28</v>
      </c>
      <c r="E8" s="64" t="s">
        <v>29</v>
      </c>
      <c r="F8" s="65" t="s">
        <v>30</v>
      </c>
      <c r="G8" s="62" t="s">
        <v>31</v>
      </c>
      <c r="H8" s="61" t="s">
        <v>32</v>
      </c>
      <c r="I8" s="330" t="s">
        <v>90</v>
      </c>
      <c r="J8" s="2"/>
    </row>
    <row r="9" spans="1:12" ht="12.75">
      <c r="A9" s="142" t="s">
        <v>34</v>
      </c>
      <c r="B9" s="143">
        <v>25</v>
      </c>
      <c r="C9" s="144" t="s">
        <v>35</v>
      </c>
      <c r="D9" s="145">
        <v>38874</v>
      </c>
      <c r="E9" s="145">
        <v>38875</v>
      </c>
      <c r="F9" s="262">
        <v>3539.76</v>
      </c>
      <c r="G9" s="147">
        <v>1510</v>
      </c>
      <c r="H9" s="148" t="s">
        <v>34</v>
      </c>
      <c r="I9" s="355"/>
      <c r="J9" s="265"/>
      <c r="K9" s="351"/>
      <c r="L9" s="351"/>
    </row>
    <row r="10" spans="1:12" ht="12.75">
      <c r="A10" s="138" t="s">
        <v>78</v>
      </c>
      <c r="B10" s="112">
        <v>28.571429</v>
      </c>
      <c r="C10" s="136"/>
      <c r="D10" s="53"/>
      <c r="E10" s="53">
        <v>39605</v>
      </c>
      <c r="F10" s="57"/>
      <c r="G10" s="48"/>
      <c r="H10" s="48"/>
      <c r="I10" s="167"/>
      <c r="J10" s="265"/>
      <c r="K10" s="352"/>
      <c r="L10" s="352"/>
    </row>
    <row r="11" spans="1:12" ht="12.75">
      <c r="A11" s="135" t="s">
        <v>74</v>
      </c>
      <c r="B11" s="114">
        <v>36.428571</v>
      </c>
      <c r="C11" s="136"/>
      <c r="D11" s="52"/>
      <c r="E11" s="53"/>
      <c r="F11" s="57"/>
      <c r="G11" s="48"/>
      <c r="H11" s="47"/>
      <c r="I11" s="167"/>
      <c r="J11" s="265"/>
      <c r="K11" s="351"/>
      <c r="L11" s="352"/>
    </row>
    <row r="12" spans="1:12" ht="12.75">
      <c r="A12" s="135" t="s">
        <v>49</v>
      </c>
      <c r="B12" s="114">
        <v>10</v>
      </c>
      <c r="C12" s="136"/>
      <c r="D12" s="52"/>
      <c r="E12" s="53"/>
      <c r="F12" s="57"/>
      <c r="G12" s="48"/>
      <c r="H12" s="47"/>
      <c r="I12" s="167"/>
      <c r="J12" s="265"/>
      <c r="K12" s="351"/>
      <c r="L12" s="352"/>
    </row>
    <row r="13" spans="1:12" ht="12.75">
      <c r="A13" s="232" t="s">
        <v>82</v>
      </c>
      <c r="B13" s="233">
        <v>100</v>
      </c>
      <c r="C13" s="234" t="s">
        <v>38</v>
      </c>
      <c r="D13" s="153">
        <v>38202</v>
      </c>
      <c r="E13" s="153">
        <v>38203</v>
      </c>
      <c r="F13" s="154">
        <v>6519</v>
      </c>
      <c r="G13" s="155">
        <v>1515</v>
      </c>
      <c r="H13" s="233" t="s">
        <v>82</v>
      </c>
      <c r="I13" s="356"/>
      <c r="J13" s="265"/>
      <c r="K13" s="351"/>
      <c r="L13" s="351"/>
    </row>
    <row r="14" spans="1:12" ht="12.75">
      <c r="A14" s="139"/>
      <c r="B14" s="85"/>
      <c r="C14" s="158"/>
      <c r="D14" s="159"/>
      <c r="E14" s="159">
        <v>39297</v>
      </c>
      <c r="F14" s="160"/>
      <c r="G14" s="161"/>
      <c r="H14" s="157"/>
      <c r="I14" s="357"/>
      <c r="J14" s="265"/>
      <c r="K14" s="352"/>
      <c r="L14" s="352"/>
    </row>
    <row r="15" spans="1:10" ht="12.75">
      <c r="A15" s="232" t="s">
        <v>37</v>
      </c>
      <c r="B15" s="233">
        <v>95</v>
      </c>
      <c r="C15" s="86" t="s">
        <v>39</v>
      </c>
      <c r="D15" s="54">
        <v>38295</v>
      </c>
      <c r="E15" s="54">
        <v>38296</v>
      </c>
      <c r="F15" s="58">
        <v>21903.84</v>
      </c>
      <c r="G15" s="49">
        <v>1526</v>
      </c>
      <c r="H15" s="85" t="s">
        <v>37</v>
      </c>
      <c r="I15" s="358"/>
      <c r="J15" s="2"/>
    </row>
    <row r="16" spans="1:10" ht="12.75">
      <c r="A16" s="156" t="s">
        <v>50</v>
      </c>
      <c r="B16" s="85">
        <v>5</v>
      </c>
      <c r="C16" s="158"/>
      <c r="D16" s="159"/>
      <c r="E16" s="159">
        <v>39390</v>
      </c>
      <c r="F16" s="160"/>
      <c r="G16" s="161"/>
      <c r="H16" s="157"/>
      <c r="I16" s="357"/>
      <c r="J16" s="2"/>
    </row>
    <row r="17" spans="1:10" ht="12.75">
      <c r="A17" s="141" t="s">
        <v>34</v>
      </c>
      <c r="B17" s="155">
        <v>100</v>
      </c>
      <c r="C17" s="140" t="s">
        <v>142</v>
      </c>
      <c r="D17" s="54">
        <v>39073</v>
      </c>
      <c r="E17" s="54">
        <v>39074</v>
      </c>
      <c r="F17" s="58">
        <v>2022.72</v>
      </c>
      <c r="G17" s="49">
        <v>1528</v>
      </c>
      <c r="H17" s="49" t="s">
        <v>34</v>
      </c>
      <c r="I17" s="166"/>
      <c r="J17" s="2"/>
    </row>
    <row r="18" spans="1:10" ht="12.75">
      <c r="A18" s="165"/>
      <c r="B18" s="161"/>
      <c r="C18" s="163" t="s">
        <v>36</v>
      </c>
      <c r="D18" s="159"/>
      <c r="E18" s="159">
        <v>39804</v>
      </c>
      <c r="F18" s="160">
        <v>16687.44</v>
      </c>
      <c r="G18" s="161">
        <v>1529</v>
      </c>
      <c r="H18" s="161"/>
      <c r="I18" s="255"/>
      <c r="J18" s="2"/>
    </row>
    <row r="19" spans="1:10" ht="12.75">
      <c r="A19" s="164" t="s">
        <v>50</v>
      </c>
      <c r="B19" s="155">
        <v>100</v>
      </c>
      <c r="C19" s="162" t="s">
        <v>42</v>
      </c>
      <c r="D19" s="153">
        <v>35882</v>
      </c>
      <c r="E19" s="153">
        <v>35883</v>
      </c>
      <c r="F19" s="154">
        <v>13604</v>
      </c>
      <c r="G19" s="155">
        <v>1535</v>
      </c>
      <c r="H19" s="155" t="s">
        <v>50</v>
      </c>
      <c r="I19" s="256"/>
      <c r="J19" s="2"/>
    </row>
    <row r="20" spans="1:9" ht="12.75">
      <c r="A20" s="165"/>
      <c r="B20" s="161"/>
      <c r="C20" s="163"/>
      <c r="D20" s="159"/>
      <c r="E20" s="159">
        <v>38074</v>
      </c>
      <c r="F20" s="160"/>
      <c r="G20" s="161"/>
      <c r="H20" s="161"/>
      <c r="I20" s="255"/>
    </row>
    <row r="21" spans="1:9" ht="12.75">
      <c r="A21" s="182" t="s">
        <v>37</v>
      </c>
      <c r="B21" s="183">
        <v>50</v>
      </c>
      <c r="C21" s="184" t="s">
        <v>54</v>
      </c>
      <c r="D21" s="153">
        <v>37279</v>
      </c>
      <c r="E21" s="153">
        <v>37280</v>
      </c>
      <c r="F21" s="185">
        <v>45204</v>
      </c>
      <c r="G21" s="148">
        <v>1546</v>
      </c>
      <c r="H21" s="183" t="s">
        <v>37</v>
      </c>
      <c r="I21" s="257"/>
    </row>
    <row r="22" spans="1:9" ht="12.75">
      <c r="A22" s="67" t="s">
        <v>83</v>
      </c>
      <c r="B22" s="83">
        <v>30</v>
      </c>
      <c r="C22" s="84" t="s">
        <v>55</v>
      </c>
      <c r="D22" s="54"/>
      <c r="E22" s="54">
        <v>39470</v>
      </c>
      <c r="F22" s="56">
        <v>75340</v>
      </c>
      <c r="G22" s="47">
        <v>1547</v>
      </c>
      <c r="H22" s="83"/>
      <c r="I22" s="258"/>
    </row>
    <row r="23" spans="1:9" ht="12.75">
      <c r="A23" s="67" t="s">
        <v>81</v>
      </c>
      <c r="B23" s="83">
        <v>20</v>
      </c>
      <c r="C23" s="84" t="s">
        <v>56</v>
      </c>
      <c r="D23" s="54"/>
      <c r="E23" s="54"/>
      <c r="F23" s="56">
        <v>37670</v>
      </c>
      <c r="G23" s="47">
        <v>1548</v>
      </c>
      <c r="H23" s="83"/>
      <c r="I23" s="258"/>
    </row>
    <row r="24" spans="1:9" ht="12.75">
      <c r="A24" s="67"/>
      <c r="B24" s="83"/>
      <c r="C24" s="84" t="s">
        <v>57</v>
      </c>
      <c r="D24" s="54"/>
      <c r="E24" s="54"/>
      <c r="F24" s="56">
        <v>45204</v>
      </c>
      <c r="G24" s="47">
        <v>1549</v>
      </c>
      <c r="H24" s="83"/>
      <c r="I24" s="258"/>
    </row>
    <row r="25" spans="1:9" ht="12.75">
      <c r="A25" s="67"/>
      <c r="B25" s="83"/>
      <c r="C25" s="84" t="s">
        <v>58</v>
      </c>
      <c r="D25" s="54"/>
      <c r="E25" s="54"/>
      <c r="F25" s="56">
        <v>52738</v>
      </c>
      <c r="G25" s="47">
        <v>1550</v>
      </c>
      <c r="H25" s="83"/>
      <c r="I25" s="258"/>
    </row>
    <row r="26" spans="1:9" ht="12.75">
      <c r="A26" s="67"/>
      <c r="B26" s="83"/>
      <c r="C26" s="84" t="s">
        <v>59</v>
      </c>
      <c r="D26" s="54"/>
      <c r="E26" s="54"/>
      <c r="F26" s="56">
        <v>90408</v>
      </c>
      <c r="G26" s="47">
        <v>1551</v>
      </c>
      <c r="H26" s="83"/>
      <c r="I26" s="258"/>
    </row>
    <row r="27" spans="1:9" ht="12.75">
      <c r="A27" s="67"/>
      <c r="B27" s="83"/>
      <c r="C27" s="84" t="s">
        <v>60</v>
      </c>
      <c r="D27" s="54"/>
      <c r="E27" s="54"/>
      <c r="F27" s="56">
        <v>90408</v>
      </c>
      <c r="G27" s="47">
        <v>1552</v>
      </c>
      <c r="H27" s="83"/>
      <c r="I27" s="258"/>
    </row>
    <row r="28" spans="1:9" ht="12.75">
      <c r="A28" s="67"/>
      <c r="B28" s="83"/>
      <c r="C28" s="84" t="s">
        <v>61</v>
      </c>
      <c r="D28" s="54"/>
      <c r="E28" s="54"/>
      <c r="F28" s="56">
        <v>89544</v>
      </c>
      <c r="G28" s="47">
        <v>1553</v>
      </c>
      <c r="H28" s="83"/>
      <c r="I28" s="258"/>
    </row>
    <row r="29" spans="1:9" ht="12.75">
      <c r="A29" s="168"/>
      <c r="B29" s="169"/>
      <c r="C29" s="170" t="s">
        <v>62</v>
      </c>
      <c r="D29" s="159"/>
      <c r="E29" s="159"/>
      <c r="F29" s="171">
        <v>89544</v>
      </c>
      <c r="G29" s="152">
        <v>1554</v>
      </c>
      <c r="H29" s="169"/>
      <c r="I29" s="259"/>
    </row>
    <row r="30" spans="1:9" ht="12.75">
      <c r="A30" s="182" t="s">
        <v>37</v>
      </c>
      <c r="B30" s="183">
        <v>100</v>
      </c>
      <c r="C30" s="184" t="s">
        <v>63</v>
      </c>
      <c r="D30" s="153">
        <v>37308</v>
      </c>
      <c r="E30" s="153">
        <v>37309</v>
      </c>
      <c r="F30" s="185">
        <v>65190</v>
      </c>
      <c r="G30" s="148">
        <v>1565</v>
      </c>
      <c r="H30" s="183" t="s">
        <v>37</v>
      </c>
      <c r="I30" s="257"/>
    </row>
    <row r="31" spans="1:9" ht="12.75">
      <c r="A31" s="67"/>
      <c r="B31" s="83"/>
      <c r="C31" s="84" t="s">
        <v>64</v>
      </c>
      <c r="D31" s="54"/>
      <c r="E31" s="54">
        <v>39499</v>
      </c>
      <c r="F31" s="58">
        <v>68449.5</v>
      </c>
      <c r="G31" s="47">
        <v>1566</v>
      </c>
      <c r="H31" s="83"/>
      <c r="I31" s="258"/>
    </row>
    <row r="32" spans="1:9" ht="14.25" customHeight="1">
      <c r="A32" s="187" t="s">
        <v>50</v>
      </c>
      <c r="B32" s="188">
        <v>60</v>
      </c>
      <c r="C32" s="189" t="s">
        <v>72</v>
      </c>
      <c r="D32" s="153">
        <v>37838</v>
      </c>
      <c r="E32" s="153">
        <f>D32+1</f>
        <v>37839</v>
      </c>
      <c r="F32" s="204">
        <v>20406</v>
      </c>
      <c r="G32" s="199">
        <v>1585</v>
      </c>
      <c r="H32" s="155" t="s">
        <v>50</v>
      </c>
      <c r="I32" s="256"/>
    </row>
    <row r="33" spans="1:9" ht="12.75">
      <c r="A33" s="194" t="s">
        <v>37</v>
      </c>
      <c r="B33" s="195">
        <v>40</v>
      </c>
      <c r="C33" s="196" t="s">
        <v>73</v>
      </c>
      <c r="D33" s="159"/>
      <c r="E33" s="159">
        <v>40030</v>
      </c>
      <c r="F33" s="205">
        <v>13784</v>
      </c>
      <c r="G33" s="200">
        <v>1586</v>
      </c>
      <c r="H33" s="161"/>
      <c r="I33" s="255"/>
    </row>
    <row r="34" spans="1:9" ht="12.75">
      <c r="A34" s="193" t="s">
        <v>37</v>
      </c>
      <c r="B34" s="188">
        <v>100</v>
      </c>
      <c r="C34" s="189" t="s">
        <v>67</v>
      </c>
      <c r="D34" s="153">
        <v>37933</v>
      </c>
      <c r="E34" s="153">
        <f>D34+1</f>
        <v>37934</v>
      </c>
      <c r="F34" s="204">
        <v>99504</v>
      </c>
      <c r="G34" s="199">
        <v>1587</v>
      </c>
      <c r="H34" s="183" t="s">
        <v>37</v>
      </c>
      <c r="I34" s="260"/>
    </row>
    <row r="35" spans="1:9" ht="12.75">
      <c r="A35" s="197"/>
      <c r="B35" s="191"/>
      <c r="C35" s="84" t="s">
        <v>68</v>
      </c>
      <c r="D35" s="54"/>
      <c r="E35" s="54">
        <v>40125</v>
      </c>
      <c r="F35" s="56">
        <v>93285</v>
      </c>
      <c r="G35" s="202">
        <v>1588</v>
      </c>
      <c r="H35" s="49"/>
      <c r="I35" s="260"/>
    </row>
    <row r="36" spans="1:9" ht="15">
      <c r="A36" s="197"/>
      <c r="B36" s="191"/>
      <c r="C36" s="84" t="s">
        <v>69</v>
      </c>
      <c r="D36" s="54"/>
      <c r="E36" s="321"/>
      <c r="F36" s="56">
        <v>93285</v>
      </c>
      <c r="G36" s="202">
        <v>1589</v>
      </c>
      <c r="H36" s="49"/>
      <c r="I36" s="260"/>
    </row>
    <row r="37" spans="1:9" ht="12.75">
      <c r="A37" s="197"/>
      <c r="B37" s="191"/>
      <c r="C37" s="84" t="s">
        <v>70</v>
      </c>
      <c r="D37" s="54"/>
      <c r="E37" s="54"/>
      <c r="F37" s="56">
        <v>93285</v>
      </c>
      <c r="G37" s="202">
        <v>1590</v>
      </c>
      <c r="H37" s="49"/>
      <c r="I37" s="260"/>
    </row>
    <row r="38" spans="1:9" ht="12.75">
      <c r="A38" s="198"/>
      <c r="B38" s="195"/>
      <c r="C38" s="170" t="s">
        <v>71</v>
      </c>
      <c r="D38" s="159"/>
      <c r="E38" s="159"/>
      <c r="F38" s="171">
        <v>99504</v>
      </c>
      <c r="G38" s="203">
        <v>1591</v>
      </c>
      <c r="H38" s="161"/>
      <c r="I38" s="255"/>
    </row>
    <row r="39" spans="1:9" ht="12.75">
      <c r="A39" s="187" t="s">
        <v>50</v>
      </c>
      <c r="B39" s="188">
        <v>100</v>
      </c>
      <c r="C39" s="184" t="s">
        <v>84</v>
      </c>
      <c r="D39" s="153">
        <v>38036</v>
      </c>
      <c r="E39" s="153">
        <v>38037</v>
      </c>
      <c r="F39" s="185">
        <v>10203</v>
      </c>
      <c r="G39" s="148">
        <v>1598</v>
      </c>
      <c r="H39" s="155" t="s">
        <v>50</v>
      </c>
      <c r="I39" s="256"/>
    </row>
    <row r="40" spans="1:9" s="319" customFormat="1" ht="13.5" thickBot="1">
      <c r="A40" s="340"/>
      <c r="B40" s="163"/>
      <c r="C40" s="196"/>
      <c r="D40" s="341"/>
      <c r="E40" s="159">
        <v>40228</v>
      </c>
      <c r="F40" s="205"/>
      <c r="G40" s="200"/>
      <c r="H40" s="169"/>
      <c r="I40" s="259"/>
    </row>
    <row r="41" spans="1:9" ht="13.5" thickTop="1">
      <c r="A41" s="190" t="s">
        <v>37</v>
      </c>
      <c r="B41" s="191">
        <v>60</v>
      </c>
      <c r="C41" s="192" t="s">
        <v>85</v>
      </c>
      <c r="D41" s="54">
        <v>38036</v>
      </c>
      <c r="E41" s="54">
        <f>D41+1</f>
        <v>38037</v>
      </c>
      <c r="F41" s="206">
        <v>41352</v>
      </c>
      <c r="G41" s="201">
        <v>1599</v>
      </c>
      <c r="H41" s="83" t="s">
        <v>37</v>
      </c>
      <c r="I41" s="260"/>
    </row>
    <row r="42" spans="1:9" ht="12.75">
      <c r="A42" s="190" t="s">
        <v>161</v>
      </c>
      <c r="B42" s="191">
        <v>40</v>
      </c>
      <c r="C42" s="192" t="s">
        <v>147</v>
      </c>
      <c r="D42" s="54"/>
      <c r="E42" s="54">
        <v>40228</v>
      </c>
      <c r="F42" s="206">
        <v>82704</v>
      </c>
      <c r="G42" s="201">
        <v>1600</v>
      </c>
      <c r="H42" s="83"/>
      <c r="I42" s="260"/>
    </row>
    <row r="43" spans="1:9" ht="12.75">
      <c r="A43" s="197"/>
      <c r="B43" s="191"/>
      <c r="C43" s="84" t="s">
        <v>148</v>
      </c>
      <c r="D43" s="54"/>
      <c r="E43" s="54"/>
      <c r="F43" s="56">
        <v>82704</v>
      </c>
      <c r="G43" s="202">
        <v>1601</v>
      </c>
      <c r="H43" s="49"/>
      <c r="I43" s="255"/>
    </row>
    <row r="44" spans="1:9" ht="12.75">
      <c r="A44" s="182" t="s">
        <v>34</v>
      </c>
      <c r="B44" s="294">
        <v>42.82353</v>
      </c>
      <c r="C44" s="234" t="s">
        <v>145</v>
      </c>
      <c r="D44" s="153">
        <v>39070</v>
      </c>
      <c r="E44" s="153">
        <v>39071</v>
      </c>
      <c r="F44" s="185">
        <v>26119.8</v>
      </c>
      <c r="G44" s="148">
        <v>1610</v>
      </c>
      <c r="H44" s="233" t="s">
        <v>34</v>
      </c>
      <c r="I44" s="260"/>
    </row>
    <row r="45" spans="1:9" ht="12.75">
      <c r="A45" s="190" t="s">
        <v>33</v>
      </c>
      <c r="B45" s="295">
        <v>35.294117</v>
      </c>
      <c r="C45" s="68"/>
      <c r="D45" s="54"/>
      <c r="E45" s="54">
        <v>41262</v>
      </c>
      <c r="F45" s="47"/>
      <c r="G45" s="85"/>
      <c r="H45" s="68"/>
      <c r="I45" s="260"/>
    </row>
    <row r="46" spans="1:9" ht="12.75">
      <c r="A46" s="67" t="s">
        <v>135</v>
      </c>
      <c r="B46" s="295">
        <v>21.882353</v>
      </c>
      <c r="C46" s="86"/>
      <c r="D46" s="54"/>
      <c r="E46" s="163"/>
      <c r="F46" s="86"/>
      <c r="G46" s="85"/>
      <c r="H46" s="68"/>
      <c r="I46" s="260"/>
    </row>
    <row r="47" spans="1:9" ht="12.75">
      <c r="A47" s="187" t="s">
        <v>34</v>
      </c>
      <c r="B47" s="296">
        <v>25</v>
      </c>
      <c r="C47" s="184" t="s">
        <v>144</v>
      </c>
      <c r="D47" s="218">
        <v>39070</v>
      </c>
      <c r="E47" s="153">
        <v>39071</v>
      </c>
      <c r="F47" s="185">
        <v>21744.24</v>
      </c>
      <c r="G47" s="148">
        <v>1612</v>
      </c>
      <c r="H47" s="219" t="s">
        <v>34</v>
      </c>
      <c r="I47" s="256"/>
    </row>
    <row r="48" spans="1:9" ht="12.75">
      <c r="A48" s="67" t="s">
        <v>78</v>
      </c>
      <c r="B48" s="297">
        <v>28.571429</v>
      </c>
      <c r="C48" s="84"/>
      <c r="D48" s="52"/>
      <c r="E48" s="54">
        <v>41262</v>
      </c>
      <c r="F48" s="47"/>
      <c r="G48" s="83"/>
      <c r="H48" s="69"/>
      <c r="I48" s="260"/>
    </row>
    <row r="49" spans="1:9" ht="12.75">
      <c r="A49" s="67" t="s">
        <v>74</v>
      </c>
      <c r="B49" s="297">
        <v>36.428571</v>
      </c>
      <c r="C49" s="84"/>
      <c r="D49" s="52"/>
      <c r="E49" s="56"/>
      <c r="F49" s="47"/>
      <c r="G49" s="83"/>
      <c r="H49" s="69"/>
      <c r="I49" s="260"/>
    </row>
    <row r="50" spans="1:9" ht="12.75">
      <c r="A50" s="67" t="s">
        <v>49</v>
      </c>
      <c r="B50" s="297">
        <v>10</v>
      </c>
      <c r="C50" s="84"/>
      <c r="D50" s="52"/>
      <c r="E50" s="56"/>
      <c r="F50" s="47"/>
      <c r="G50" s="83"/>
      <c r="H50" s="69"/>
      <c r="I50" s="260"/>
    </row>
    <row r="51" spans="1:9" ht="12.75">
      <c r="A51" s="298" t="s">
        <v>34</v>
      </c>
      <c r="B51" s="233">
        <v>100</v>
      </c>
      <c r="C51" s="234" t="s">
        <v>146</v>
      </c>
      <c r="D51" s="153">
        <v>39070</v>
      </c>
      <c r="E51" s="153">
        <v>39071</v>
      </c>
      <c r="F51" s="185">
        <v>75852</v>
      </c>
      <c r="G51" s="148">
        <v>1614</v>
      </c>
      <c r="H51" s="233" t="s">
        <v>34</v>
      </c>
      <c r="I51" s="256"/>
    </row>
    <row r="52" spans="1:9" ht="13.5" thickBot="1">
      <c r="A52" s="299"/>
      <c r="B52" s="300"/>
      <c r="C52" s="301"/>
      <c r="D52" s="302"/>
      <c r="E52" s="302">
        <v>41262</v>
      </c>
      <c r="F52" s="289"/>
      <c r="G52" s="300"/>
      <c r="H52" s="300"/>
      <c r="I52" s="261"/>
    </row>
    <row r="53" ht="13.5" thickTop="1"/>
    <row r="56" spans="2:9" ht="12.75">
      <c r="B56" s="1"/>
      <c r="D56" s="1"/>
      <c r="E56" s="1"/>
      <c r="F56" s="1"/>
      <c r="G56" s="1"/>
      <c r="H56" s="1"/>
      <c r="I56" s="1"/>
    </row>
    <row r="57" spans="2:9" ht="12.75">
      <c r="B57" s="1"/>
      <c r="D57" s="1"/>
      <c r="E57" s="1"/>
      <c r="F57" s="1"/>
      <c r="G57" s="1"/>
      <c r="H57" s="1"/>
      <c r="I57" s="1"/>
    </row>
    <row r="58" spans="2:9" ht="12.75">
      <c r="B58" s="1"/>
      <c r="D58" s="1"/>
      <c r="E58" s="1"/>
      <c r="F58" s="1"/>
      <c r="G58" s="1"/>
      <c r="H58" s="1"/>
      <c r="I58" s="1"/>
    </row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scale="91" r:id="rId1"/>
  <headerFooter alignWithMargins="0">
    <oddHeader>&amp;R&amp;9
</oddHeader>
    <oddFooter>&amp;C&amp;9 4.1 (&amp;P de &amp;N)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75" workbookViewId="0" topLeftCell="A1">
      <pane ySplit="8" topLeftCell="BM9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1" width="17.28125" style="1" customWidth="1"/>
    <col min="2" max="2" width="11.421875" style="36" customWidth="1"/>
    <col min="3" max="3" width="19.00390625" style="1" customWidth="1"/>
    <col min="4" max="4" width="17.7109375" style="38" customWidth="1"/>
    <col min="5" max="5" width="11.7109375" style="38" customWidth="1"/>
    <col min="6" max="6" width="12.7109375" style="40" customWidth="1"/>
    <col min="7" max="7" width="13.7109375" style="36" customWidth="1"/>
    <col min="8" max="8" width="16.57421875" style="36" customWidth="1"/>
    <col min="9" max="9" width="22.8515625" style="1" customWidth="1"/>
    <col min="10" max="16384" width="11.421875" style="1" customWidth="1"/>
  </cols>
  <sheetData>
    <row r="1" spans="1:2" ht="18" customHeight="1">
      <c r="A1" s="34" t="s">
        <v>65</v>
      </c>
      <c r="B1" s="37" t="s">
        <v>179</v>
      </c>
    </row>
    <row r="2" spans="1:2" ht="18" customHeight="1">
      <c r="A2" s="34"/>
      <c r="B2" s="37" t="s">
        <v>189</v>
      </c>
    </row>
    <row r="3" ht="12.75" customHeight="1">
      <c r="A3" s="37"/>
    </row>
    <row r="4" ht="12.75" customHeight="1" thickBot="1"/>
    <row r="5" spans="1:9" ht="12.75" customHeight="1" thickTop="1">
      <c r="A5" s="178"/>
      <c r="B5" s="172"/>
      <c r="C5" s="179"/>
      <c r="D5" s="50" t="s">
        <v>40</v>
      </c>
      <c r="E5" s="117"/>
      <c r="F5" s="180"/>
      <c r="G5" s="172"/>
      <c r="H5" s="172"/>
      <c r="I5" s="181"/>
    </row>
    <row r="6" spans="1:10" ht="12.75" customHeight="1">
      <c r="A6" s="92"/>
      <c r="B6" s="46" t="s">
        <v>124</v>
      </c>
      <c r="C6" s="99"/>
      <c r="D6" s="51" t="s">
        <v>77</v>
      </c>
      <c r="E6" s="39" t="s">
        <v>15</v>
      </c>
      <c r="F6" s="55" t="s">
        <v>16</v>
      </c>
      <c r="G6" s="35" t="s">
        <v>87</v>
      </c>
      <c r="H6" s="93"/>
      <c r="I6" s="94"/>
      <c r="J6" s="2"/>
    </row>
    <row r="7" spans="1:10" ht="12.75" customHeight="1">
      <c r="A7" s="44" t="s">
        <v>17</v>
      </c>
      <c r="B7" s="46" t="s">
        <v>124</v>
      </c>
      <c r="C7" s="35" t="s">
        <v>19</v>
      </c>
      <c r="D7" s="51" t="s">
        <v>91</v>
      </c>
      <c r="E7" s="39" t="s">
        <v>20</v>
      </c>
      <c r="F7" s="55" t="s">
        <v>21</v>
      </c>
      <c r="G7" s="35" t="s">
        <v>22</v>
      </c>
      <c r="H7" s="46" t="s">
        <v>23</v>
      </c>
      <c r="I7" s="45" t="s">
        <v>95</v>
      </c>
      <c r="J7" s="2"/>
    </row>
    <row r="8" spans="1:10" ht="13.5" thickBot="1">
      <c r="A8" s="60" t="s">
        <v>25</v>
      </c>
      <c r="B8" s="61" t="s">
        <v>26</v>
      </c>
      <c r="C8" s="62" t="s">
        <v>27</v>
      </c>
      <c r="D8" s="63" t="s">
        <v>92</v>
      </c>
      <c r="E8" s="64" t="s">
        <v>29</v>
      </c>
      <c r="F8" s="65" t="s">
        <v>30</v>
      </c>
      <c r="G8" s="62" t="s">
        <v>31</v>
      </c>
      <c r="H8" s="61" t="s">
        <v>32</v>
      </c>
      <c r="I8" s="66"/>
      <c r="J8" s="2"/>
    </row>
    <row r="9" spans="1:10" ht="12.75">
      <c r="A9" s="216" t="s">
        <v>109</v>
      </c>
      <c r="B9" s="147">
        <v>100</v>
      </c>
      <c r="C9" s="144" t="s">
        <v>110</v>
      </c>
      <c r="D9" s="217">
        <v>37284</v>
      </c>
      <c r="E9" s="217">
        <v>37285</v>
      </c>
      <c r="F9" s="146">
        <v>12078</v>
      </c>
      <c r="G9" s="147">
        <v>4599</v>
      </c>
      <c r="H9" s="147" t="s">
        <v>109</v>
      </c>
      <c r="I9" s="149" t="s">
        <v>111</v>
      </c>
      <c r="J9" s="2"/>
    </row>
    <row r="10" spans="1:10" ht="12.75">
      <c r="A10" s="138"/>
      <c r="B10" s="48"/>
      <c r="C10" s="136" t="s">
        <v>112</v>
      </c>
      <c r="D10" s="52"/>
      <c r="E10" s="53">
        <v>39475</v>
      </c>
      <c r="F10" s="57">
        <v>24065</v>
      </c>
      <c r="G10" s="48">
        <v>4600</v>
      </c>
      <c r="H10" s="47"/>
      <c r="I10" s="137"/>
      <c r="J10" s="2"/>
    </row>
    <row r="11" spans="1:10" ht="12.75">
      <c r="A11" s="216" t="s">
        <v>128</v>
      </c>
      <c r="B11" s="147">
        <v>100</v>
      </c>
      <c r="C11" s="144" t="s">
        <v>129</v>
      </c>
      <c r="D11" s="217">
        <v>37284</v>
      </c>
      <c r="E11" s="217">
        <v>37285</v>
      </c>
      <c r="F11" s="146">
        <v>39114</v>
      </c>
      <c r="G11" s="147"/>
      <c r="H11" s="148" t="s">
        <v>128</v>
      </c>
      <c r="I11" s="149" t="s">
        <v>130</v>
      </c>
      <c r="J11" s="2"/>
    </row>
    <row r="12" spans="1:10" ht="12.75">
      <c r="A12" s="44"/>
      <c r="B12" s="46"/>
      <c r="C12" s="35"/>
      <c r="D12" s="51"/>
      <c r="E12" s="53">
        <v>39475</v>
      </c>
      <c r="F12" s="55"/>
      <c r="G12" s="35"/>
      <c r="H12" s="46"/>
      <c r="I12" s="45"/>
      <c r="J12" s="2"/>
    </row>
    <row r="13" spans="1:10" ht="12.75">
      <c r="A13" s="142" t="s">
        <v>102</v>
      </c>
      <c r="B13" s="147">
        <v>100</v>
      </c>
      <c r="C13" s="144" t="s">
        <v>103</v>
      </c>
      <c r="D13" s="145">
        <v>37365</v>
      </c>
      <c r="E13" s="145">
        <v>37366</v>
      </c>
      <c r="F13" s="146">
        <v>37482</v>
      </c>
      <c r="G13" s="147" t="s">
        <v>104</v>
      </c>
      <c r="H13" s="148" t="s">
        <v>102</v>
      </c>
      <c r="I13" s="149" t="s">
        <v>106</v>
      </c>
      <c r="J13" s="2"/>
    </row>
    <row r="14" spans="1:10" ht="12.75">
      <c r="A14" s="138"/>
      <c r="B14" s="114"/>
      <c r="C14" s="136"/>
      <c r="D14" s="53"/>
      <c r="E14" s="53">
        <v>39557</v>
      </c>
      <c r="F14" s="57"/>
      <c r="G14" s="48"/>
      <c r="H14" s="48"/>
      <c r="I14" s="137"/>
      <c r="J14" s="2"/>
    </row>
    <row r="15" spans="1:10" ht="12.75">
      <c r="A15" s="142" t="s">
        <v>102</v>
      </c>
      <c r="B15" s="147">
        <v>100</v>
      </c>
      <c r="C15" s="144" t="s">
        <v>107</v>
      </c>
      <c r="D15" s="145">
        <v>37589</v>
      </c>
      <c r="E15" s="145">
        <v>37590</v>
      </c>
      <c r="F15" s="146">
        <v>20896</v>
      </c>
      <c r="G15" s="147" t="s">
        <v>108</v>
      </c>
      <c r="H15" s="148" t="s">
        <v>102</v>
      </c>
      <c r="I15" s="149"/>
      <c r="J15" s="2"/>
    </row>
    <row r="16" spans="1:10" ht="12.75">
      <c r="A16" s="135"/>
      <c r="B16" s="48"/>
      <c r="C16" s="136"/>
      <c r="D16" s="52"/>
      <c r="E16" s="52">
        <v>39781</v>
      </c>
      <c r="F16" s="57"/>
      <c r="G16" s="48"/>
      <c r="H16" s="47"/>
      <c r="I16" s="137"/>
      <c r="J16" s="2"/>
    </row>
    <row r="17" spans="1:10" ht="12.75">
      <c r="A17" s="216" t="s">
        <v>191</v>
      </c>
      <c r="B17" s="147">
        <v>100</v>
      </c>
      <c r="C17" s="144" t="s">
        <v>93</v>
      </c>
      <c r="D17" s="217">
        <v>37949</v>
      </c>
      <c r="E17" s="217">
        <v>37950</v>
      </c>
      <c r="F17" s="146">
        <v>38126</v>
      </c>
      <c r="G17" s="147" t="s">
        <v>94</v>
      </c>
      <c r="H17" s="148" t="s">
        <v>191</v>
      </c>
      <c r="I17" s="149" t="s">
        <v>105</v>
      </c>
      <c r="J17" s="2"/>
    </row>
    <row r="18" spans="1:10" ht="12.75">
      <c r="A18" s="138"/>
      <c r="B18" s="112"/>
      <c r="C18" s="136" t="s">
        <v>96</v>
      </c>
      <c r="D18" s="53"/>
      <c r="E18" s="53">
        <v>40141</v>
      </c>
      <c r="F18" s="57">
        <v>37926</v>
      </c>
      <c r="G18" s="48" t="s">
        <v>97</v>
      </c>
      <c r="H18" s="47"/>
      <c r="I18" s="137"/>
      <c r="J18" s="2"/>
    </row>
    <row r="19" spans="1:10" ht="12.75">
      <c r="A19" s="138"/>
      <c r="B19" s="112"/>
      <c r="C19" s="136" t="s">
        <v>98</v>
      </c>
      <c r="D19" s="53"/>
      <c r="E19" s="53"/>
      <c r="F19" s="57">
        <v>25484</v>
      </c>
      <c r="G19" s="48" t="s">
        <v>99</v>
      </c>
      <c r="H19" s="47"/>
      <c r="I19" s="137"/>
      <c r="J19" s="2"/>
    </row>
    <row r="20" spans="1:10" ht="12.75">
      <c r="A20" s="138"/>
      <c r="B20" s="112"/>
      <c r="C20" s="136" t="s">
        <v>100</v>
      </c>
      <c r="D20" s="53"/>
      <c r="E20" s="53"/>
      <c r="F20" s="57">
        <v>25684</v>
      </c>
      <c r="G20" s="48" t="s">
        <v>101</v>
      </c>
      <c r="H20" s="48"/>
      <c r="I20" s="137"/>
      <c r="J20" s="2"/>
    </row>
    <row r="21" spans="1:10" ht="12.75">
      <c r="A21" s="216" t="s">
        <v>37</v>
      </c>
      <c r="B21" s="147">
        <v>100</v>
      </c>
      <c r="C21" s="144" t="s">
        <v>127</v>
      </c>
      <c r="D21" s="217">
        <v>37985</v>
      </c>
      <c r="E21" s="217">
        <v>37986</v>
      </c>
      <c r="F21" s="146">
        <v>40260</v>
      </c>
      <c r="G21" s="224">
        <v>22185</v>
      </c>
      <c r="H21" s="147" t="s">
        <v>37</v>
      </c>
      <c r="I21" s="149" t="s">
        <v>126</v>
      </c>
      <c r="J21" s="2"/>
    </row>
    <row r="22" spans="1:10" ht="12.75">
      <c r="A22" s="135"/>
      <c r="B22" s="47"/>
      <c r="C22" s="136"/>
      <c r="D22" s="52"/>
      <c r="E22" s="53">
        <v>40177</v>
      </c>
      <c r="F22" s="1"/>
      <c r="G22" s="48"/>
      <c r="H22" s="47"/>
      <c r="I22" s="167"/>
      <c r="J22" s="2"/>
    </row>
    <row r="23" spans="1:9" ht="12.75">
      <c r="A23" s="216" t="s">
        <v>37</v>
      </c>
      <c r="B23" s="147">
        <v>100</v>
      </c>
      <c r="C23" s="144" t="s">
        <v>125</v>
      </c>
      <c r="D23" s="217">
        <v>37986</v>
      </c>
      <c r="E23" s="217">
        <v>37987</v>
      </c>
      <c r="F23" s="146">
        <v>26840</v>
      </c>
      <c r="G23" s="224">
        <v>22184</v>
      </c>
      <c r="H23" s="147" t="s">
        <v>37</v>
      </c>
      <c r="I23" s="149" t="s">
        <v>126</v>
      </c>
    </row>
    <row r="24" spans="1:9" ht="12.75">
      <c r="A24" s="135"/>
      <c r="B24" s="47"/>
      <c r="C24" s="136"/>
      <c r="D24" s="52"/>
      <c r="E24" s="53">
        <v>40178</v>
      </c>
      <c r="F24" s="57"/>
      <c r="G24" s="48"/>
      <c r="H24" s="47"/>
      <c r="I24" s="167"/>
    </row>
    <row r="25" spans="1:9" ht="12.75">
      <c r="A25" s="142" t="s">
        <v>114</v>
      </c>
      <c r="B25" s="147">
        <v>100</v>
      </c>
      <c r="C25" s="144" t="s">
        <v>116</v>
      </c>
      <c r="D25" s="217">
        <v>38065</v>
      </c>
      <c r="E25" s="217">
        <v>38066</v>
      </c>
      <c r="F25" s="146">
        <v>12552</v>
      </c>
      <c r="G25" s="226" t="s">
        <v>120</v>
      </c>
      <c r="H25" s="148" t="s">
        <v>114</v>
      </c>
      <c r="I25" s="229" t="s">
        <v>106</v>
      </c>
    </row>
    <row r="26" spans="1:9" ht="12.75">
      <c r="A26" s="135" t="s">
        <v>115</v>
      </c>
      <c r="B26" s="48"/>
      <c r="C26" s="136" t="s">
        <v>117</v>
      </c>
      <c r="D26" s="52"/>
      <c r="E26" s="53">
        <v>40256</v>
      </c>
      <c r="F26" s="57">
        <v>12510</v>
      </c>
      <c r="G26" s="227" t="s">
        <v>121</v>
      </c>
      <c r="H26" s="47" t="s">
        <v>115</v>
      </c>
      <c r="I26" s="17"/>
    </row>
    <row r="27" spans="1:9" ht="12.75">
      <c r="A27" s="135"/>
      <c r="B27" s="48"/>
      <c r="C27" s="136" t="s">
        <v>118</v>
      </c>
      <c r="D27" s="52"/>
      <c r="E27" s="225"/>
      <c r="F27" s="57">
        <v>12563</v>
      </c>
      <c r="G27" s="227" t="s">
        <v>122</v>
      </c>
      <c r="H27" s="49"/>
      <c r="I27" s="17"/>
    </row>
    <row r="28" spans="1:9" ht="12.75">
      <c r="A28" s="135"/>
      <c r="B28" s="48"/>
      <c r="C28" s="136" t="s">
        <v>119</v>
      </c>
      <c r="D28" s="52"/>
      <c r="E28" s="1"/>
      <c r="F28" s="57">
        <v>12539</v>
      </c>
      <c r="G28" s="227" t="s">
        <v>123</v>
      </c>
      <c r="H28" s="49"/>
      <c r="I28" s="186"/>
    </row>
    <row r="29" spans="1:9" ht="12.75">
      <c r="A29" s="216" t="s">
        <v>109</v>
      </c>
      <c r="B29" s="147">
        <v>100</v>
      </c>
      <c r="C29" s="144" t="s">
        <v>113</v>
      </c>
      <c r="D29" s="217">
        <v>38146</v>
      </c>
      <c r="E29" s="217">
        <v>38147</v>
      </c>
      <c r="F29" s="146">
        <v>19443</v>
      </c>
      <c r="G29" s="228">
        <v>4663</v>
      </c>
      <c r="H29" s="147" t="s">
        <v>109</v>
      </c>
      <c r="I29" s="229" t="s">
        <v>111</v>
      </c>
    </row>
    <row r="30" spans="1:9" ht="12.75">
      <c r="A30" s="16"/>
      <c r="B30" s="49"/>
      <c r="C30" s="140"/>
      <c r="D30" s="52"/>
      <c r="E30" s="53">
        <v>40337</v>
      </c>
      <c r="F30" s="58"/>
      <c r="G30" s="49"/>
      <c r="H30" s="49"/>
      <c r="I30" s="17"/>
    </row>
    <row r="31" spans="1:9" ht="12.75">
      <c r="A31" s="235" t="s">
        <v>143</v>
      </c>
      <c r="B31" s="236">
        <v>100</v>
      </c>
      <c r="C31" s="237" t="s">
        <v>139</v>
      </c>
      <c r="D31" s="238">
        <v>38653</v>
      </c>
      <c r="E31" s="238">
        <v>38654</v>
      </c>
      <c r="F31" s="239">
        <v>25684</v>
      </c>
      <c r="G31" s="236"/>
      <c r="H31" s="236" t="s">
        <v>143</v>
      </c>
      <c r="I31" s="240" t="s">
        <v>140</v>
      </c>
    </row>
    <row r="32" spans="1:9" ht="12.75">
      <c r="A32" s="241"/>
      <c r="B32" s="242"/>
      <c r="C32" s="243"/>
      <c r="D32" s="244"/>
      <c r="E32" s="244">
        <v>40844</v>
      </c>
      <c r="F32" s="245"/>
      <c r="G32" s="242"/>
      <c r="H32" s="242"/>
      <c r="I32" s="246"/>
    </row>
    <row r="33" spans="1:9" ht="12.75">
      <c r="A33" s="235" t="s">
        <v>136</v>
      </c>
      <c r="B33" s="236">
        <v>100</v>
      </c>
      <c r="C33" s="237" t="s">
        <v>137</v>
      </c>
      <c r="D33" s="238">
        <v>38672</v>
      </c>
      <c r="E33" s="238">
        <v>38673</v>
      </c>
      <c r="F33" s="239">
        <v>88494</v>
      </c>
      <c r="G33" s="236"/>
      <c r="H33" s="236" t="s">
        <v>136</v>
      </c>
      <c r="I33" s="240" t="s">
        <v>140</v>
      </c>
    </row>
    <row r="34" spans="1:9" ht="13.5" thickBot="1">
      <c r="A34" s="247"/>
      <c r="B34" s="248"/>
      <c r="C34" s="249" t="s">
        <v>138</v>
      </c>
      <c r="D34" s="250"/>
      <c r="E34" s="250">
        <v>40863</v>
      </c>
      <c r="F34" s="251">
        <v>88494</v>
      </c>
      <c r="G34" s="248"/>
      <c r="H34" s="248"/>
      <c r="I34" s="252"/>
    </row>
    <row r="35" ht="13.5" thickTop="1"/>
  </sheetData>
  <printOptions horizontalCentered="1"/>
  <pageMargins left="0.1968503937007874" right="0.1968503937007874" top="0.7874015748031497" bottom="0.984251968503937" header="0.3937007874015748" footer="0.3937007874015748"/>
  <pageSetup horizontalDpi="600" verticalDpi="600" orientation="landscape" paperSize="9" r:id="rId1"/>
  <headerFooter alignWithMargins="0">
    <oddHeader>&amp;R&amp;9
</oddHeader>
    <oddFooter>&amp;C&amp;9 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" sqref="C2"/>
    </sheetView>
  </sheetViews>
  <sheetFormatPr defaultColWidth="12.57421875" defaultRowHeight="12.75"/>
  <cols>
    <col min="1" max="1" width="14.7109375" style="68" customWidth="1"/>
    <col min="2" max="2" width="18.421875" style="71" customWidth="1"/>
    <col min="3" max="3" width="26.7109375" style="68" customWidth="1"/>
    <col min="4" max="4" width="14.7109375" style="38" customWidth="1"/>
    <col min="5" max="5" width="13.7109375" style="1" customWidth="1"/>
    <col min="6" max="6" width="14.7109375" style="68" customWidth="1"/>
    <col min="7" max="7" width="13.7109375" style="71" customWidth="1"/>
    <col min="8" max="8" width="23.7109375" style="68" customWidth="1"/>
    <col min="9" max="9" width="4.8515625" style="68" customWidth="1"/>
    <col min="10" max="16384" width="12.57421875" style="68" customWidth="1"/>
  </cols>
  <sheetData>
    <row r="1" spans="1:2" ht="18">
      <c r="A1" s="70" t="s">
        <v>66</v>
      </c>
      <c r="B1" s="72" t="s">
        <v>134</v>
      </c>
    </row>
    <row r="2" spans="1:2" ht="18">
      <c r="A2" s="70"/>
      <c r="B2" s="72" t="s">
        <v>190</v>
      </c>
    </row>
    <row r="6" ht="13.5" thickBot="1"/>
    <row r="7" spans="1:9" ht="13.5" thickTop="1">
      <c r="A7" s="73"/>
      <c r="B7" s="80"/>
      <c r="C7" s="80"/>
      <c r="D7" s="50" t="s">
        <v>40</v>
      </c>
      <c r="E7" s="59"/>
      <c r="F7" s="89"/>
      <c r="G7" s="80"/>
      <c r="H7" s="74"/>
      <c r="I7" s="69"/>
    </row>
    <row r="8" spans="1:9" ht="12.75">
      <c r="A8" s="87"/>
      <c r="B8" s="81" t="s">
        <v>76</v>
      </c>
      <c r="C8" s="90"/>
      <c r="D8" s="51" t="s">
        <v>77</v>
      </c>
      <c r="E8" s="46" t="s">
        <v>16</v>
      </c>
      <c r="F8" s="81" t="s">
        <v>87</v>
      </c>
      <c r="G8" s="90"/>
      <c r="H8" s="88"/>
      <c r="I8" s="69"/>
    </row>
    <row r="9" spans="1:9" ht="12.75">
      <c r="A9" s="75" t="s">
        <v>17</v>
      </c>
      <c r="B9" s="81" t="s">
        <v>18</v>
      </c>
      <c r="C9" s="81" t="s">
        <v>19</v>
      </c>
      <c r="D9" s="51" t="s">
        <v>41</v>
      </c>
      <c r="E9" s="46" t="s">
        <v>21</v>
      </c>
      <c r="F9" s="81" t="s">
        <v>22</v>
      </c>
      <c r="G9" s="81" t="s">
        <v>23</v>
      </c>
      <c r="H9" s="76" t="s">
        <v>24</v>
      </c>
      <c r="I9" s="69"/>
    </row>
    <row r="10" spans="1:9" ht="13.5" thickBot="1">
      <c r="A10" s="77" t="s">
        <v>25</v>
      </c>
      <c r="B10" s="82" t="s">
        <v>26</v>
      </c>
      <c r="C10" s="82" t="s">
        <v>27</v>
      </c>
      <c r="D10" s="63" t="s">
        <v>28</v>
      </c>
      <c r="E10" s="61" t="s">
        <v>30</v>
      </c>
      <c r="F10" s="82" t="s">
        <v>31</v>
      </c>
      <c r="G10" s="82" t="s">
        <v>32</v>
      </c>
      <c r="H10" s="78" t="s">
        <v>90</v>
      </c>
      <c r="I10" s="69"/>
    </row>
    <row r="11" spans="1:9" ht="12.75">
      <c r="A11" s="182" t="s">
        <v>156</v>
      </c>
      <c r="B11" s="148">
        <v>100</v>
      </c>
      <c r="C11" s="234" t="s">
        <v>149</v>
      </c>
      <c r="D11" s="153">
        <v>38947</v>
      </c>
      <c r="E11" s="140">
        <v>79380</v>
      </c>
      <c r="F11" s="148">
        <v>1615</v>
      </c>
      <c r="G11" s="233" t="s">
        <v>156</v>
      </c>
      <c r="H11" s="253"/>
      <c r="I11" s="69"/>
    </row>
    <row r="12" spans="1:9" ht="12.75">
      <c r="A12" s="190"/>
      <c r="B12" s="85"/>
      <c r="C12" s="68" t="s">
        <v>150</v>
      </c>
      <c r="D12" s="54"/>
      <c r="E12" s="140">
        <v>79380</v>
      </c>
      <c r="F12" s="47">
        <v>1616</v>
      </c>
      <c r="G12" s="85"/>
      <c r="H12" s="254"/>
      <c r="I12" s="69"/>
    </row>
    <row r="13" spans="1:9" ht="12.75">
      <c r="A13" s="67"/>
      <c r="B13" s="85"/>
      <c r="C13" s="86" t="s">
        <v>151</v>
      </c>
      <c r="D13" s="54"/>
      <c r="E13" s="140">
        <v>79380</v>
      </c>
      <c r="F13" s="47">
        <v>1617</v>
      </c>
      <c r="G13" s="85"/>
      <c r="H13" s="254"/>
      <c r="I13" s="69"/>
    </row>
    <row r="14" spans="1:9" ht="12.75">
      <c r="A14" s="187" t="s">
        <v>157</v>
      </c>
      <c r="B14" s="148">
        <v>100</v>
      </c>
      <c r="C14" s="184" t="s">
        <v>152</v>
      </c>
      <c r="D14" s="218">
        <v>39074</v>
      </c>
      <c r="E14" s="162">
        <v>82704</v>
      </c>
      <c r="F14" s="148">
        <v>1620</v>
      </c>
      <c r="G14" s="219" t="s">
        <v>157</v>
      </c>
      <c r="H14" s="230"/>
      <c r="I14" s="69"/>
    </row>
    <row r="15" spans="1:9" ht="12.75">
      <c r="A15" s="67"/>
      <c r="B15" s="83"/>
      <c r="C15" s="84" t="s">
        <v>153</v>
      </c>
      <c r="D15" s="52"/>
      <c r="E15" s="140">
        <v>82704</v>
      </c>
      <c r="F15" s="47">
        <v>1621</v>
      </c>
      <c r="G15" s="83"/>
      <c r="H15" s="79"/>
      <c r="I15" s="69"/>
    </row>
    <row r="16" spans="1:9" ht="12.75">
      <c r="A16" s="67"/>
      <c r="B16" s="83"/>
      <c r="C16" s="84" t="s">
        <v>154</v>
      </c>
      <c r="D16" s="52"/>
      <c r="E16" s="140">
        <v>82704</v>
      </c>
      <c r="F16" s="47">
        <v>1622</v>
      </c>
      <c r="G16" s="83"/>
      <c r="H16" s="79"/>
      <c r="I16" s="69"/>
    </row>
    <row r="17" spans="1:9" ht="13.5" thickBot="1">
      <c r="A17" s="269"/>
      <c r="B17" s="270"/>
      <c r="C17" s="268" t="s">
        <v>155</v>
      </c>
      <c r="D17" s="271"/>
      <c r="E17" s="140">
        <v>82704</v>
      </c>
      <c r="F17" s="272">
        <v>1623</v>
      </c>
      <c r="G17" s="270"/>
      <c r="H17" s="273"/>
      <c r="I17" s="69"/>
    </row>
    <row r="18" spans="5:9" ht="13.5" thickTop="1">
      <c r="E18" s="14"/>
      <c r="I18" s="69"/>
    </row>
    <row r="19" ht="12.75">
      <c r="I19" s="69"/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&amp;C&amp;8 4.3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75" workbookViewId="0" topLeftCell="A1">
      <pane ySplit="10" topLeftCell="BM11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16.7109375" style="1" customWidth="1"/>
    <col min="2" max="2" width="11.421875" style="36" customWidth="1"/>
    <col min="3" max="3" width="21.28125" style="1" customWidth="1"/>
    <col min="4" max="4" width="20.00390625" style="38" customWidth="1"/>
    <col min="5" max="5" width="15.421875" style="40" customWidth="1"/>
    <col min="6" max="7" width="16.57421875" style="36" customWidth="1"/>
    <col min="8" max="8" width="22.00390625" style="1" customWidth="1"/>
    <col min="9" max="16384" width="11.421875" style="1" customWidth="1"/>
  </cols>
  <sheetData>
    <row r="1" spans="1:8" ht="18">
      <c r="A1" s="34" t="s">
        <v>181</v>
      </c>
      <c r="B1" s="37" t="s">
        <v>182</v>
      </c>
      <c r="C1" s="322"/>
      <c r="D1" s="323"/>
      <c r="E1" s="324"/>
      <c r="F1" s="325"/>
      <c r="G1" s="325"/>
      <c r="H1" s="322"/>
    </row>
    <row r="2" spans="1:8" ht="18">
      <c r="A2" s="322"/>
      <c r="B2" s="37" t="s">
        <v>186</v>
      </c>
      <c r="C2" s="322"/>
      <c r="D2" s="323"/>
      <c r="E2" s="324"/>
      <c r="F2" s="325"/>
      <c r="G2" s="325"/>
      <c r="H2" s="322"/>
    </row>
    <row r="3" spans="1:8" ht="12.75" customHeight="1">
      <c r="A3" s="322"/>
      <c r="B3" s="37"/>
      <c r="C3" s="322"/>
      <c r="D3" s="323"/>
      <c r="E3" s="324"/>
      <c r="F3" s="325"/>
      <c r="G3" s="325"/>
      <c r="H3" s="322"/>
    </row>
    <row r="4" ht="12.75" customHeight="1">
      <c r="B4" s="37"/>
    </row>
    <row r="5" ht="12.75" customHeight="1">
      <c r="B5" s="37"/>
    </row>
    <row r="6" ht="12.75" customHeight="1" thickBot="1"/>
    <row r="7" spans="1:8" ht="13.5" thickTop="1">
      <c r="A7" s="178"/>
      <c r="B7" s="172"/>
      <c r="C7" s="179"/>
      <c r="D7" s="50" t="s">
        <v>40</v>
      </c>
      <c r="E7" s="180"/>
      <c r="F7" s="172"/>
      <c r="G7" s="342"/>
      <c r="H7" s="181"/>
    </row>
    <row r="8" spans="1:8" ht="12.75">
      <c r="A8" s="92"/>
      <c r="B8" s="46" t="s">
        <v>124</v>
      </c>
      <c r="C8" s="99"/>
      <c r="D8" s="51" t="s">
        <v>77</v>
      </c>
      <c r="E8" s="55" t="s">
        <v>16</v>
      </c>
      <c r="F8" s="326" t="s">
        <v>87</v>
      </c>
      <c r="G8" s="326"/>
      <c r="H8" s="327"/>
    </row>
    <row r="9" spans="1:8" ht="12.75">
      <c r="A9" s="44" t="s">
        <v>17</v>
      </c>
      <c r="B9" s="46" t="s">
        <v>124</v>
      </c>
      <c r="C9" s="35" t="s">
        <v>19</v>
      </c>
      <c r="D9" s="51" t="s">
        <v>91</v>
      </c>
      <c r="E9" s="55" t="s">
        <v>21</v>
      </c>
      <c r="F9" s="326" t="s">
        <v>22</v>
      </c>
      <c r="G9" s="81" t="s">
        <v>23</v>
      </c>
      <c r="H9" s="328"/>
    </row>
    <row r="10" spans="1:8" ht="13.5" thickBot="1">
      <c r="A10" s="60" t="s">
        <v>25</v>
      </c>
      <c r="B10" s="61" t="s">
        <v>26</v>
      </c>
      <c r="C10" s="62" t="s">
        <v>27</v>
      </c>
      <c r="D10" s="63" t="s">
        <v>92</v>
      </c>
      <c r="E10" s="65" t="s">
        <v>30</v>
      </c>
      <c r="F10" s="329" t="s">
        <v>31</v>
      </c>
      <c r="G10" s="82" t="s">
        <v>32</v>
      </c>
      <c r="H10" s="330" t="s">
        <v>95</v>
      </c>
    </row>
    <row r="11" spans="1:8" ht="12.75">
      <c r="A11" s="332" t="s">
        <v>184</v>
      </c>
      <c r="B11" s="333">
        <v>100</v>
      </c>
      <c r="C11" s="183" t="s">
        <v>183</v>
      </c>
      <c r="D11" s="334">
        <v>39015</v>
      </c>
      <c r="E11" s="338">
        <v>17060</v>
      </c>
      <c r="F11" s="343">
        <v>3538</v>
      </c>
      <c r="G11" s="345" t="s">
        <v>184</v>
      </c>
      <c r="H11" s="339" t="s">
        <v>111</v>
      </c>
    </row>
    <row r="12" spans="1:8" ht="13.5" thickBot="1">
      <c r="A12" s="331"/>
      <c r="B12" s="270"/>
      <c r="C12" s="173"/>
      <c r="D12" s="271"/>
      <c r="E12" s="335"/>
      <c r="F12" s="336"/>
      <c r="G12" s="344"/>
      <c r="H12" s="337"/>
    </row>
    <row r="13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
</oddHeader>
    <oddFooter>&amp;C&amp;9 4.4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B1">
      <selection activeCell="G8" sqref="G8"/>
    </sheetView>
  </sheetViews>
  <sheetFormatPr defaultColWidth="12.57421875" defaultRowHeight="12.75"/>
  <cols>
    <col min="1" max="1" width="15.28125" style="68" customWidth="1"/>
    <col min="2" max="2" width="17.7109375" style="71" customWidth="1"/>
    <col min="3" max="3" width="23.00390625" style="68" customWidth="1"/>
    <col min="4" max="4" width="15.7109375" style="38" customWidth="1"/>
    <col min="5" max="5" width="14.7109375" style="40" customWidth="1"/>
    <col min="6" max="6" width="14.7109375" style="71" customWidth="1"/>
    <col min="7" max="7" width="13.7109375" style="71" customWidth="1"/>
    <col min="8" max="8" width="25.7109375" style="68" customWidth="1"/>
    <col min="9" max="9" width="4.8515625" style="68" customWidth="1"/>
    <col min="10" max="16384" width="12.57421875" style="68" customWidth="1"/>
  </cols>
  <sheetData>
    <row r="1" spans="1:2" ht="18">
      <c r="A1" s="70" t="s">
        <v>43</v>
      </c>
      <c r="B1" s="72" t="s">
        <v>79</v>
      </c>
    </row>
    <row r="2" spans="1:2" ht="18">
      <c r="A2"/>
      <c r="B2" s="72" t="s">
        <v>187</v>
      </c>
    </row>
    <row r="4" ht="12.75" customHeight="1">
      <c r="A4" s="113"/>
    </row>
    <row r="5" ht="15.75">
      <c r="A5" s="134"/>
    </row>
    <row r="6" ht="13.5" thickBot="1"/>
    <row r="7" spans="1:9" ht="12.75" customHeight="1" thickTop="1">
      <c r="A7" s="73"/>
      <c r="B7" s="80"/>
      <c r="C7" s="80"/>
      <c r="D7" s="50" t="s">
        <v>40</v>
      </c>
      <c r="E7" s="91"/>
      <c r="F7" s="89"/>
      <c r="G7" s="80"/>
      <c r="H7" s="74"/>
      <c r="I7" s="69"/>
    </row>
    <row r="8" spans="1:9" ht="12.75" customHeight="1">
      <c r="A8" s="87"/>
      <c r="B8" s="81" t="s">
        <v>76</v>
      </c>
      <c r="C8" s="90"/>
      <c r="D8" s="51" t="s">
        <v>77</v>
      </c>
      <c r="E8" s="55" t="s">
        <v>16</v>
      </c>
      <c r="F8" s="81" t="s">
        <v>87</v>
      </c>
      <c r="G8" s="90"/>
      <c r="H8" s="88"/>
      <c r="I8" s="69"/>
    </row>
    <row r="9" spans="1:9" ht="12.75" customHeight="1">
      <c r="A9" s="75" t="s">
        <v>17</v>
      </c>
      <c r="B9" s="81" t="s">
        <v>18</v>
      </c>
      <c r="C9" s="81" t="s">
        <v>19</v>
      </c>
      <c r="D9" s="51" t="s">
        <v>41</v>
      </c>
      <c r="E9" s="55" t="s">
        <v>21</v>
      </c>
      <c r="F9" s="81" t="s">
        <v>22</v>
      </c>
      <c r="G9" s="81" t="s">
        <v>23</v>
      </c>
      <c r="H9" s="76" t="s">
        <v>24</v>
      </c>
      <c r="I9" s="69"/>
    </row>
    <row r="10" spans="1:9" ht="12.75" customHeight="1" thickBot="1">
      <c r="A10" s="77" t="s">
        <v>25</v>
      </c>
      <c r="B10" s="82" t="s">
        <v>26</v>
      </c>
      <c r="C10" s="82" t="s">
        <v>27</v>
      </c>
      <c r="D10" s="63" t="s">
        <v>28</v>
      </c>
      <c r="E10" s="65" t="s">
        <v>30</v>
      </c>
      <c r="F10" s="82" t="s">
        <v>31</v>
      </c>
      <c r="G10" s="82" t="s">
        <v>32</v>
      </c>
      <c r="H10" s="78" t="s">
        <v>90</v>
      </c>
      <c r="I10" s="69"/>
    </row>
    <row r="11" spans="1:9" ht="12.75" customHeight="1">
      <c r="A11" s="279" t="s">
        <v>37</v>
      </c>
      <c r="B11" s="283">
        <v>75</v>
      </c>
      <c r="C11" s="284" t="s">
        <v>158</v>
      </c>
      <c r="D11" s="280">
        <v>38770</v>
      </c>
      <c r="E11" s="346">
        <v>75812</v>
      </c>
      <c r="F11" s="285">
        <v>1544</v>
      </c>
      <c r="G11" s="284" t="s">
        <v>37</v>
      </c>
      <c r="H11" s="281"/>
      <c r="I11" s="69"/>
    </row>
    <row r="12" spans="1:9" ht="12.75" customHeight="1">
      <c r="A12" s="282" t="s">
        <v>81</v>
      </c>
      <c r="B12" s="157">
        <v>25</v>
      </c>
      <c r="C12" s="158" t="s">
        <v>159</v>
      </c>
      <c r="D12" s="276"/>
      <c r="E12" s="347">
        <v>82704</v>
      </c>
      <c r="F12" s="161">
        <v>1545</v>
      </c>
      <c r="G12" s="277"/>
      <c r="H12" s="278"/>
      <c r="I12" s="69"/>
    </row>
    <row r="13" spans="1:9" ht="12.75" customHeight="1">
      <c r="A13" s="232" t="s">
        <v>37</v>
      </c>
      <c r="B13" s="233">
        <v>75</v>
      </c>
      <c r="C13" s="234" t="s">
        <v>160</v>
      </c>
      <c r="D13" s="274">
        <v>38770</v>
      </c>
      <c r="E13" s="348">
        <v>82704</v>
      </c>
      <c r="F13" s="49">
        <v>1579</v>
      </c>
      <c r="G13" s="234" t="s">
        <v>37</v>
      </c>
      <c r="H13" s="275"/>
      <c r="I13" s="69"/>
    </row>
    <row r="14" spans="1:8" ht="12.75" customHeight="1">
      <c r="A14" s="139" t="s">
        <v>81</v>
      </c>
      <c r="B14" s="85">
        <v>25</v>
      </c>
      <c r="C14" s="86"/>
      <c r="D14" s="315"/>
      <c r="E14" s="349"/>
      <c r="F14" s="316"/>
      <c r="G14" s="317"/>
      <c r="H14" s="318"/>
    </row>
    <row r="15" spans="1:8" ht="12.75">
      <c r="A15" s="310" t="s">
        <v>165</v>
      </c>
      <c r="B15" s="233">
        <v>100</v>
      </c>
      <c r="C15" s="234" t="s">
        <v>166</v>
      </c>
      <c r="D15" s="153">
        <v>39078</v>
      </c>
      <c r="E15" s="348">
        <v>81487.5</v>
      </c>
      <c r="F15" s="155">
        <v>1556</v>
      </c>
      <c r="G15" s="234" t="s">
        <v>165</v>
      </c>
      <c r="H15" s="253"/>
    </row>
    <row r="16" spans="1:8" ht="12.75">
      <c r="A16" s="311"/>
      <c r="B16" s="85"/>
      <c r="C16" s="86" t="s">
        <v>167</v>
      </c>
      <c r="D16" s="54"/>
      <c r="E16" s="349">
        <v>94525.5</v>
      </c>
      <c r="F16" s="49">
        <v>1557</v>
      </c>
      <c r="G16" s="85"/>
      <c r="H16" s="254"/>
    </row>
    <row r="17" spans="1:8" ht="12.75">
      <c r="A17" s="311"/>
      <c r="B17" s="85"/>
      <c r="C17" s="86" t="s">
        <v>168</v>
      </c>
      <c r="D17" s="54"/>
      <c r="E17" s="349">
        <v>78996</v>
      </c>
      <c r="F17" s="49">
        <v>1558</v>
      </c>
      <c r="G17" s="85"/>
      <c r="H17" s="254"/>
    </row>
    <row r="18" spans="1:8" ht="12.75">
      <c r="A18" s="311"/>
      <c r="B18" s="85"/>
      <c r="C18" s="86" t="s">
        <v>169</v>
      </c>
      <c r="D18" s="54"/>
      <c r="E18" s="349">
        <v>98073</v>
      </c>
      <c r="F18" s="49">
        <v>1559</v>
      </c>
      <c r="G18" s="85"/>
      <c r="H18" s="254"/>
    </row>
    <row r="19" spans="1:8" ht="12.75">
      <c r="A19" s="311"/>
      <c r="B19" s="85"/>
      <c r="C19" s="86" t="s">
        <v>170</v>
      </c>
      <c r="D19" s="54"/>
      <c r="E19" s="349">
        <v>98745</v>
      </c>
      <c r="F19" s="49">
        <v>1560</v>
      </c>
      <c r="G19" s="85"/>
      <c r="H19" s="254"/>
    </row>
    <row r="20" spans="1:8" ht="12.75">
      <c r="A20" s="311"/>
      <c r="B20" s="85"/>
      <c r="C20" s="86" t="s">
        <v>171</v>
      </c>
      <c r="D20" s="54"/>
      <c r="E20" s="349">
        <v>97785</v>
      </c>
      <c r="F20" s="49">
        <v>1561</v>
      </c>
      <c r="G20" s="85"/>
      <c r="H20" s="254"/>
    </row>
    <row r="21" spans="1:8" ht="12.75">
      <c r="A21" s="311"/>
      <c r="B21" s="85"/>
      <c r="C21" s="86" t="s">
        <v>172</v>
      </c>
      <c r="D21" s="54"/>
      <c r="E21" s="349">
        <v>98073</v>
      </c>
      <c r="F21" s="49">
        <v>1562</v>
      </c>
      <c r="G21" s="85"/>
      <c r="H21" s="254"/>
    </row>
    <row r="22" spans="1:8" ht="12.75">
      <c r="A22" s="232" t="s">
        <v>185</v>
      </c>
      <c r="B22" s="233">
        <v>60</v>
      </c>
      <c r="C22" s="234" t="s">
        <v>162</v>
      </c>
      <c r="D22" s="153">
        <v>39078</v>
      </c>
      <c r="E22" s="348">
        <v>101570</v>
      </c>
      <c r="F22" s="155">
        <v>1592</v>
      </c>
      <c r="G22" s="234" t="s">
        <v>37</v>
      </c>
      <c r="H22" s="312"/>
    </row>
    <row r="23" spans="1:8" ht="12.75">
      <c r="A23" s="156" t="s">
        <v>161</v>
      </c>
      <c r="B23" s="157">
        <v>40</v>
      </c>
      <c r="C23" s="158"/>
      <c r="D23" s="159"/>
      <c r="E23" s="347"/>
      <c r="F23" s="161"/>
      <c r="G23" s="158"/>
      <c r="H23" s="359"/>
    </row>
    <row r="24" spans="1:8" ht="12.75">
      <c r="A24" s="232" t="s">
        <v>173</v>
      </c>
      <c r="B24" s="233">
        <v>100</v>
      </c>
      <c r="C24" s="234" t="s">
        <v>174</v>
      </c>
      <c r="D24" s="153">
        <v>39078</v>
      </c>
      <c r="E24" s="348">
        <v>76437.5</v>
      </c>
      <c r="F24" s="155">
        <v>1602</v>
      </c>
      <c r="G24" s="234" t="s">
        <v>173</v>
      </c>
      <c r="H24" s="312"/>
    </row>
    <row r="25" spans="1:8" ht="12.75">
      <c r="A25" s="139"/>
      <c r="B25" s="85"/>
      <c r="C25" s="86" t="s">
        <v>175</v>
      </c>
      <c r="D25" s="54"/>
      <c r="E25" s="349">
        <v>79495</v>
      </c>
      <c r="F25" s="49">
        <v>1603</v>
      </c>
      <c r="G25" s="85"/>
      <c r="H25" s="313"/>
    </row>
    <row r="26" spans="1:8" ht="12.75">
      <c r="A26" s="139"/>
      <c r="B26" s="85"/>
      <c r="C26" s="86" t="s">
        <v>176</v>
      </c>
      <c r="D26" s="54"/>
      <c r="E26" s="349">
        <v>98256</v>
      </c>
      <c r="F26" s="49">
        <v>1604</v>
      </c>
      <c r="G26" s="85"/>
      <c r="H26" s="313"/>
    </row>
    <row r="27" spans="1:8" ht="12.75">
      <c r="A27" s="139"/>
      <c r="B27" s="85"/>
      <c r="C27" s="86" t="s">
        <v>177</v>
      </c>
      <c r="D27" s="54"/>
      <c r="E27" s="349">
        <v>95198.5</v>
      </c>
      <c r="F27" s="49">
        <v>1605</v>
      </c>
      <c r="G27" s="85"/>
      <c r="H27" s="313"/>
    </row>
    <row r="28" spans="1:8" ht="13.5" thickBot="1">
      <c r="A28" s="286"/>
      <c r="B28" s="287"/>
      <c r="C28" s="288" t="s">
        <v>178</v>
      </c>
      <c r="D28" s="302"/>
      <c r="E28" s="350">
        <v>74368</v>
      </c>
      <c r="F28" s="300">
        <v>1606</v>
      </c>
      <c r="G28" s="287"/>
      <c r="H28" s="314"/>
    </row>
    <row r="29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&amp;C&amp;9 4.5&amp;R&amp;9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ySplit="10" topLeftCell="BM11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12.7109375" style="109" customWidth="1"/>
    <col min="2" max="2" width="15.7109375" style="109" customWidth="1"/>
    <col min="3" max="3" width="16.421875" style="109" customWidth="1"/>
    <col min="4" max="4" width="15.7109375" style="110" customWidth="1"/>
    <col min="5" max="5" width="15.7109375" style="109" customWidth="1"/>
    <col min="6" max="6" width="10.7109375" style="109" customWidth="1"/>
    <col min="7" max="7" width="14.7109375" style="111" customWidth="1"/>
    <col min="8" max="8" width="13.7109375" style="111" customWidth="1"/>
    <col min="9" max="9" width="23.7109375" style="109" customWidth="1"/>
    <col min="10" max="16384" width="11.421875" style="109" customWidth="1"/>
  </cols>
  <sheetData>
    <row r="1" spans="1:2" ht="18">
      <c r="A1" s="96" t="s">
        <v>131</v>
      </c>
      <c r="B1" s="97" t="s">
        <v>80</v>
      </c>
    </row>
    <row r="2" spans="1:2" ht="18">
      <c r="A2" s="98"/>
      <c r="B2" s="97" t="s">
        <v>188</v>
      </c>
    </row>
    <row r="6" ht="13.5" thickBot="1"/>
    <row r="7" spans="1:10" ht="13.5" thickTop="1">
      <c r="A7" s="41"/>
      <c r="B7" s="59"/>
      <c r="C7" s="59"/>
      <c r="D7" s="50" t="s">
        <v>40</v>
      </c>
      <c r="E7" s="42"/>
      <c r="F7" s="42"/>
      <c r="G7" s="89"/>
      <c r="H7" s="59"/>
      <c r="I7" s="43"/>
      <c r="J7" s="95"/>
    </row>
    <row r="8" spans="1:10" ht="12.75">
      <c r="A8" s="92"/>
      <c r="B8" s="93"/>
      <c r="C8" s="93"/>
      <c r="D8" s="51" t="s">
        <v>77</v>
      </c>
      <c r="E8" s="99"/>
      <c r="F8" s="100"/>
      <c r="G8" s="46" t="s">
        <v>87</v>
      </c>
      <c r="H8" s="93"/>
      <c r="I8" s="94"/>
      <c r="J8" s="95"/>
    </row>
    <row r="9" spans="1:10" ht="12.75">
      <c r="A9" s="44" t="s">
        <v>44</v>
      </c>
      <c r="B9" s="46" t="s">
        <v>45</v>
      </c>
      <c r="C9" s="46" t="s">
        <v>19</v>
      </c>
      <c r="D9" s="51" t="s">
        <v>41</v>
      </c>
      <c r="E9" s="101" t="s">
        <v>46</v>
      </c>
      <c r="F9" s="102"/>
      <c r="G9" s="46" t="s">
        <v>22</v>
      </c>
      <c r="H9" s="46" t="s">
        <v>23</v>
      </c>
      <c r="I9" s="45" t="s">
        <v>24</v>
      </c>
      <c r="J9" s="95"/>
    </row>
    <row r="10" spans="1:10" ht="13.5" thickBot="1">
      <c r="A10" s="60" t="s">
        <v>47</v>
      </c>
      <c r="B10" s="61" t="s">
        <v>48</v>
      </c>
      <c r="C10" s="61" t="s">
        <v>27</v>
      </c>
      <c r="D10" s="63" t="s">
        <v>28</v>
      </c>
      <c r="E10" s="222" t="s">
        <v>86</v>
      </c>
      <c r="F10" s="223"/>
      <c r="G10" s="61" t="s">
        <v>31</v>
      </c>
      <c r="H10" s="61" t="s">
        <v>32</v>
      </c>
      <c r="I10" s="66" t="s">
        <v>90</v>
      </c>
      <c r="J10" s="95"/>
    </row>
    <row r="11" spans="1:10" ht="12.75">
      <c r="A11" s="220" t="s">
        <v>37</v>
      </c>
      <c r="B11" s="174" t="s">
        <v>161</v>
      </c>
      <c r="C11" s="175" t="s">
        <v>162</v>
      </c>
      <c r="D11" s="266">
        <v>38803</v>
      </c>
      <c r="E11" s="264" t="s">
        <v>37</v>
      </c>
      <c r="F11" s="267">
        <v>60</v>
      </c>
      <c r="G11" s="176">
        <v>1592</v>
      </c>
      <c r="H11" s="176" t="s">
        <v>37</v>
      </c>
      <c r="I11" s="177"/>
      <c r="J11" s="95"/>
    </row>
    <row r="12" spans="1:10" ht="12.75">
      <c r="A12" s="103"/>
      <c r="B12" s="105"/>
      <c r="C12" s="95"/>
      <c r="D12" s="106"/>
      <c r="E12" s="265" t="s">
        <v>161</v>
      </c>
      <c r="F12" s="290">
        <v>40</v>
      </c>
      <c r="G12" s="108"/>
      <c r="H12" s="108"/>
      <c r="I12" s="104"/>
      <c r="J12" s="95"/>
    </row>
    <row r="13" spans="1:10" ht="12.75">
      <c r="A13" s="220" t="s">
        <v>37</v>
      </c>
      <c r="B13" s="174" t="s">
        <v>161</v>
      </c>
      <c r="C13" s="162" t="s">
        <v>85</v>
      </c>
      <c r="D13" s="221">
        <v>38834</v>
      </c>
      <c r="E13" s="291" t="s">
        <v>37</v>
      </c>
      <c r="F13" s="267">
        <v>60</v>
      </c>
      <c r="G13" s="176">
        <v>1599</v>
      </c>
      <c r="H13" s="176" t="s">
        <v>37</v>
      </c>
      <c r="I13" s="177"/>
      <c r="J13" s="95"/>
    </row>
    <row r="14" spans="1:10" ht="12.75">
      <c r="A14" s="208"/>
      <c r="B14" s="105"/>
      <c r="C14" s="140" t="s">
        <v>147</v>
      </c>
      <c r="D14" s="106"/>
      <c r="E14" s="265" t="s">
        <v>161</v>
      </c>
      <c r="F14" s="290">
        <v>40</v>
      </c>
      <c r="G14" s="207">
        <v>1600</v>
      </c>
      <c r="H14" s="108"/>
      <c r="I14" s="209"/>
      <c r="J14" s="95"/>
    </row>
    <row r="15" spans="1:9" ht="13.5" thickBot="1">
      <c r="A15" s="210"/>
      <c r="B15" s="211"/>
      <c r="C15" s="107" t="s">
        <v>148</v>
      </c>
      <c r="D15" s="212"/>
      <c r="E15" s="215"/>
      <c r="F15" s="231"/>
      <c r="G15" s="213">
        <v>1601</v>
      </c>
      <c r="H15" s="213"/>
      <c r="I15" s="214"/>
    </row>
    <row r="16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&amp;C&amp;9 4.6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D1">
      <selection activeCell="A7" sqref="A7:I17"/>
    </sheetView>
  </sheetViews>
  <sheetFormatPr defaultColWidth="11.421875" defaultRowHeight="12.75"/>
  <cols>
    <col min="1" max="1" width="16.140625" style="0" customWidth="1"/>
    <col min="2" max="2" width="13.00390625" style="0" customWidth="1"/>
    <col min="3" max="3" width="18.8515625" style="0" customWidth="1"/>
    <col min="4" max="4" width="15.28125" style="0" customWidth="1"/>
    <col min="5" max="5" width="10.8515625" style="0" customWidth="1"/>
    <col min="6" max="6" width="17.421875" style="0" customWidth="1"/>
    <col min="7" max="7" width="18.421875" style="0" customWidth="1"/>
    <col min="8" max="8" width="12.8515625" style="0" customWidth="1"/>
    <col min="9" max="9" width="17.140625" style="0" customWidth="1"/>
  </cols>
  <sheetData>
    <row r="1" spans="1:9" ht="18">
      <c r="A1" s="96" t="s">
        <v>180</v>
      </c>
      <c r="B1" s="119" t="s">
        <v>163</v>
      </c>
      <c r="C1" s="120"/>
      <c r="D1" s="110"/>
      <c r="E1" s="110"/>
      <c r="G1" s="121"/>
      <c r="H1" s="111"/>
      <c r="I1" s="123"/>
    </row>
    <row r="2" spans="1:9" ht="18">
      <c r="A2" s="98"/>
      <c r="B2" s="72" t="s">
        <v>164</v>
      </c>
      <c r="C2" s="120"/>
      <c r="D2" s="110"/>
      <c r="E2" s="110"/>
      <c r="F2" s="121"/>
      <c r="G2" s="122"/>
      <c r="H2" s="111"/>
      <c r="I2" s="123"/>
    </row>
    <row r="3" spans="1:9" ht="18.75">
      <c r="A3" s="98"/>
      <c r="B3" s="124"/>
      <c r="C3" s="120"/>
      <c r="D3" s="110"/>
      <c r="E3" s="110"/>
      <c r="F3" s="121"/>
      <c r="G3" s="122"/>
      <c r="H3" s="111"/>
      <c r="I3" s="123"/>
    </row>
    <row r="4" spans="1:9" ht="18.75">
      <c r="A4" s="134"/>
      <c r="B4" s="263"/>
      <c r="C4" s="120"/>
      <c r="D4" s="110"/>
      <c r="E4" s="110"/>
      <c r="F4" s="121"/>
      <c r="G4" s="122"/>
      <c r="H4" s="122"/>
      <c r="I4" s="123"/>
    </row>
    <row r="5" spans="1:9" ht="18.75">
      <c r="A5" s="98"/>
      <c r="B5" s="124"/>
      <c r="C5" s="120"/>
      <c r="D5" s="110"/>
      <c r="E5" s="110"/>
      <c r="F5" s="121"/>
      <c r="G5" s="122"/>
      <c r="H5" s="111"/>
      <c r="I5" s="123"/>
    </row>
    <row r="6" spans="1:9" ht="13.5" thickBot="1">
      <c r="A6" s="120"/>
      <c r="B6" s="123"/>
      <c r="C6" s="120"/>
      <c r="D6" s="110"/>
      <c r="E6" s="121"/>
      <c r="G6" s="122"/>
      <c r="H6" s="111"/>
      <c r="I6" s="123"/>
    </row>
    <row r="7" spans="1:9" ht="13.5" thickTop="1">
      <c r="A7" s="73"/>
      <c r="B7" s="115"/>
      <c r="C7" s="116"/>
      <c r="D7" s="50"/>
      <c r="E7" s="50"/>
      <c r="F7" s="118" t="s">
        <v>51</v>
      </c>
      <c r="G7" s="118" t="s">
        <v>51</v>
      </c>
      <c r="H7" s="172"/>
      <c r="I7" s="125"/>
    </row>
    <row r="8" spans="1:9" ht="12.75">
      <c r="A8" s="87"/>
      <c r="B8" s="81"/>
      <c r="C8" s="126"/>
      <c r="D8" s="51" t="s">
        <v>40</v>
      </c>
      <c r="E8" s="51"/>
      <c r="F8" s="55" t="s">
        <v>52</v>
      </c>
      <c r="G8" s="55" t="s">
        <v>53</v>
      </c>
      <c r="H8" s="35"/>
      <c r="I8" s="128"/>
    </row>
    <row r="9" spans="1:9" ht="12.75">
      <c r="A9" s="75"/>
      <c r="B9" s="81" t="s">
        <v>124</v>
      </c>
      <c r="C9" s="127"/>
      <c r="D9" s="51" t="s">
        <v>77</v>
      </c>
      <c r="E9" s="51" t="s">
        <v>15</v>
      </c>
      <c r="F9" s="129" t="s">
        <v>89</v>
      </c>
      <c r="G9" s="129" t="s">
        <v>88</v>
      </c>
      <c r="H9" s="35" t="s">
        <v>87</v>
      </c>
      <c r="I9" s="130"/>
    </row>
    <row r="10" spans="1:9" ht="12.75">
      <c r="A10" s="75" t="s">
        <v>17</v>
      </c>
      <c r="B10" s="81" t="s">
        <v>124</v>
      </c>
      <c r="C10" s="46" t="s">
        <v>19</v>
      </c>
      <c r="D10" s="51" t="s">
        <v>41</v>
      </c>
      <c r="E10" s="51" t="s">
        <v>20</v>
      </c>
      <c r="F10" s="129" t="s">
        <v>21</v>
      </c>
      <c r="G10" s="129" t="s">
        <v>21</v>
      </c>
      <c r="H10" s="35" t="s">
        <v>22</v>
      </c>
      <c r="I10" s="130" t="s">
        <v>23</v>
      </c>
    </row>
    <row r="11" spans="1:9" ht="13.5" thickBot="1">
      <c r="A11" s="77" t="s">
        <v>25</v>
      </c>
      <c r="B11" s="82" t="s">
        <v>26</v>
      </c>
      <c r="C11" s="63" t="s">
        <v>27</v>
      </c>
      <c r="D11" s="63" t="s">
        <v>28</v>
      </c>
      <c r="E11" s="63" t="s">
        <v>29</v>
      </c>
      <c r="F11" s="131" t="s">
        <v>30</v>
      </c>
      <c r="G11" s="131" t="s">
        <v>30</v>
      </c>
      <c r="H11" s="62" t="s">
        <v>31</v>
      </c>
      <c r="I11" s="132" t="s">
        <v>32</v>
      </c>
    </row>
    <row r="12" spans="1:9" ht="12.75">
      <c r="A12" s="142" t="s">
        <v>34</v>
      </c>
      <c r="B12" s="143">
        <v>25</v>
      </c>
      <c r="C12" s="144" t="s">
        <v>35</v>
      </c>
      <c r="D12" s="145">
        <v>38874</v>
      </c>
      <c r="E12" s="145">
        <v>38875</v>
      </c>
      <c r="F12" s="262">
        <v>3539.76</v>
      </c>
      <c r="G12" s="293"/>
      <c r="H12" s="147">
        <v>1510</v>
      </c>
      <c r="I12" s="166" t="s">
        <v>34</v>
      </c>
    </row>
    <row r="13" spans="1:9" ht="12.75">
      <c r="A13" s="138" t="s">
        <v>78</v>
      </c>
      <c r="B13" s="112">
        <v>28.571429</v>
      </c>
      <c r="C13" s="136"/>
      <c r="D13" s="53"/>
      <c r="E13" s="53">
        <v>39605</v>
      </c>
      <c r="F13" s="292"/>
      <c r="G13" s="48"/>
      <c r="H13" s="48"/>
      <c r="I13" s="167"/>
    </row>
    <row r="14" spans="1:9" ht="12.75">
      <c r="A14" s="135" t="s">
        <v>74</v>
      </c>
      <c r="B14" s="114">
        <v>36.428571</v>
      </c>
      <c r="C14" s="136"/>
      <c r="D14" s="52"/>
      <c r="E14" s="53"/>
      <c r="F14" s="57"/>
      <c r="G14" s="48"/>
      <c r="H14" s="47"/>
      <c r="I14" s="167"/>
    </row>
    <row r="15" spans="1:9" ht="12.75">
      <c r="A15" s="135" t="s">
        <v>49</v>
      </c>
      <c r="B15" s="114">
        <v>10</v>
      </c>
      <c r="C15" s="136"/>
      <c r="D15" s="52"/>
      <c r="E15" s="53"/>
      <c r="F15" s="150"/>
      <c r="G15" s="151"/>
      <c r="H15" s="152"/>
      <c r="I15" s="167"/>
    </row>
    <row r="16" spans="1:9" ht="12.75">
      <c r="A16" s="142" t="s">
        <v>34</v>
      </c>
      <c r="B16" s="148">
        <v>100</v>
      </c>
      <c r="C16" s="144" t="s">
        <v>142</v>
      </c>
      <c r="D16" s="145">
        <v>39073</v>
      </c>
      <c r="E16" s="145">
        <v>39074</v>
      </c>
      <c r="F16" s="58">
        <v>2022.72</v>
      </c>
      <c r="G16" s="309"/>
      <c r="H16" s="49">
        <v>1528</v>
      </c>
      <c r="I16" s="166" t="s">
        <v>34</v>
      </c>
    </row>
    <row r="17" spans="1:9" ht="13.5" thickBot="1">
      <c r="A17" s="307"/>
      <c r="B17" s="308"/>
      <c r="C17" s="173" t="s">
        <v>36</v>
      </c>
      <c r="D17" s="303"/>
      <c r="E17" s="303">
        <v>39804</v>
      </c>
      <c r="F17" s="289">
        <v>16687.44</v>
      </c>
      <c r="G17" s="304"/>
      <c r="H17" s="300">
        <v>1529</v>
      </c>
      <c r="I17" s="305"/>
    </row>
    <row r="18" ht="13.5" thickTop="1">
      <c r="F18" s="320"/>
    </row>
    <row r="19" spans="6:8" ht="12.75">
      <c r="F19" s="306"/>
      <c r="G19" s="306"/>
      <c r="H19" s="306"/>
    </row>
    <row r="20" spans="6:8" ht="12.75">
      <c r="F20" s="306"/>
      <c r="G20" s="306"/>
      <c r="H20" s="306"/>
    </row>
    <row r="21" spans="6:8" ht="12.75">
      <c r="F21" s="306"/>
      <c r="G21" s="36"/>
      <c r="H21" s="306"/>
    </row>
    <row r="22" spans="6:8" ht="12.75">
      <c r="F22" s="306"/>
      <c r="G22" s="36"/>
      <c r="H22" s="306"/>
    </row>
    <row r="23" spans="6:8" ht="12.75">
      <c r="F23" s="306"/>
      <c r="G23" s="306"/>
      <c r="H23" s="306"/>
    </row>
    <row r="24" spans="6:8" ht="12.75">
      <c r="F24" s="306"/>
      <c r="G24" s="306"/>
      <c r="H24" s="306"/>
    </row>
  </sheetData>
  <printOptions horizontalCentered="1"/>
  <pageMargins left="0.3937007874015748" right="0.3937007874015748" top="0.9055118110236221" bottom="0.7874015748031497" header="0.5118110236220472" footer="0.5118110236220472"/>
  <pageSetup horizontalDpi="300" verticalDpi="300" orientation="landscape" paperSize="9" r:id="rId1"/>
  <headerFooter alignWithMargins="0">
    <oddFooter>&amp;C4.7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workbookViewId="0" topLeftCell="A1">
      <pane xSplit="1" ySplit="10" topLeftCell="B4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55" sqref="G55"/>
    </sheetView>
  </sheetViews>
  <sheetFormatPr defaultColWidth="12.57421875" defaultRowHeight="13.5" customHeight="1"/>
  <cols>
    <col min="1" max="1" width="5.7109375" style="1" customWidth="1"/>
    <col min="2" max="2" width="7.7109375" style="5" customWidth="1"/>
    <col min="3" max="3" width="9.7109375" style="1" customWidth="1"/>
    <col min="4" max="4" width="13.7109375" style="1" customWidth="1"/>
    <col min="5" max="5" width="9.7109375" style="1" customWidth="1"/>
    <col min="6" max="6" width="13.7109375" style="1" customWidth="1"/>
    <col min="7" max="7" width="9.7109375" style="1" customWidth="1"/>
    <col min="8" max="8" width="13.7109375" style="1" customWidth="1"/>
    <col min="9" max="9" width="5.7109375" style="1" customWidth="1"/>
    <col min="10" max="16384" width="12.57421875" style="1" customWidth="1"/>
  </cols>
  <sheetData>
    <row r="1" spans="1:3" ht="13.5" customHeight="1">
      <c r="A1" s="9" t="s">
        <v>141</v>
      </c>
      <c r="B1" s="10" t="s">
        <v>75</v>
      </c>
      <c r="C1"/>
    </row>
    <row r="2" spans="1:3" ht="13.5" customHeight="1">
      <c r="A2" s="11"/>
      <c r="B2" s="10" t="s">
        <v>1</v>
      </c>
      <c r="C2"/>
    </row>
    <row r="3" spans="1:3" ht="13.5" customHeight="1">
      <c r="A3" s="11"/>
      <c r="B3" s="10"/>
      <c r="C3"/>
    </row>
    <row r="4" ht="13.5" customHeight="1" thickBot="1"/>
    <row r="5" spans="1:9" ht="13.5" customHeight="1" thickTop="1">
      <c r="A5" s="12"/>
      <c r="B5" s="13"/>
      <c r="C5" s="14"/>
      <c r="D5" s="14"/>
      <c r="E5" s="14"/>
      <c r="F5" s="14"/>
      <c r="G5" s="14"/>
      <c r="H5" s="14"/>
      <c r="I5" s="15"/>
    </row>
    <row r="6" spans="1:9" ht="13.5" customHeight="1">
      <c r="A6" s="16"/>
      <c r="B6" s="22" t="s">
        <v>2</v>
      </c>
      <c r="C6" s="23"/>
      <c r="D6" s="24"/>
      <c r="E6" s="23"/>
      <c r="F6" s="23"/>
      <c r="G6" s="23"/>
      <c r="H6" s="23"/>
      <c r="I6" s="17"/>
    </row>
    <row r="7" spans="1:9" ht="13.5" customHeight="1">
      <c r="A7" s="16"/>
      <c r="B7" s="25"/>
      <c r="C7" s="26"/>
      <c r="D7" s="26"/>
      <c r="E7" s="26"/>
      <c r="F7" s="26"/>
      <c r="G7" s="27" t="s">
        <v>3</v>
      </c>
      <c r="H7" s="28"/>
      <c r="I7" s="17"/>
    </row>
    <row r="8" spans="1:9" ht="13.5" customHeight="1">
      <c r="A8" s="16"/>
      <c r="B8" s="29" t="s">
        <v>4</v>
      </c>
      <c r="C8" s="30" t="s">
        <v>5</v>
      </c>
      <c r="D8" s="30" t="s">
        <v>6</v>
      </c>
      <c r="E8" s="30" t="s">
        <v>7</v>
      </c>
      <c r="F8" s="30" t="s">
        <v>6</v>
      </c>
      <c r="G8" s="31" t="s">
        <v>8</v>
      </c>
      <c r="H8" s="31" t="s">
        <v>6</v>
      </c>
      <c r="I8" s="17"/>
    </row>
    <row r="9" spans="1:9" ht="13.5" customHeight="1">
      <c r="A9" s="16"/>
      <c r="B9" s="32" t="s">
        <v>9</v>
      </c>
      <c r="C9" s="33" t="s">
        <v>10</v>
      </c>
      <c r="D9" s="33" t="s">
        <v>11</v>
      </c>
      <c r="E9" s="33" t="s">
        <v>12</v>
      </c>
      <c r="F9" s="33" t="s">
        <v>11</v>
      </c>
      <c r="G9" s="33" t="s">
        <v>13</v>
      </c>
      <c r="H9" s="33" t="s">
        <v>11</v>
      </c>
      <c r="I9" s="17"/>
    </row>
    <row r="10" spans="1:9" ht="13.5" customHeight="1">
      <c r="A10" s="16"/>
      <c r="B10" s="7">
        <v>1959</v>
      </c>
      <c r="C10" s="3">
        <v>21</v>
      </c>
      <c r="D10" s="3">
        <v>964391</v>
      </c>
      <c r="E10" s="3">
        <v>0</v>
      </c>
      <c r="F10" s="3">
        <v>0</v>
      </c>
      <c r="G10" s="3">
        <f aca="true" t="shared" si="0" ref="G10:H25">C10+E10</f>
        <v>21</v>
      </c>
      <c r="H10" s="3">
        <f t="shared" si="0"/>
        <v>964391</v>
      </c>
      <c r="I10" s="17"/>
    </row>
    <row r="11" spans="1:9" ht="13.5" customHeight="1">
      <c r="A11" s="16"/>
      <c r="B11" s="6">
        <v>1960</v>
      </c>
      <c r="C11" s="4">
        <v>115</v>
      </c>
      <c r="D11" s="4">
        <v>3818483</v>
      </c>
      <c r="E11" s="4">
        <v>0</v>
      </c>
      <c r="F11" s="4">
        <v>0</v>
      </c>
      <c r="G11" s="4">
        <f t="shared" si="0"/>
        <v>115</v>
      </c>
      <c r="H11" s="4">
        <f t="shared" si="0"/>
        <v>3818483</v>
      </c>
      <c r="I11" s="17"/>
    </row>
    <row r="12" spans="1:9" ht="13.5" customHeight="1">
      <c r="A12" s="16"/>
      <c r="B12" s="6">
        <v>1961</v>
      </c>
      <c r="C12" s="4">
        <v>17</v>
      </c>
      <c r="D12" s="4">
        <v>510248</v>
      </c>
      <c r="E12" s="4">
        <v>0</v>
      </c>
      <c r="F12" s="4">
        <v>0</v>
      </c>
      <c r="G12" s="4">
        <f t="shared" si="0"/>
        <v>17</v>
      </c>
      <c r="H12" s="4">
        <f t="shared" si="0"/>
        <v>510248</v>
      </c>
      <c r="I12" s="17"/>
    </row>
    <row r="13" spans="1:9" ht="13.5" customHeight="1">
      <c r="A13" s="16"/>
      <c r="B13" s="6">
        <v>1962</v>
      </c>
      <c r="C13" s="4">
        <v>20</v>
      </c>
      <c r="D13" s="4">
        <v>612547</v>
      </c>
      <c r="E13" s="4">
        <v>0</v>
      </c>
      <c r="F13" s="4">
        <v>0</v>
      </c>
      <c r="G13" s="4">
        <f t="shared" si="0"/>
        <v>20</v>
      </c>
      <c r="H13" s="4">
        <f t="shared" si="0"/>
        <v>612547</v>
      </c>
      <c r="I13" s="17"/>
    </row>
    <row r="14" spans="1:9" ht="13.5" customHeight="1">
      <c r="A14" s="16"/>
      <c r="B14" s="6">
        <v>1963</v>
      </c>
      <c r="C14" s="4">
        <v>4</v>
      </c>
      <c r="D14" s="4">
        <v>123651</v>
      </c>
      <c r="E14" s="4">
        <v>0</v>
      </c>
      <c r="F14" s="4">
        <v>0</v>
      </c>
      <c r="G14" s="4">
        <f t="shared" si="0"/>
        <v>4</v>
      </c>
      <c r="H14" s="4">
        <f t="shared" si="0"/>
        <v>123651</v>
      </c>
      <c r="I14" s="17"/>
    </row>
    <row r="15" spans="1:9" ht="13.5" customHeight="1">
      <c r="A15" s="16"/>
      <c r="B15" s="6">
        <v>1964</v>
      </c>
      <c r="C15" s="4">
        <v>19</v>
      </c>
      <c r="D15" s="4">
        <v>672871</v>
      </c>
      <c r="E15" s="4">
        <v>0</v>
      </c>
      <c r="F15" s="4">
        <v>0</v>
      </c>
      <c r="G15" s="4">
        <f t="shared" si="0"/>
        <v>19</v>
      </c>
      <c r="H15" s="4">
        <f t="shared" si="0"/>
        <v>672871</v>
      </c>
      <c r="I15" s="17"/>
    </row>
    <row r="16" spans="1:9" ht="13.5" customHeight="1">
      <c r="A16" s="16"/>
      <c r="B16" s="6">
        <v>1965</v>
      </c>
      <c r="C16" s="4">
        <v>27</v>
      </c>
      <c r="D16" s="4">
        <v>841104</v>
      </c>
      <c r="E16" s="4">
        <v>24</v>
      </c>
      <c r="F16" s="4">
        <v>931793</v>
      </c>
      <c r="G16" s="4">
        <f t="shared" si="0"/>
        <v>51</v>
      </c>
      <c r="H16" s="4">
        <f t="shared" si="0"/>
        <v>1772897</v>
      </c>
      <c r="I16" s="17"/>
    </row>
    <row r="17" spans="1:9" ht="13.5" customHeight="1">
      <c r="A17" s="16"/>
      <c r="B17" s="6">
        <v>1966</v>
      </c>
      <c r="C17" s="4">
        <v>11</v>
      </c>
      <c r="D17" s="4">
        <v>362309</v>
      </c>
      <c r="E17" s="4">
        <v>1</v>
      </c>
      <c r="F17" s="4">
        <v>41740</v>
      </c>
      <c r="G17" s="4">
        <f t="shared" si="0"/>
        <v>12</v>
      </c>
      <c r="H17" s="4">
        <f t="shared" si="0"/>
        <v>404049</v>
      </c>
      <c r="I17" s="17"/>
    </row>
    <row r="18" spans="1:9" ht="13.5" customHeight="1">
      <c r="A18" s="16"/>
      <c r="B18" s="6">
        <v>1967</v>
      </c>
      <c r="C18" s="4">
        <v>17</v>
      </c>
      <c r="D18" s="4">
        <v>485251</v>
      </c>
      <c r="E18" s="4">
        <v>13</v>
      </c>
      <c r="F18" s="4">
        <v>470580</v>
      </c>
      <c r="G18" s="4">
        <f t="shared" si="0"/>
        <v>30</v>
      </c>
      <c r="H18" s="4">
        <f t="shared" si="0"/>
        <v>955831</v>
      </c>
      <c r="I18" s="17"/>
    </row>
    <row r="19" spans="1:9" ht="13.5" customHeight="1">
      <c r="A19" s="16"/>
      <c r="B19" s="6">
        <v>1968</v>
      </c>
      <c r="C19" s="4">
        <v>23</v>
      </c>
      <c r="D19" s="4">
        <v>883885</v>
      </c>
      <c r="E19" s="4">
        <v>0</v>
      </c>
      <c r="F19" s="4">
        <v>0</v>
      </c>
      <c r="G19" s="4">
        <f t="shared" si="0"/>
        <v>23</v>
      </c>
      <c r="H19" s="4">
        <f t="shared" si="0"/>
        <v>883885</v>
      </c>
      <c r="I19" s="17"/>
    </row>
    <row r="20" spans="1:9" ht="13.5" customHeight="1">
      <c r="A20" s="16"/>
      <c r="B20" s="6">
        <v>1969</v>
      </c>
      <c r="C20" s="4">
        <v>4</v>
      </c>
      <c r="D20" s="4">
        <v>122218</v>
      </c>
      <c r="E20" s="4">
        <v>0</v>
      </c>
      <c r="F20" s="4">
        <v>0</v>
      </c>
      <c r="G20" s="4">
        <f t="shared" si="0"/>
        <v>4</v>
      </c>
      <c r="H20" s="4">
        <f t="shared" si="0"/>
        <v>122218</v>
      </c>
      <c r="I20" s="17"/>
    </row>
    <row r="21" spans="1:9" ht="13.5" customHeight="1">
      <c r="A21" s="16"/>
      <c r="B21" s="6">
        <v>1970</v>
      </c>
      <c r="C21" s="4">
        <v>32</v>
      </c>
      <c r="D21" s="4">
        <v>1001087</v>
      </c>
      <c r="E21" s="4">
        <v>12</v>
      </c>
      <c r="F21" s="4">
        <v>416002</v>
      </c>
      <c r="G21" s="4">
        <f t="shared" si="0"/>
        <v>44</v>
      </c>
      <c r="H21" s="4">
        <f t="shared" si="0"/>
        <v>1417089</v>
      </c>
      <c r="I21" s="17"/>
    </row>
    <row r="22" spans="1:9" ht="13.5" customHeight="1">
      <c r="A22" s="16"/>
      <c r="B22" s="6">
        <v>1971</v>
      </c>
      <c r="C22" s="4">
        <v>1</v>
      </c>
      <c r="D22" s="4">
        <v>40962</v>
      </c>
      <c r="E22" s="4">
        <v>15</v>
      </c>
      <c r="F22" s="4">
        <v>515214</v>
      </c>
      <c r="G22" s="4">
        <f t="shared" si="0"/>
        <v>16</v>
      </c>
      <c r="H22" s="4">
        <f t="shared" si="0"/>
        <v>556176</v>
      </c>
      <c r="I22" s="17"/>
    </row>
    <row r="23" spans="1:9" ht="13.5" customHeight="1">
      <c r="A23" s="16"/>
      <c r="B23" s="6">
        <v>1972</v>
      </c>
      <c r="C23" s="4">
        <v>4</v>
      </c>
      <c r="D23" s="4">
        <v>98126</v>
      </c>
      <c r="E23" s="4">
        <v>15</v>
      </c>
      <c r="F23" s="4">
        <v>452492</v>
      </c>
      <c r="G23" s="4">
        <f t="shared" si="0"/>
        <v>19</v>
      </c>
      <c r="H23" s="4">
        <f t="shared" si="0"/>
        <v>550618</v>
      </c>
      <c r="I23" s="17"/>
    </row>
    <row r="24" spans="1:9" ht="13.5" customHeight="1">
      <c r="A24" s="16"/>
      <c r="B24" s="6">
        <v>1973</v>
      </c>
      <c r="C24" s="4">
        <v>18</v>
      </c>
      <c r="D24" s="4">
        <v>587190</v>
      </c>
      <c r="E24" s="4">
        <v>83</v>
      </c>
      <c r="F24" s="4">
        <v>2641771</v>
      </c>
      <c r="G24" s="4">
        <f t="shared" si="0"/>
        <v>101</v>
      </c>
      <c r="H24" s="4">
        <f t="shared" si="0"/>
        <v>3228961</v>
      </c>
      <c r="I24" s="17"/>
    </row>
    <row r="25" spans="1:9" ht="13.5" customHeight="1">
      <c r="A25" s="16"/>
      <c r="B25" s="6">
        <v>1974</v>
      </c>
      <c r="C25" s="4">
        <v>36</v>
      </c>
      <c r="D25" s="4">
        <v>1187095</v>
      </c>
      <c r="E25" s="4">
        <v>13</v>
      </c>
      <c r="F25" s="4">
        <v>620245</v>
      </c>
      <c r="G25" s="4">
        <f t="shared" si="0"/>
        <v>49</v>
      </c>
      <c r="H25" s="4">
        <f t="shared" si="0"/>
        <v>1807340</v>
      </c>
      <c r="I25" s="17"/>
    </row>
    <row r="26" spans="1:9" ht="13.5" customHeight="1">
      <c r="A26" s="16"/>
      <c r="B26" s="6">
        <v>1975</v>
      </c>
      <c r="C26" s="4">
        <v>10</v>
      </c>
      <c r="D26" s="4">
        <v>327139</v>
      </c>
      <c r="E26" s="4">
        <v>16</v>
      </c>
      <c r="F26" s="4">
        <v>719094</v>
      </c>
      <c r="G26" s="4">
        <f aca="true" t="shared" si="1" ref="G26:H41">C26+E26</f>
        <v>26</v>
      </c>
      <c r="H26" s="4">
        <f t="shared" si="1"/>
        <v>1046233</v>
      </c>
      <c r="I26" s="17"/>
    </row>
    <row r="27" spans="1:9" ht="13.5" customHeight="1">
      <c r="A27" s="16"/>
      <c r="B27" s="6">
        <v>1976</v>
      </c>
      <c r="C27" s="4">
        <v>24</v>
      </c>
      <c r="D27" s="4">
        <v>772853</v>
      </c>
      <c r="E27" s="4">
        <v>6</v>
      </c>
      <c r="F27" s="4">
        <v>266088</v>
      </c>
      <c r="G27" s="4">
        <f t="shared" si="1"/>
        <v>30</v>
      </c>
      <c r="H27" s="4">
        <f t="shared" si="1"/>
        <v>1038941</v>
      </c>
      <c r="I27" s="17"/>
    </row>
    <row r="28" spans="1:9" ht="13.5" customHeight="1">
      <c r="A28" s="16"/>
      <c r="B28" s="6">
        <v>1977</v>
      </c>
      <c r="C28" s="4">
        <v>10</v>
      </c>
      <c r="D28" s="4">
        <v>338780</v>
      </c>
      <c r="E28" s="4">
        <v>16</v>
      </c>
      <c r="F28" s="4">
        <v>787591</v>
      </c>
      <c r="G28" s="4">
        <f t="shared" si="1"/>
        <v>26</v>
      </c>
      <c r="H28" s="4">
        <f t="shared" si="1"/>
        <v>1126371</v>
      </c>
      <c r="I28" s="17"/>
    </row>
    <row r="29" spans="1:9" ht="13.5" customHeight="1">
      <c r="A29" s="16"/>
      <c r="B29" s="6">
        <v>1978</v>
      </c>
      <c r="C29" s="4">
        <v>59</v>
      </c>
      <c r="D29" s="4">
        <v>1958904</v>
      </c>
      <c r="E29" s="4">
        <v>12</v>
      </c>
      <c r="F29" s="4">
        <v>749237</v>
      </c>
      <c r="G29" s="4">
        <f t="shared" si="1"/>
        <v>71</v>
      </c>
      <c r="H29" s="4">
        <f t="shared" si="1"/>
        <v>2708141</v>
      </c>
      <c r="I29" s="17"/>
    </row>
    <row r="30" spans="1:9" ht="13.5" customHeight="1">
      <c r="A30" s="16"/>
      <c r="B30" s="6">
        <v>1979</v>
      </c>
      <c r="C30" s="4">
        <v>20</v>
      </c>
      <c r="D30" s="4">
        <v>614947</v>
      </c>
      <c r="E30" s="4">
        <v>38</v>
      </c>
      <c r="F30" s="4">
        <v>2561089</v>
      </c>
      <c r="G30" s="4">
        <f t="shared" si="1"/>
        <v>58</v>
      </c>
      <c r="H30" s="4">
        <f t="shared" si="1"/>
        <v>3176036</v>
      </c>
      <c r="I30" s="17"/>
    </row>
    <row r="31" spans="1:9" ht="13.5" customHeight="1">
      <c r="A31" s="16"/>
      <c r="B31" s="6">
        <v>1980</v>
      </c>
      <c r="C31" s="4">
        <v>14</v>
      </c>
      <c r="D31" s="4">
        <v>458424</v>
      </c>
      <c r="E31" s="4">
        <v>12</v>
      </c>
      <c r="F31" s="4">
        <v>585082</v>
      </c>
      <c r="G31" s="4">
        <f t="shared" si="1"/>
        <v>26</v>
      </c>
      <c r="H31" s="4">
        <f t="shared" si="1"/>
        <v>1043506</v>
      </c>
      <c r="I31" s="17"/>
    </row>
    <row r="32" spans="1:9" ht="13.5" customHeight="1">
      <c r="A32" s="16"/>
      <c r="B32" s="6">
        <v>1981</v>
      </c>
      <c r="C32" s="4">
        <v>70</v>
      </c>
      <c r="D32" s="4">
        <v>2424207</v>
      </c>
      <c r="E32" s="4">
        <v>27</v>
      </c>
      <c r="F32" s="4">
        <v>2854372</v>
      </c>
      <c r="G32" s="4">
        <f t="shared" si="1"/>
        <v>97</v>
      </c>
      <c r="H32" s="4">
        <f t="shared" si="1"/>
        <v>5278579</v>
      </c>
      <c r="I32" s="17"/>
    </row>
    <row r="33" spans="1:9" ht="13.5" customHeight="1">
      <c r="A33" s="16"/>
      <c r="B33" s="6">
        <v>1982</v>
      </c>
      <c r="C33" s="4">
        <v>69</v>
      </c>
      <c r="D33" s="4">
        <v>2445493</v>
      </c>
      <c r="E33" s="4">
        <v>8</v>
      </c>
      <c r="F33" s="4">
        <v>330012</v>
      </c>
      <c r="G33" s="4">
        <f t="shared" si="1"/>
        <v>77</v>
      </c>
      <c r="H33" s="4">
        <f t="shared" si="1"/>
        <v>2775505</v>
      </c>
      <c r="I33" s="17"/>
    </row>
    <row r="34" spans="1:9" ht="13.5" customHeight="1">
      <c r="A34" s="16"/>
      <c r="B34" s="6">
        <v>1983</v>
      </c>
      <c r="C34" s="4">
        <v>21</v>
      </c>
      <c r="D34" s="4">
        <v>798817</v>
      </c>
      <c r="E34" s="4">
        <v>2</v>
      </c>
      <c r="F34" s="4">
        <v>136724</v>
      </c>
      <c r="G34" s="4">
        <f t="shared" si="1"/>
        <v>23</v>
      </c>
      <c r="H34" s="4">
        <f t="shared" si="1"/>
        <v>935541</v>
      </c>
      <c r="I34" s="17"/>
    </row>
    <row r="35" spans="1:9" ht="13.5" customHeight="1">
      <c r="A35" s="16"/>
      <c r="B35" s="6">
        <v>1984</v>
      </c>
      <c r="C35" s="4">
        <v>0</v>
      </c>
      <c r="D35" s="4">
        <v>0</v>
      </c>
      <c r="E35" s="4">
        <v>7</v>
      </c>
      <c r="F35" s="4">
        <v>250701</v>
      </c>
      <c r="G35" s="4">
        <f t="shared" si="1"/>
        <v>7</v>
      </c>
      <c r="H35" s="4">
        <f t="shared" si="1"/>
        <v>250701</v>
      </c>
      <c r="I35" s="17"/>
    </row>
    <row r="36" spans="1:9" ht="13.5" customHeight="1">
      <c r="A36" s="16"/>
      <c r="B36" s="6">
        <v>1985</v>
      </c>
      <c r="C36" s="4">
        <v>9</v>
      </c>
      <c r="D36" s="4">
        <v>271497</v>
      </c>
      <c r="E36" s="4">
        <v>6</v>
      </c>
      <c r="F36" s="4">
        <v>127558</v>
      </c>
      <c r="G36" s="4">
        <f t="shared" si="1"/>
        <v>15</v>
      </c>
      <c r="H36" s="4">
        <f t="shared" si="1"/>
        <v>399055</v>
      </c>
      <c r="I36" s="17"/>
    </row>
    <row r="37" spans="1:9" ht="13.5" customHeight="1">
      <c r="A37" s="16"/>
      <c r="B37" s="6">
        <v>1986</v>
      </c>
      <c r="C37" s="4">
        <v>55</v>
      </c>
      <c r="D37" s="4">
        <v>1928353</v>
      </c>
      <c r="E37" s="4">
        <v>2</v>
      </c>
      <c r="F37" s="4">
        <v>113431</v>
      </c>
      <c r="G37" s="4">
        <f t="shared" si="1"/>
        <v>57</v>
      </c>
      <c r="H37" s="4">
        <f t="shared" si="1"/>
        <v>2041784</v>
      </c>
      <c r="I37" s="17"/>
    </row>
    <row r="38" spans="1:9" ht="13.5" customHeight="1">
      <c r="A38" s="16"/>
      <c r="B38" s="6">
        <v>1987</v>
      </c>
      <c r="C38" s="4">
        <v>9</v>
      </c>
      <c r="D38" s="4">
        <v>361200</v>
      </c>
      <c r="E38" s="4">
        <v>4</v>
      </c>
      <c r="F38" s="4">
        <v>202542</v>
      </c>
      <c r="G38" s="4">
        <f t="shared" si="1"/>
        <v>13</v>
      </c>
      <c r="H38" s="4">
        <f t="shared" si="1"/>
        <v>563742</v>
      </c>
      <c r="I38" s="17"/>
    </row>
    <row r="39" spans="1:9" ht="13.5" customHeight="1">
      <c r="A39" s="16"/>
      <c r="B39" s="6">
        <v>1988</v>
      </c>
      <c r="C39" s="4">
        <v>2</v>
      </c>
      <c r="D39" s="4">
        <v>75852</v>
      </c>
      <c r="E39" s="4">
        <v>5</v>
      </c>
      <c r="F39" s="4">
        <v>374164</v>
      </c>
      <c r="G39" s="4">
        <f t="shared" si="1"/>
        <v>7</v>
      </c>
      <c r="H39" s="4">
        <f t="shared" si="1"/>
        <v>450016</v>
      </c>
      <c r="I39" s="17"/>
    </row>
    <row r="40" spans="1:9" ht="13.5" customHeight="1">
      <c r="A40" s="16"/>
      <c r="B40" s="6">
        <v>1989</v>
      </c>
      <c r="C40" s="4">
        <v>13</v>
      </c>
      <c r="D40" s="4">
        <v>452071</v>
      </c>
      <c r="E40" s="4">
        <v>1</v>
      </c>
      <c r="F40" s="4">
        <v>22886</v>
      </c>
      <c r="G40" s="4">
        <f t="shared" si="1"/>
        <v>14</v>
      </c>
      <c r="H40" s="4">
        <f t="shared" si="1"/>
        <v>474957</v>
      </c>
      <c r="I40" s="17"/>
    </row>
    <row r="41" spans="1:9" ht="13.5" customHeight="1">
      <c r="A41" s="16"/>
      <c r="B41" s="6">
        <v>1990</v>
      </c>
      <c r="C41" s="4">
        <v>2</v>
      </c>
      <c r="D41" s="4">
        <v>51768</v>
      </c>
      <c r="E41" s="4">
        <v>4</v>
      </c>
      <c r="F41" s="4">
        <v>212716</v>
      </c>
      <c r="G41" s="4">
        <f t="shared" si="1"/>
        <v>6</v>
      </c>
      <c r="H41" s="4">
        <f t="shared" si="1"/>
        <v>264484</v>
      </c>
      <c r="I41" s="17"/>
    </row>
    <row r="42" spans="1:9" ht="13.5" customHeight="1">
      <c r="A42" s="16"/>
      <c r="B42" s="6">
        <v>1991</v>
      </c>
      <c r="C42" s="4">
        <v>3</v>
      </c>
      <c r="D42" s="4">
        <f>25284+25284+37926</f>
        <v>88494</v>
      </c>
      <c r="E42" s="4">
        <v>6</v>
      </c>
      <c r="F42" s="4">
        <f>92041.2+25284+18963+25284+50568+63210</f>
        <v>275350.2</v>
      </c>
      <c r="G42" s="4">
        <f aca="true" t="shared" si="2" ref="G42:H48">C42+E42</f>
        <v>9</v>
      </c>
      <c r="H42" s="4">
        <f t="shared" si="2"/>
        <v>363844.2</v>
      </c>
      <c r="I42" s="17"/>
    </row>
    <row r="43" spans="1:9" ht="13.5" customHeight="1">
      <c r="A43" s="16"/>
      <c r="B43" s="6">
        <v>1992</v>
      </c>
      <c r="C43" s="4">
        <v>16</v>
      </c>
      <c r="D43" s="4">
        <f>37314+38526+38918+(37314*8)+(37926*3)+(37722*2)</f>
        <v>602492</v>
      </c>
      <c r="E43" s="4">
        <v>0</v>
      </c>
      <c r="F43" s="4">
        <v>0</v>
      </c>
      <c r="G43" s="4">
        <f t="shared" si="2"/>
        <v>16</v>
      </c>
      <c r="H43" s="4">
        <f t="shared" si="2"/>
        <v>602492</v>
      </c>
      <c r="I43" s="17"/>
    </row>
    <row r="44" spans="1:9" ht="13.5" customHeight="1">
      <c r="A44" s="16"/>
      <c r="B44" s="6">
        <v>1993</v>
      </c>
      <c r="C44" s="4">
        <v>0</v>
      </c>
      <c r="D44" s="4">
        <v>0</v>
      </c>
      <c r="E44" s="4">
        <v>0</v>
      </c>
      <c r="F44" s="4">
        <v>0</v>
      </c>
      <c r="G44" s="4">
        <f t="shared" si="2"/>
        <v>0</v>
      </c>
      <c r="H44" s="4">
        <f t="shared" si="2"/>
        <v>0</v>
      </c>
      <c r="I44" s="17"/>
    </row>
    <row r="45" spans="1:9" ht="13.5" customHeight="1">
      <c r="A45" s="16"/>
      <c r="B45" s="6">
        <v>1994</v>
      </c>
      <c r="C45" s="4">
        <v>0</v>
      </c>
      <c r="D45" s="4">
        <v>0</v>
      </c>
      <c r="E45" s="4">
        <v>0</v>
      </c>
      <c r="F45" s="4">
        <v>0</v>
      </c>
      <c r="G45" s="4">
        <f t="shared" si="2"/>
        <v>0</v>
      </c>
      <c r="H45" s="4">
        <f t="shared" si="2"/>
        <v>0</v>
      </c>
      <c r="I45" s="17"/>
    </row>
    <row r="46" spans="1:9" ht="13.5" customHeight="1">
      <c r="A46" s="16"/>
      <c r="B46" s="6">
        <v>1995</v>
      </c>
      <c r="C46" s="4">
        <v>16</v>
      </c>
      <c r="D46" s="4">
        <v>485314.5</v>
      </c>
      <c r="E46" s="4">
        <v>2</v>
      </c>
      <c r="F46" s="4">
        <v>111017.5</v>
      </c>
      <c r="G46" s="4">
        <f t="shared" si="2"/>
        <v>18</v>
      </c>
      <c r="H46" s="4">
        <f t="shared" si="2"/>
        <v>596332</v>
      </c>
      <c r="I46" s="17"/>
    </row>
    <row r="47" spans="1:9" ht="13.5" customHeight="1">
      <c r="A47" s="16"/>
      <c r="B47" s="6">
        <v>1996</v>
      </c>
      <c r="C47" s="4">
        <v>4</v>
      </c>
      <c r="D47" s="4">
        <f>(37926*3)+34765.5</f>
        <v>148543.5</v>
      </c>
      <c r="E47" s="4">
        <v>4</v>
      </c>
      <c r="F47" s="4">
        <f>45633+13038+55001+37906</f>
        <v>151578</v>
      </c>
      <c r="G47" s="4">
        <f t="shared" si="2"/>
        <v>8</v>
      </c>
      <c r="H47" s="4">
        <f t="shared" si="2"/>
        <v>300121.5</v>
      </c>
      <c r="I47" s="17"/>
    </row>
    <row r="48" spans="1:9" ht="13.5" customHeight="1">
      <c r="A48" s="16"/>
      <c r="B48" s="6">
        <v>1997</v>
      </c>
      <c r="C48" s="4">
        <v>0</v>
      </c>
      <c r="D48" s="4">
        <v>0</v>
      </c>
      <c r="E48" s="4">
        <v>4</v>
      </c>
      <c r="F48" s="4">
        <f>63210+76602+55971+83956.5</f>
        <v>279739.5</v>
      </c>
      <c r="G48" s="4">
        <f t="shared" si="2"/>
        <v>4</v>
      </c>
      <c r="H48" s="4">
        <f t="shared" si="2"/>
        <v>279739.5</v>
      </c>
      <c r="I48" s="17"/>
    </row>
    <row r="49" spans="1:9" ht="13.5" customHeight="1">
      <c r="A49" s="16"/>
      <c r="B49" s="6">
        <v>1998</v>
      </c>
      <c r="C49" s="4">
        <v>1</v>
      </c>
      <c r="D49" s="4">
        <v>13604</v>
      </c>
      <c r="E49" s="4">
        <v>0</v>
      </c>
      <c r="F49" s="4">
        <v>0</v>
      </c>
      <c r="G49" s="4">
        <f aca="true" t="shared" si="3" ref="G49:H51">C49+E49</f>
        <v>1</v>
      </c>
      <c r="H49" s="4">
        <f t="shared" si="3"/>
        <v>13604</v>
      </c>
      <c r="I49" s="17"/>
    </row>
    <row r="50" spans="1:9" ht="13.5" customHeight="1">
      <c r="A50" s="16"/>
      <c r="B50" s="6">
        <v>1999</v>
      </c>
      <c r="C50" s="4">
        <v>0</v>
      </c>
      <c r="D50" s="4">
        <v>0</v>
      </c>
      <c r="E50" s="4">
        <v>0</v>
      </c>
      <c r="F50" s="4">
        <v>0</v>
      </c>
      <c r="G50" s="4">
        <f t="shared" si="3"/>
        <v>0</v>
      </c>
      <c r="H50" s="4">
        <f t="shared" si="3"/>
        <v>0</v>
      </c>
      <c r="I50" s="17"/>
    </row>
    <row r="51" spans="1:9" ht="13.5" customHeight="1">
      <c r="A51" s="16"/>
      <c r="B51" s="6">
        <v>2000</v>
      </c>
      <c r="C51" s="4">
        <v>0</v>
      </c>
      <c r="D51" s="4">
        <v>0</v>
      </c>
      <c r="E51" s="4">
        <v>0</v>
      </c>
      <c r="F51" s="4">
        <v>0</v>
      </c>
      <c r="G51" s="4">
        <f t="shared" si="3"/>
        <v>0</v>
      </c>
      <c r="H51" s="4">
        <f t="shared" si="3"/>
        <v>0</v>
      </c>
      <c r="I51" s="17"/>
    </row>
    <row r="52" spans="1:9" ht="13.5" customHeight="1">
      <c r="A52" s="16"/>
      <c r="B52" s="133" t="s">
        <v>14</v>
      </c>
      <c r="C52" s="8">
        <f aca="true" t="shared" si="4" ref="C52:H52">SUM(C10:C51)</f>
        <v>796</v>
      </c>
      <c r="D52" s="8">
        <f t="shared" si="4"/>
        <v>26930171</v>
      </c>
      <c r="E52" s="8">
        <f t="shared" si="4"/>
        <v>358</v>
      </c>
      <c r="F52" s="8">
        <f t="shared" si="4"/>
        <v>17200809.2</v>
      </c>
      <c r="G52" s="8">
        <f t="shared" si="4"/>
        <v>1154</v>
      </c>
      <c r="H52" s="8">
        <f t="shared" si="4"/>
        <v>44130980.2</v>
      </c>
      <c r="I52" s="17"/>
    </row>
    <row r="53" spans="1:9" ht="13.5" customHeight="1" thickBot="1">
      <c r="A53" s="18"/>
      <c r="B53" s="19"/>
      <c r="C53" s="20"/>
      <c r="D53" s="20"/>
      <c r="E53" s="20"/>
      <c r="F53" s="20"/>
      <c r="G53" s="20"/>
      <c r="H53" s="20"/>
      <c r="I53" s="21"/>
    </row>
    <row r="54" ht="13.5" customHeight="1" thickTop="1">
      <c r="B54" s="6"/>
    </row>
    <row r="55" ht="13.5" customHeight="1">
      <c r="B55" s="6"/>
    </row>
    <row r="56" ht="13.5" customHeight="1">
      <c r="B56" s="6"/>
    </row>
    <row r="57" ht="13.5" customHeight="1">
      <c r="B57" s="6"/>
    </row>
    <row r="58" ht="13.5" customHeight="1">
      <c r="B58" s="6"/>
    </row>
    <row r="59" ht="13.5" customHeight="1">
      <c r="B59" s="6"/>
    </row>
    <row r="60" ht="13.5" customHeight="1">
      <c r="B60" s="6"/>
    </row>
    <row r="61" ht="13.5" customHeight="1">
      <c r="B61" s="6"/>
    </row>
    <row r="62" ht="13.5" customHeight="1">
      <c r="B62" s="6"/>
    </row>
    <row r="63" ht="13.5" customHeight="1">
      <c r="B63" s="6"/>
    </row>
    <row r="64" ht="13.5" customHeight="1">
      <c r="B64" s="6"/>
    </row>
    <row r="65" ht="13.5" customHeight="1">
      <c r="B65" s="6"/>
    </row>
    <row r="66" ht="13.5" customHeight="1">
      <c r="B66" s="6"/>
    </row>
    <row r="67" ht="13.5" customHeight="1">
      <c r="B67" s="6"/>
    </row>
    <row r="68" ht="13.5" customHeight="1">
      <c r="B68" s="6"/>
    </row>
    <row r="107" ht="13.5" customHeight="1">
      <c r="B107" s="6"/>
    </row>
  </sheetData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300" verticalDpi="300" orientation="portrait" paperSize="9" r:id="rId1"/>
  <headerFooter alignWithMargins="0">
    <oddFooter>&amp;L&amp;9&amp;F&amp;C&amp;9 2000&amp;R&amp;9&amp;A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Permisos de investigación / Research permits</dc:title>
  <dc:subject/>
  <dc:creator/>
  <cp:keywords/>
  <dc:description/>
  <cp:lastModifiedBy>Pherreros</cp:lastModifiedBy>
  <cp:lastPrinted>2007-03-05T09:22:37Z</cp:lastPrinted>
  <dcterms:created xsi:type="dcterms:W3CDTF">2002-03-14T12:33:47Z</dcterms:created>
  <dcterms:modified xsi:type="dcterms:W3CDTF">2007-03-09T10:39:07Z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4.00000000000000</vt:lpwstr>
  </property>
  <property fmtid="{D5CDD505-2E9C-101B-9397-08002B2CF9AE}" pid="5" name="ContentTy">
    <vt:lpwstr>Documento</vt:lpwstr>
  </property>
  <property fmtid="{D5CDD505-2E9C-101B-9397-08002B2CF9AE}" pid="6" name="MCLDOrd">
    <vt:lpwstr>500.000000000000</vt:lpwstr>
  </property>
</Properties>
</file>